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estlap\Desktop\"/>
    </mc:Choice>
  </mc:AlternateContent>
  <xr:revisionPtr revIDLastSave="0" documentId="8_{438B0B7F-86A4-48B5-8AB9-A437256A7B94}" xr6:coauthVersionLast="31" xr6:coauthVersionMax="31" xr10:uidLastSave="{00000000-0000-0000-0000-000000000000}"/>
  <bookViews>
    <workbookView xWindow="0" yWindow="0" windowWidth="28800" windowHeight="11610" firstSheet="8" activeTab="10" xr2:uid="{1275DAE0-E1D3-4F50-B237-8C424F293C62}"/>
  </bookViews>
  <sheets>
    <sheet name="Qualatative_Table" sheetId="11" r:id="rId1"/>
    <sheet name="Quantatative_Table" sheetId="12" r:id="rId2"/>
    <sheet name="Results" sheetId="13" r:id="rId3"/>
    <sheet name="Top_5" sheetId="14" r:id="rId4"/>
    <sheet name="Housing_Options" sheetId="10" r:id="rId5"/>
    <sheet name="Criteria" sheetId="15" r:id="rId6"/>
    <sheet name="Coded Criteria" sheetId="16" r:id="rId7"/>
    <sheet name="Criteria Graph" sheetId="17" r:id="rId8"/>
    <sheet name="Repository Evaluation" sheetId="18" r:id="rId9"/>
    <sheet name="Interview Criteria" sheetId="19" r:id="rId10"/>
    <sheet name="Interview Graph" sheetId="21" r:id="rId11"/>
    <sheet name="Hosting " sheetId="20" r:id="rId12"/>
    <sheet name="Source Criteria" sheetId="22" r:id="rId13"/>
    <sheet name="Source Criteria Specific Topics" sheetId="23" r:id="rId14"/>
    <sheet name="Filtered Criteria" sheetId="24" r:id="rId1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2" l="1"/>
  <c r="F23" i="12"/>
  <c r="D21" i="10"/>
  <c r="E21" i="10"/>
  <c r="F21" i="10"/>
  <c r="G21" i="10"/>
  <c r="H21" i="10"/>
  <c r="I21" i="10"/>
  <c r="J21" i="10"/>
  <c r="K21" i="10"/>
  <c r="C21" i="10"/>
  <c r="D22" i="10"/>
  <c r="E22" i="10"/>
  <c r="F22" i="10"/>
  <c r="G22" i="10"/>
  <c r="H22" i="10"/>
  <c r="I22" i="10"/>
  <c r="J22" i="10"/>
  <c r="K22" i="10"/>
  <c r="C22" i="10"/>
  <c r="D17" i="10"/>
  <c r="E17" i="10"/>
  <c r="F17" i="10"/>
  <c r="G17" i="10"/>
  <c r="H17" i="10"/>
  <c r="I17" i="10"/>
  <c r="J17" i="10"/>
  <c r="K17" i="10"/>
  <c r="C17" i="10"/>
  <c r="D18" i="10"/>
  <c r="E18" i="10"/>
  <c r="F18" i="10"/>
  <c r="G18" i="10"/>
  <c r="H18" i="10"/>
  <c r="I18" i="10"/>
  <c r="J18" i="10"/>
  <c r="K18" i="10"/>
  <c r="C18" i="10"/>
  <c r="D19" i="10"/>
  <c r="E19" i="10"/>
  <c r="F19" i="10"/>
  <c r="G19" i="10"/>
  <c r="H19" i="10"/>
  <c r="I19" i="10"/>
  <c r="J19" i="10"/>
  <c r="K19" i="10"/>
  <c r="C19" i="10"/>
  <c r="D20" i="10"/>
  <c r="E20" i="10"/>
  <c r="F20" i="10"/>
  <c r="G20" i="10"/>
  <c r="H20" i="10"/>
  <c r="I20" i="10"/>
  <c r="J20" i="10"/>
  <c r="K20" i="10"/>
  <c r="C20" i="10"/>
  <c r="K24" i="10" l="1"/>
  <c r="D34" i="10" s="1"/>
  <c r="D24" i="10"/>
  <c r="C24" i="10" l="1"/>
  <c r="D35" i="10" s="1"/>
  <c r="F24" i="10"/>
  <c r="P23" i="12" s="1"/>
  <c r="E24" i="10"/>
  <c r="D29" i="10" s="1"/>
  <c r="H24" i="10"/>
  <c r="D32" i="10" s="1"/>
  <c r="G24" i="10"/>
  <c r="H23" i="12" s="1"/>
  <c r="I24" i="10"/>
  <c r="D33" i="10" s="1"/>
  <c r="J24" i="10"/>
  <c r="K23" i="12" s="1"/>
  <c r="D30" i="10"/>
  <c r="L23" i="12"/>
  <c r="E23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D35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D34" i="12"/>
  <c r="D7" i="12"/>
  <c r="P24" i="12"/>
  <c r="P25" i="12"/>
  <c r="P26" i="12"/>
  <c r="P27" i="12"/>
  <c r="P28" i="12"/>
  <c r="P29" i="12"/>
  <c r="P30" i="12"/>
  <c r="P31" i="12"/>
  <c r="P32" i="12"/>
  <c r="P33" i="12"/>
  <c r="Q24" i="12"/>
  <c r="Q25" i="12"/>
  <c r="Q26" i="12"/>
  <c r="Q27" i="12"/>
  <c r="Q28" i="12"/>
  <c r="Q29" i="12"/>
  <c r="Q30" i="12"/>
  <c r="Q31" i="12"/>
  <c r="Q32" i="12"/>
  <c r="Q33" i="12"/>
  <c r="O22" i="12"/>
  <c r="O24" i="12"/>
  <c r="O25" i="12"/>
  <c r="O26" i="12"/>
  <c r="O27" i="12"/>
  <c r="O28" i="12"/>
  <c r="O29" i="12"/>
  <c r="O30" i="12"/>
  <c r="O31" i="12"/>
  <c r="O32" i="12"/>
  <c r="O33" i="12"/>
  <c r="N24" i="12"/>
  <c r="N25" i="12"/>
  <c r="N26" i="12"/>
  <c r="N27" i="12"/>
  <c r="N28" i="12"/>
  <c r="N29" i="12"/>
  <c r="N30" i="12"/>
  <c r="N31" i="12"/>
  <c r="N32" i="12"/>
  <c r="N33" i="12"/>
  <c r="M24" i="12"/>
  <c r="M25" i="12"/>
  <c r="M26" i="12"/>
  <c r="M27" i="12"/>
  <c r="M28" i="12"/>
  <c r="M29" i="12"/>
  <c r="M30" i="12"/>
  <c r="M31" i="12"/>
  <c r="M32" i="12"/>
  <c r="M33" i="12"/>
  <c r="L24" i="12"/>
  <c r="L25" i="12"/>
  <c r="L26" i="12"/>
  <c r="L27" i="12"/>
  <c r="L28" i="12"/>
  <c r="L29" i="12"/>
  <c r="L30" i="12"/>
  <c r="L31" i="12"/>
  <c r="L32" i="12"/>
  <c r="L33" i="12"/>
  <c r="K24" i="12"/>
  <c r="K25" i="12"/>
  <c r="K26" i="12"/>
  <c r="K27" i="12"/>
  <c r="K28" i="12"/>
  <c r="K29" i="12"/>
  <c r="K30" i="12"/>
  <c r="K31" i="12"/>
  <c r="K32" i="12"/>
  <c r="K33" i="12"/>
  <c r="J24" i="12"/>
  <c r="J25" i="12"/>
  <c r="J26" i="12"/>
  <c r="J27" i="12"/>
  <c r="J28" i="12"/>
  <c r="J29" i="12"/>
  <c r="J30" i="12"/>
  <c r="J31" i="12"/>
  <c r="J32" i="12"/>
  <c r="J33" i="12"/>
  <c r="I24" i="12"/>
  <c r="I25" i="12"/>
  <c r="I26" i="12"/>
  <c r="I27" i="12"/>
  <c r="I28" i="12"/>
  <c r="I29" i="12"/>
  <c r="I30" i="12"/>
  <c r="I31" i="12"/>
  <c r="I32" i="12"/>
  <c r="I33" i="12"/>
  <c r="H24" i="12"/>
  <c r="H25" i="12"/>
  <c r="H26" i="12"/>
  <c r="H27" i="12"/>
  <c r="H28" i="12"/>
  <c r="H29" i="12"/>
  <c r="H30" i="12"/>
  <c r="H31" i="12"/>
  <c r="H32" i="12"/>
  <c r="H33" i="12"/>
  <c r="G24" i="12"/>
  <c r="G25" i="12"/>
  <c r="G26" i="12"/>
  <c r="G27" i="12"/>
  <c r="G28" i="12"/>
  <c r="G29" i="12"/>
  <c r="G30" i="12"/>
  <c r="G31" i="12"/>
  <c r="G32" i="12"/>
  <c r="G33" i="12"/>
  <c r="F24" i="12"/>
  <c r="F25" i="12"/>
  <c r="F26" i="12"/>
  <c r="F27" i="12"/>
  <c r="F28" i="12"/>
  <c r="F29" i="12"/>
  <c r="F30" i="12"/>
  <c r="F31" i="12"/>
  <c r="F32" i="12"/>
  <c r="F33" i="12"/>
  <c r="E24" i="12"/>
  <c r="E25" i="12"/>
  <c r="E26" i="12"/>
  <c r="E27" i="12"/>
  <c r="E28" i="12"/>
  <c r="E29" i="12"/>
  <c r="E30" i="12"/>
  <c r="E31" i="12"/>
  <c r="E32" i="12"/>
  <c r="E33" i="12"/>
  <c r="D24" i="12"/>
  <c r="D25" i="12"/>
  <c r="D26" i="12"/>
  <c r="D27" i="12"/>
  <c r="D28" i="12"/>
  <c r="D29" i="12"/>
  <c r="D30" i="12"/>
  <c r="D31" i="12"/>
  <c r="D32" i="12"/>
  <c r="D33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J23" i="12" l="1"/>
  <c r="J37" i="12" s="1"/>
  <c r="B14" i="13" s="1"/>
  <c r="G23" i="12"/>
  <c r="G37" i="12" s="1"/>
  <c r="B11" i="13" s="1"/>
  <c r="D23" i="12"/>
  <c r="D37" i="12" s="1"/>
  <c r="B8" i="13" s="1"/>
  <c r="D31" i="10"/>
  <c r="N23" i="12"/>
  <c r="M23" i="12"/>
  <c r="O23" i="12"/>
  <c r="O37" i="12" s="1"/>
  <c r="B15" i="13" s="1"/>
  <c r="I23" i="12"/>
  <c r="I37" i="12" s="1"/>
  <c r="B17" i="13" s="1"/>
  <c r="F37" i="12"/>
  <c r="B19" i="13" s="1"/>
  <c r="D36" i="10"/>
  <c r="Q23" i="12"/>
  <c r="Q37" i="12" s="1"/>
  <c r="B16" i="13" s="1"/>
  <c r="P37" i="12"/>
  <c r="B18" i="13" s="1"/>
  <c r="K37" i="12"/>
  <c r="B9" i="13" s="1"/>
  <c r="N37" i="12"/>
  <c r="B10" i="13" s="1"/>
  <c r="H37" i="12"/>
  <c r="B13" i="13" s="1"/>
  <c r="M37" i="12"/>
  <c r="B7" i="13" s="1"/>
  <c r="E37" i="12"/>
  <c r="B6" i="13" s="1"/>
  <c r="L37" i="12"/>
  <c r="B12" i="13" s="1"/>
</calcChain>
</file>

<file path=xl/sharedStrings.xml><?xml version="1.0" encoding="utf-8"?>
<sst xmlns="http://schemas.openxmlformats.org/spreadsheetml/2006/main" count="2251" uniqueCount="572">
  <si>
    <t>Stormwater Materials Repository Group</t>
  </si>
  <si>
    <t>Development Options Matrix</t>
  </si>
  <si>
    <t xml:space="preserve">File Uploading </t>
  </si>
  <si>
    <t xml:space="preserve">Advanced Search Options </t>
  </si>
  <si>
    <t>Bepress</t>
  </si>
  <si>
    <t>Efilecabinet</t>
  </si>
  <si>
    <t>Zoho Docs</t>
  </si>
  <si>
    <t>Logical Doc</t>
  </si>
  <si>
    <t>Samvera</t>
  </si>
  <si>
    <t>Hyrax (Samvera Ext.)</t>
  </si>
  <si>
    <t>Eprints</t>
  </si>
  <si>
    <t>Figshare</t>
  </si>
  <si>
    <t>Custom Website</t>
  </si>
  <si>
    <t>Yes</t>
  </si>
  <si>
    <t>No</t>
  </si>
  <si>
    <t>WPI</t>
  </si>
  <si>
    <t>Pre-Developed</t>
  </si>
  <si>
    <t>Housing</t>
  </si>
  <si>
    <t>Custom Site</t>
  </si>
  <si>
    <t>Smart File</t>
  </si>
  <si>
    <t>Search Filters</t>
  </si>
  <si>
    <t>User Profile</t>
  </si>
  <si>
    <t>Wordpress</t>
  </si>
  <si>
    <t>Medium</t>
  </si>
  <si>
    <t>Low</t>
  </si>
  <si>
    <t>High</t>
  </si>
  <si>
    <t xml:space="preserve">Dspace </t>
  </si>
  <si>
    <t>Dspace</t>
  </si>
  <si>
    <t>Criteria</t>
  </si>
  <si>
    <t>Media Wiki</t>
  </si>
  <si>
    <t>Comment System</t>
  </si>
  <si>
    <t>WPI WROC</t>
  </si>
  <si>
    <t>Coalition Site</t>
  </si>
  <si>
    <t>Pre-Developed Tool</t>
  </si>
  <si>
    <t>WPI Main Site</t>
  </si>
  <si>
    <t>MassDEP</t>
  </si>
  <si>
    <t>Limited</t>
  </si>
  <si>
    <t>Free</t>
  </si>
  <si>
    <t>X</t>
  </si>
  <si>
    <t>Compile For Annual Submission</t>
  </si>
  <si>
    <t>Rating System</t>
  </si>
  <si>
    <t>Chat Room</t>
  </si>
  <si>
    <t xml:space="preserve">Blogs </t>
  </si>
  <si>
    <t>Repository Update Email</t>
  </si>
  <si>
    <t xml:space="preserve">Newsletter Registration </t>
  </si>
  <si>
    <t xml:space="preserve">Search Bar </t>
  </si>
  <si>
    <t xml:space="preserve">File Editing </t>
  </si>
  <si>
    <t xml:space="preserve">File Scanning </t>
  </si>
  <si>
    <t>Meta Tags</t>
  </si>
  <si>
    <t xml:space="preserve">Front End </t>
  </si>
  <si>
    <t>Front End Customizability</t>
  </si>
  <si>
    <t xml:space="preserve">Permissions </t>
  </si>
  <si>
    <t>Different View for Users</t>
  </si>
  <si>
    <t>Upload Form</t>
  </si>
  <si>
    <t>Search Functions</t>
  </si>
  <si>
    <t xml:space="preserve">Search Sorting </t>
  </si>
  <si>
    <t>Search Results Interpretation</t>
  </si>
  <si>
    <t xml:space="preserve">Search Results Cross List </t>
  </si>
  <si>
    <t>Search Results Document Description</t>
  </si>
  <si>
    <t xml:space="preserve">Criteria Category </t>
  </si>
  <si>
    <t>Specific Criteria</t>
  </si>
  <si>
    <t xml:space="preserve">Track User Downloads </t>
  </si>
  <si>
    <t>Track User History/What User Has Done</t>
  </si>
  <si>
    <t xml:space="preserve">User Features </t>
  </si>
  <si>
    <t>User Engagement</t>
  </si>
  <si>
    <t>User Connections</t>
  </si>
  <si>
    <t>Housing (From Housing Matrix)</t>
  </si>
  <si>
    <t>Criteria Weight (Not Applied Yet)</t>
  </si>
  <si>
    <t xml:space="preserve">Export Search Results </t>
  </si>
  <si>
    <t xml:space="preserve">Search Result Comparision </t>
  </si>
  <si>
    <t>Coalitions Create Documents</t>
  </si>
  <si>
    <t>Classic Google Sites</t>
  </si>
  <si>
    <t>Total Score</t>
  </si>
  <si>
    <t>Criteria Weight (Applied)</t>
  </si>
  <si>
    <t>Version 3: 4/10/2018</t>
  </si>
  <si>
    <t>Development Option</t>
  </si>
  <si>
    <t>Feasability</t>
  </si>
  <si>
    <t xml:space="preserve">Implementation Difficult </t>
  </si>
  <si>
    <t xml:space="preserve">Cost </t>
  </si>
  <si>
    <t>Ease of Implementation</t>
  </si>
  <si>
    <t>None</t>
  </si>
  <si>
    <t>Website Support</t>
  </si>
  <si>
    <t>Credability</t>
  </si>
  <si>
    <t>US Based</t>
  </si>
  <si>
    <t xml:space="preserve">User Interaction </t>
  </si>
  <si>
    <t xml:space="preserve">Customizabilty </t>
  </si>
  <si>
    <t xml:space="preserve">EPA </t>
  </si>
  <si>
    <t>Fig Share</t>
  </si>
  <si>
    <t>Weighted Score</t>
  </si>
  <si>
    <t>Qualatative Table</t>
  </si>
  <si>
    <t>Quantatative Table</t>
  </si>
  <si>
    <t>Housing Option</t>
  </si>
  <si>
    <t>Implementation Difficulty</t>
  </si>
  <si>
    <t>Track User History</t>
  </si>
  <si>
    <t>Google Sites</t>
  </si>
  <si>
    <t xml:space="preserve"> </t>
  </si>
  <si>
    <t>Final Score</t>
  </si>
  <si>
    <t>User Interactions</t>
  </si>
  <si>
    <t>Track downloads</t>
  </si>
  <si>
    <t>Profiles (Member section/Log In system)</t>
  </si>
  <si>
    <t>Remember what user has done before</t>
  </si>
  <si>
    <t>Chat room</t>
  </si>
  <si>
    <t>Blogs</t>
  </si>
  <si>
    <t>Repository Update email</t>
  </si>
  <si>
    <t>Newsletter Registration</t>
  </si>
  <si>
    <t>Social Media Links</t>
  </si>
  <si>
    <t>Compile for annual submission</t>
  </si>
  <si>
    <t>Comments</t>
  </si>
  <si>
    <t>Rating system</t>
  </si>
  <si>
    <t>Searching Ability</t>
  </si>
  <si>
    <t>Tags</t>
  </si>
  <si>
    <t>Search Bar</t>
  </si>
  <si>
    <t>Filters</t>
  </si>
  <si>
    <t>comparison</t>
  </si>
  <si>
    <t>cross list</t>
  </si>
  <si>
    <t>Sorting</t>
  </si>
  <si>
    <t>Multiple search options/ advanced search options</t>
  </si>
  <si>
    <t>How to interpret results</t>
  </si>
  <si>
    <t>Export data results</t>
  </si>
  <si>
    <t>Repository Organization</t>
  </si>
  <si>
    <t>Category for evalualation materials</t>
  </si>
  <si>
    <t>Simple Design (i.e. 3 Clicks)</t>
  </si>
  <si>
    <t>Inculde metrics for the materials</t>
  </si>
  <si>
    <t>Navigation Menu</t>
  </si>
  <si>
    <t>Tabs</t>
  </si>
  <si>
    <t>Drop Down Menus</t>
  </si>
  <si>
    <t>Buttons</t>
  </si>
  <si>
    <t>Ease of Use</t>
  </si>
  <si>
    <t>Language is important</t>
  </si>
  <si>
    <t>Each town has a different page</t>
  </si>
  <si>
    <t>Repository Maintenance/Upkeep</t>
  </si>
  <si>
    <t>Improve and update materials</t>
  </si>
  <si>
    <t>Housed on neutral ground</t>
  </si>
  <si>
    <t>Website support</t>
  </si>
  <si>
    <t>Search Engine Optimization</t>
  </si>
  <si>
    <t>US based</t>
  </si>
  <si>
    <t>Accesablity Options</t>
  </si>
  <si>
    <t>Dropbox or upload form</t>
  </si>
  <si>
    <t>Create a campagin</t>
  </si>
  <si>
    <t>Permissions - Who can edit/see what</t>
  </si>
  <si>
    <t>Link on town website</t>
  </si>
  <si>
    <t>Coalitions create documents</t>
  </si>
  <si>
    <t>Front End Repository</t>
  </si>
  <si>
    <t>"Responsive" - web design remains the same on all devices</t>
  </si>
  <si>
    <t>Images</t>
  </si>
  <si>
    <t>Good Logo</t>
  </si>
  <si>
    <t>Good Fonts</t>
  </si>
  <si>
    <t>About us page</t>
  </si>
  <si>
    <t>Informational Footer</t>
  </si>
  <si>
    <t>Mobile OS</t>
  </si>
  <si>
    <t>Mobile (web)</t>
  </si>
  <si>
    <t>Fourm</t>
  </si>
  <si>
    <t>Editing</t>
  </si>
  <si>
    <t>Scanning</t>
  </si>
  <si>
    <t>Contact us page</t>
  </si>
  <si>
    <t>Doesn't crash a lot</t>
  </si>
  <si>
    <t>Quick service</t>
  </si>
  <si>
    <t>Storage</t>
  </si>
  <si>
    <t>Preservation</t>
  </si>
  <si>
    <t>Data Management</t>
  </si>
  <si>
    <t>Separation between Data and Application</t>
  </si>
  <si>
    <t>Data should be nonredundant</t>
  </si>
  <si>
    <t>Unique but Easy to Remember Domain Names</t>
  </si>
  <si>
    <t>Unique Title Pages</t>
  </si>
  <si>
    <t>Constant Updating</t>
  </si>
  <si>
    <t>Consistent Metadata</t>
  </si>
  <si>
    <t>Structured Metadata</t>
  </si>
  <si>
    <t>Standard Cover Page</t>
  </si>
  <si>
    <t>User Interactions Final Score - 117</t>
  </si>
  <si>
    <t>Profiles</t>
  </si>
  <si>
    <t>Profiles (Combined)</t>
  </si>
  <si>
    <t>Compile for annual submission (int)</t>
  </si>
  <si>
    <t>Track downloads (int)</t>
  </si>
  <si>
    <t>Remember what user has done before (int)</t>
  </si>
  <si>
    <t>Engagement</t>
  </si>
  <si>
    <t>Comments (combined)</t>
  </si>
  <si>
    <t>Rating system (int)</t>
  </si>
  <si>
    <t>Connections</t>
  </si>
  <si>
    <t>Repository update email</t>
  </si>
  <si>
    <t>Newsletter registration</t>
  </si>
  <si>
    <t>Function</t>
  </si>
  <si>
    <t>Searching Ability Final Score: 51</t>
  </si>
  <si>
    <t>Tags (int)</t>
  </si>
  <si>
    <t>Seach bar</t>
  </si>
  <si>
    <t>Advanced Search options</t>
  </si>
  <si>
    <t>Results</t>
  </si>
  <si>
    <t>Result Interpretation</t>
  </si>
  <si>
    <t>Export Results</t>
  </si>
  <si>
    <t>Result Comparison</t>
  </si>
  <si>
    <t>Result Cross list (combined)</t>
  </si>
  <si>
    <t>Document Decription</t>
  </si>
  <si>
    <t>Repository Organization Final Score: 139</t>
  </si>
  <si>
    <t>Page Layout</t>
  </si>
  <si>
    <t>Layout</t>
  </si>
  <si>
    <t>Repository Organizing</t>
  </si>
  <si>
    <t>Page Organization</t>
  </si>
  <si>
    <t>Simple Design (combined)</t>
  </si>
  <si>
    <t>"About Us" page (int)</t>
  </si>
  <si>
    <t>Category for evaluation materials (int)</t>
  </si>
  <si>
    <t>Link on town website (int)</t>
  </si>
  <si>
    <t>Each town has a different page (int)</t>
  </si>
  <si>
    <t>Organize based on requirement (int)</t>
  </si>
  <si>
    <t>Include metrics for the materials (int)</t>
  </si>
  <si>
    <t>Language (int)</t>
  </si>
  <si>
    <t>Good content organization</t>
  </si>
  <si>
    <t>Unique Page Titles</t>
  </si>
  <si>
    <t>Stormwater Infromation Page</t>
  </si>
  <si>
    <t>Page Asthetics</t>
  </si>
  <si>
    <t>Aesthetics</t>
  </si>
  <si>
    <t>Multimedia</t>
  </si>
  <si>
    <t>Responsive on different devices</t>
  </si>
  <si>
    <t>Navigation menu</t>
  </si>
  <si>
    <t>Drop down menus</t>
  </si>
  <si>
    <t>Repository Maintenance/Upkeep Final Score: 137</t>
  </si>
  <si>
    <t>Website support (int)</t>
  </si>
  <si>
    <t>Housed on neutral ground (int)</t>
  </si>
  <si>
    <t>Search Engin Optimization (int)</t>
  </si>
  <si>
    <t>US based (int)</t>
  </si>
  <si>
    <t>Accesablity Options (int)</t>
  </si>
  <si>
    <t>Create a campagin (int)</t>
  </si>
  <si>
    <t>Doesn't crash</t>
  </si>
  <si>
    <t>Quick Service</t>
  </si>
  <si>
    <t>Unique Domain Name</t>
  </si>
  <si>
    <t>Permissions</t>
  </si>
  <si>
    <t>Different view for users (combined)</t>
  </si>
  <si>
    <t>Coalitions create documents (int)</t>
  </si>
  <si>
    <t>Dropbox or upload form (int)</t>
  </si>
  <si>
    <t>Upload</t>
  </si>
  <si>
    <t>Updating</t>
  </si>
  <si>
    <t>Improve and update materials (int)</t>
  </si>
  <si>
    <t>Nonredundant Materials</t>
  </si>
  <si>
    <t>Material Management</t>
  </si>
  <si>
    <t>Material Preservation</t>
  </si>
  <si>
    <t>Themes</t>
  </si>
  <si>
    <t>Categories</t>
  </si>
  <si>
    <t>Specific Criteria from both interview and online</t>
  </si>
  <si>
    <t>Score</t>
  </si>
  <si>
    <t>Repository Updating</t>
  </si>
  <si>
    <t>Theme</t>
  </si>
  <si>
    <t>Page Aesthetics</t>
  </si>
  <si>
    <t>Organization</t>
  </si>
  <si>
    <t>Maintenance and Upkeep</t>
  </si>
  <si>
    <t>Connecting</t>
  </si>
  <si>
    <t>Indiana Department of Environmental Management - https://vfc.idem.in.gov/DocumentSearch.aspx</t>
  </si>
  <si>
    <t>Function over form</t>
  </si>
  <si>
    <t>Map</t>
  </si>
  <si>
    <t>Works on phone, Window can be resized while preserving usability</t>
  </si>
  <si>
    <t>basic search is with multiple fields</t>
  </si>
  <si>
    <t>Tab</t>
  </si>
  <si>
    <t>Has email option on search results, info given is to help program sort data</t>
  </si>
  <si>
    <t>UNEP</t>
  </si>
  <si>
    <t>Search bar is smallish and out of the way</t>
  </si>
  <si>
    <t>thumbnails of documents</t>
  </si>
  <si>
    <t>using the filters</t>
  </si>
  <si>
    <t>Links</t>
  </si>
  <si>
    <t>uses DSpace</t>
  </si>
  <si>
    <t>has a recently updated section</t>
  </si>
  <si>
    <t>CMRSWC - http://centralmastormwater.org/Pages/crsc_toolbox/SOP</t>
  </si>
  <si>
    <t>Simple a lot of text, Has tabs, Drop down menu's and search bar</t>
  </si>
  <si>
    <t>Pictures, Videos</t>
  </si>
  <si>
    <t>the tabs and drop down menus</t>
  </si>
  <si>
    <t>Very basic a lot of writing and links on the screen, kind of boring</t>
  </si>
  <si>
    <t>CMTSWC http://centralmastormwater.org/Pages/crsc_toolbox/SOP</t>
  </si>
  <si>
    <t>Massachusetts Document Repository https://docs.digital.mass.gov/</t>
  </si>
  <si>
    <t>Newer updated website.</t>
  </si>
  <si>
    <t>Opening homepage has picture layout</t>
  </si>
  <si>
    <t>Clicking on stuff</t>
  </si>
  <si>
    <t>Overall good start of a website repository. This is a pilot. Having better descriptions of files would be good.</t>
  </si>
  <si>
    <t xml:space="preserve">CFPB - https://www.consumerfinance.gov/data-research/consumer-complaints/search/?from=0&amp;searchField=all&amp;searchText=&amp;size=25&amp;sort=created_date_desc
</t>
  </si>
  <si>
    <t>Looks like a Data base like Efilecabinet, overwhelming</t>
  </si>
  <si>
    <t>Social Media, used only for contacting them</t>
  </si>
  <si>
    <t>Search bar and Tabs</t>
  </si>
  <si>
    <t>Looks like a Database could be a turnoff for the MSMSC , seems a little confusing a lot of options all at once</t>
  </si>
  <si>
    <t>CFPB - https://www.consumerfinance.gov/data-research/consumer-complaints/search/?from=0&amp;searchField=all&amp;searchText=&amp;size=25&amp;sort=created_date_desc</t>
  </si>
  <si>
    <t>"CFPB - https://www.consumerfinance.gov/data-research/consumer-complaints/search/?from=0&amp;searchField=all&amp;searchText=&amp;size=25&amp;sort=created_date_desc
"</t>
  </si>
  <si>
    <t>Not flashy, nice font, and color scheme makes it look good.</t>
  </si>
  <si>
    <t>Yes, Need to login to view certain features.</t>
  </si>
  <si>
    <t>Clicking to navigate website, selecting checkboxes to use filters, etc. entering into search bars.</t>
  </si>
  <si>
    <t>Good website, but can seem a bit overwhelming on the left hand menu because there is a lot of stuff.</t>
  </si>
  <si>
    <t>Consumer Complaint Database https://www.consumerfinance.gov/data-research/consumer-complaints/search/?from=0&amp;searchField=all&amp;searchText=&amp;size=25&amp;sort=created_date_desc</t>
  </si>
  <si>
    <t>uses different shade of colors and has pictures</t>
  </si>
  <si>
    <t>Pictures</t>
  </si>
  <si>
    <t>Window can be resized while preserving usability</t>
  </si>
  <si>
    <t>Search bar</t>
  </si>
  <si>
    <t>just like a google search, you type something in and get results</t>
  </si>
  <si>
    <t>Simple easy to use not the most appealing but not the worst, just a search engine for Environmental publication</t>
  </si>
  <si>
    <t>EPA - https://www.epa.gov/nscep</t>
  </si>
  <si>
    <t>Natrional Service Center for Environmental Publications https://www.epa.gov/nscep</t>
  </si>
  <si>
    <t>Looks older, with font/coloring, uses these older images for the back and forth arrows, looks old and cheesy</t>
  </si>
  <si>
    <t>Pictures, Has pictures of files in the search results.</t>
  </si>
  <si>
    <t>using search bars, check boxes, drop down menus</t>
  </si>
  <si>
    <t>Good website, but looks outdated. It does provide guides and how to use different search options.</t>
  </si>
  <si>
    <t>Good pictures and organization not a lot of words</t>
  </si>
  <si>
    <t>Only available to users</t>
  </si>
  <si>
    <t>Search bar and tabs</t>
  </si>
  <si>
    <t>unfinished , needs some works on user interface and appeal</t>
  </si>
  <si>
    <t>NYC Epic - https://a002-epic.nyc.gov/</t>
  </si>
  <si>
    <t>Color and font look good</t>
  </si>
  <si>
    <t>clicking, search bars, drop down menus</t>
  </si>
  <si>
    <t>Still a developing repository</t>
  </si>
  <si>
    <t>New York City Epic https://a002-epic.nyc.gov/community/home</t>
  </si>
  <si>
    <t>A lot of writing and white space, links</t>
  </si>
  <si>
    <t>search bar and side menus</t>
  </si>
  <si>
    <t>well running site , aesthetics could be better but overall pretty good</t>
  </si>
  <si>
    <t>UNEP - http://stg-wedocs.unep.org/</t>
  </si>
  <si>
    <t>A little too busy</t>
  </si>
  <si>
    <t>Pictures, News Feed, Social Media, Map</t>
  </si>
  <si>
    <t>Search Bar or menus</t>
  </si>
  <si>
    <t>Good site, wonder who made it.</t>
  </si>
  <si>
    <t>https://www.epa.gov/nscep</t>
  </si>
  <si>
    <t>Yes but not on home page</t>
  </si>
  <si>
    <t>Not typical Advanced Search, but can search for specific project names/zip codes</t>
  </si>
  <si>
    <t>Layout and page organization</t>
  </si>
  <si>
    <t>Don't like this site. Poor organization and search bar isn't the greatest.</t>
  </si>
  <si>
    <t>https://a002-epic.nyc.gov/</t>
  </si>
  <si>
    <t>Too many words</t>
  </si>
  <si>
    <t>Yes in the side bar, but primarily used search bar</t>
  </si>
  <si>
    <t>http://stg-wedocs.unep.org/</t>
  </si>
  <si>
    <t>No content organization. Purely file management site.</t>
  </si>
  <si>
    <t>https://vfc.idem.in.gov/DocumentSearch.aspx</t>
  </si>
  <si>
    <t>Pictures, Social Media, Maps</t>
  </si>
  <si>
    <t>No content organization. File manager.</t>
  </si>
  <si>
    <t>https://docs.digital.mass.gov/</t>
  </si>
  <si>
    <t>OLD and Busy. So The link site is bad, but the home page of the site is actually decent although still busy.</t>
  </si>
  <si>
    <t>Pictures, News Feed, Social Media</t>
  </si>
  <si>
    <t>Yes, but not all.</t>
  </si>
  <si>
    <t>The menus</t>
  </si>
  <si>
    <t>Yeah but requires some minor minor thinking</t>
  </si>
  <si>
    <t>https://www.dec.ny.gov/chemical/46268.html</t>
  </si>
  <si>
    <t>Bland and long</t>
  </si>
  <si>
    <t>Social Media</t>
  </si>
  <si>
    <t>search bar</t>
  </si>
  <si>
    <t>https://www.consumerfinance.gov/data-research/consumer-complaints/search/?from=0&amp;searchField=all&amp;searchText=&amp;size=25&amp;sort=created_date_desc</t>
  </si>
  <si>
    <t>Looks like Efile cabinet</t>
  </si>
  <si>
    <t>map</t>
  </si>
  <si>
    <t>Just a search bar with two tabs</t>
  </si>
  <si>
    <t>Has tabs and side bars</t>
  </si>
  <si>
    <t>Tabs side menus and links</t>
  </si>
  <si>
    <t>https://www.dec.ny.gov/chemical/37552.html</t>
  </si>
  <si>
    <t>Is really just a list</t>
  </si>
  <si>
    <t>only for entire site</t>
  </si>
  <si>
    <t>Is just a list that is organized by county</t>
  </si>
  <si>
    <t>NY DEC https://www.dec.ny.gov/chemical/37562.html</t>
  </si>
  <si>
    <t>Yes, For Employees</t>
  </si>
  <si>
    <t>Dropdown menus</t>
  </si>
  <si>
    <t>CFPB https://www.consumerfinance.gov/data-research/consumer-complaints/search/?from=0&amp;searchField=all&amp;searchText=&amp;size=25&amp;sort=created_date_desc</t>
  </si>
  <si>
    <t>Pictures, Calender</t>
  </si>
  <si>
    <t>Side menus and main button menu</t>
  </si>
  <si>
    <t>www.merrimackvalleystormwater.org/who-we-are/public-education/</t>
  </si>
  <si>
    <t>Look very new and very high design</t>
  </si>
  <si>
    <t>Pictures, Social Media</t>
  </si>
  <si>
    <t>Top menu bar</t>
  </si>
  <si>
    <t>website has materials somewhat organize , but ends up looking like just a lot of links</t>
  </si>
  <si>
    <t>http://www.nmstormwater.org/education-and-outreach-materials</t>
  </si>
  <si>
    <t>Pictures, Videos, News Feed, Social Media, Maps</t>
  </si>
  <si>
    <t>Not sure where actual materials are</t>
  </si>
  <si>
    <t>Neponset https://www.neponset.org/</t>
  </si>
  <si>
    <t>very basic</t>
  </si>
  <si>
    <t>http://www.merrimackvalleystormwater.org/</t>
  </si>
  <si>
    <t>Unable to find Materials well</t>
  </si>
  <si>
    <t>http://www.nsrwa.org/</t>
  </si>
  <si>
    <t>2 websites in one??</t>
  </si>
  <si>
    <t>Works on phone</t>
  </si>
  <si>
    <t>Website is very confusing</t>
  </si>
  <si>
    <t>http://www.nmstormwater.org/stormwater-collaborative</t>
  </si>
  <si>
    <t>Modern Look</t>
  </si>
  <si>
    <t>Other Comments on Looks</t>
  </si>
  <si>
    <t>Simple Layout</t>
  </si>
  <si>
    <t>Responsive/ Accessibility</t>
  </si>
  <si>
    <t>Explains Results</t>
  </si>
  <si>
    <t>Able to download results</t>
  </si>
  <si>
    <t>Log in system</t>
  </si>
  <si>
    <t>Comment system</t>
  </si>
  <si>
    <t>Comparison</t>
  </si>
  <si>
    <t>Advanced Search</t>
  </si>
  <si>
    <t>Navigation System</t>
  </si>
  <si>
    <t>Content is ordered logicly</t>
  </si>
  <si>
    <t>Other Comments</t>
  </si>
  <si>
    <t>News letter or notification for updates</t>
  </si>
  <si>
    <t>Repository Name</t>
  </si>
  <si>
    <t>One stop shop</t>
  </si>
  <si>
    <t>Templates (able to personlize)</t>
  </si>
  <si>
    <t>Examples</t>
  </si>
  <si>
    <t>Different view for users</t>
  </si>
  <si>
    <t>"About Us" page</t>
  </si>
  <si>
    <t>Front end needs to handle SQL engine</t>
  </si>
  <si>
    <t>Organize based on requirement</t>
  </si>
  <si>
    <t>Website support (Help Page)</t>
  </si>
  <si>
    <t>Search Engin Optimization</t>
  </si>
  <si>
    <t>Use demand to get materials</t>
  </si>
  <si>
    <t>Multiparty vetting process</t>
  </si>
  <si>
    <t>cross referncing documents</t>
  </si>
  <si>
    <t>Stormwater info page</t>
  </si>
  <si>
    <t>Look for small busneiss desgin</t>
  </si>
  <si>
    <t>Andera/Kerry</t>
  </si>
  <si>
    <t>Fred Civian</t>
  </si>
  <si>
    <t>Trish/ Eli</t>
  </si>
  <si>
    <t>Ian/Nancy</t>
  </si>
  <si>
    <t>Patty</t>
  </si>
  <si>
    <t>Brad Stone</t>
  </si>
  <si>
    <t>Sean/Nichol</t>
  </si>
  <si>
    <t>Robin Craver</t>
  </si>
  <si>
    <t>Ciraldi</t>
  </si>
  <si>
    <t>Julianne True</t>
  </si>
  <si>
    <t>John/ Isable</t>
  </si>
  <si>
    <t>Samatha Woods</t>
  </si>
  <si>
    <t>Prof Harrison</t>
  </si>
  <si>
    <t>Korkin</t>
  </si>
  <si>
    <t>Weight</t>
  </si>
  <si>
    <t>Total Weight</t>
  </si>
  <si>
    <t>Different views</t>
  </si>
  <si>
    <t>Profiles/ Login</t>
  </si>
  <si>
    <t>User History</t>
  </si>
  <si>
    <t>Compile Files</t>
  </si>
  <si>
    <t>Evaluation Category</t>
  </si>
  <si>
    <t>Townsite Link</t>
  </si>
  <si>
    <t>Pages for Towns</t>
  </si>
  <si>
    <t>Update Files</t>
  </si>
  <si>
    <t>Simple Design</t>
  </si>
  <si>
    <t>v</t>
  </si>
  <si>
    <t>Names</t>
  </si>
  <si>
    <t>Option</t>
  </si>
  <si>
    <t>Disk Space (Storage)</t>
  </si>
  <si>
    <t>Data Transfer (how much you can download per month)</t>
  </si>
  <si>
    <t>Email</t>
  </si>
  <si>
    <t>Domain</t>
  </si>
  <si>
    <t>Access</t>
  </si>
  <si>
    <t>Cost</t>
  </si>
  <si>
    <t>Restrictions</t>
  </si>
  <si>
    <t>Strengths</t>
  </si>
  <si>
    <t>Yahoo Small business</t>
  </si>
  <si>
    <t>Basic</t>
  </si>
  <si>
    <t>100GB</t>
  </si>
  <si>
    <t>1000GB/Mo.</t>
  </si>
  <si>
    <t>free</t>
  </si>
  <si>
    <t>Colleagues</t>
  </si>
  <si>
    <t>4.49/mo.</t>
  </si>
  <si>
    <t>10page limits</t>
  </si>
  <si>
    <t>Advanced</t>
  </si>
  <si>
    <t>500Gb</t>
  </si>
  <si>
    <t>5000GB/Mo.</t>
  </si>
  <si>
    <t>5.89/mo.</t>
  </si>
  <si>
    <t>Wordpress, Site searching, Pasword protection</t>
  </si>
  <si>
    <t>Premier</t>
  </si>
  <si>
    <t>Unlimited</t>
  </si>
  <si>
    <t>Fr</t>
  </si>
  <si>
    <t>6.79/mo.</t>
  </si>
  <si>
    <t>Wordpress, Site searching, Pasword protection, PHP, Unlimited Databases</t>
  </si>
  <si>
    <t>GoDaddy (websites)</t>
  </si>
  <si>
    <t>Economoy</t>
  </si>
  <si>
    <t>1free</t>
  </si>
  <si>
    <t>Login (50)</t>
  </si>
  <si>
    <t>2.99/mo. (7.99/mo. When renew)</t>
  </si>
  <si>
    <t>Purchase SSL, speed</t>
  </si>
  <si>
    <t>Intall programs (Wordpress), SQL, PHP, Security (Virus), direct database acess</t>
  </si>
  <si>
    <t>Deluxe</t>
  </si>
  <si>
    <t>1 free</t>
  </si>
  <si>
    <t>4.99/mo. (10.99/mo when renew)</t>
  </si>
  <si>
    <t>Purchase SSL</t>
  </si>
  <si>
    <t>Compatiable with most programs (Wordpress, SQL), Security (virus), Direct Database Acess</t>
  </si>
  <si>
    <t>Ultimate</t>
  </si>
  <si>
    <t>Login (Unlim)</t>
  </si>
  <si>
    <t>7.99/mo. (16.99/mo when renew)</t>
  </si>
  <si>
    <t>Free 1yr SSL</t>
  </si>
  <si>
    <t>Compatiable with most programs (Wordpress, SQL), Security (virus), Direct Database Acess, More memory/ Processing speed</t>
  </si>
  <si>
    <t>Buisness Hosting</t>
  </si>
  <si>
    <t>19.99/mo. (29.99/mo. When renew)</t>
  </si>
  <si>
    <t>Compatiable with most programs (Wordpress, SQL), Security (virus), Direct Database Acess, More memory/ Processing speed, Free SSL</t>
  </si>
  <si>
    <t>GoDaddy (Wordpress)</t>
  </si>
  <si>
    <t>10GB</t>
  </si>
  <si>
    <t>3.99/mo. (7.99/mo. When renew)</t>
  </si>
  <si>
    <t>25,000 vistors, no SSL</t>
  </si>
  <si>
    <t>thousands of plugins, wordpress updates, Freebackups</t>
  </si>
  <si>
    <t>15GB</t>
  </si>
  <si>
    <t>Logins</t>
  </si>
  <si>
    <t>4.99/mo. (9.99/mo. When renew)</t>
  </si>
  <si>
    <t>100,000 vistor, No ssl</t>
  </si>
  <si>
    <t>30GB</t>
  </si>
  <si>
    <t>7.99/mo. (14.99/mo. When renew)</t>
  </si>
  <si>
    <t>250,000 vistors</t>
  </si>
  <si>
    <t>thousands of plugins, wordpress updates, Freebackups, SSL</t>
  </si>
  <si>
    <t>BlueHost (WordPress)</t>
  </si>
  <si>
    <t>Standard</t>
  </si>
  <si>
    <t>19.99/mo.</t>
  </si>
  <si>
    <t>100 mill/mo. Visitors</t>
  </si>
  <si>
    <t>Free SSL</t>
  </si>
  <si>
    <t>Enhanced</t>
  </si>
  <si>
    <t>60GB</t>
  </si>
  <si>
    <t>29.99/mo.</t>
  </si>
  <si>
    <t>300 mill/mo. Visitors</t>
  </si>
  <si>
    <t>Premium</t>
  </si>
  <si>
    <t>120GB</t>
  </si>
  <si>
    <t>39.99/mo.</t>
  </si>
  <si>
    <t>600 mill/mo. Visitor</t>
  </si>
  <si>
    <t>240GB</t>
  </si>
  <si>
    <t>49.99/mo.</t>
  </si>
  <si>
    <t>Unlimited visits/mo.</t>
  </si>
  <si>
    <t>BlueHost (Websites)</t>
  </si>
  <si>
    <t>50Gb</t>
  </si>
  <si>
    <t>2.95/mo.</t>
  </si>
  <si>
    <t>no backup</t>
  </si>
  <si>
    <t>Plus</t>
  </si>
  <si>
    <t>unlimited</t>
  </si>
  <si>
    <t>5.45/mo.</t>
  </si>
  <si>
    <t>Prime</t>
  </si>
  <si>
    <t>site back up</t>
  </si>
  <si>
    <t>Host Gator</t>
  </si>
  <si>
    <t>Hatchling</t>
  </si>
  <si>
    <t>2.78/mo.</t>
  </si>
  <si>
    <t>Purchase additional security</t>
  </si>
  <si>
    <t>Wordpress plugin, Easy tp use Control panel</t>
  </si>
  <si>
    <t>Baby</t>
  </si>
  <si>
    <t>Free (Unlimited)</t>
  </si>
  <si>
    <t>3.98/mo.</t>
  </si>
  <si>
    <t>Wordpress plugin, Easy to use Control panel</t>
  </si>
  <si>
    <t>Buisness plan</t>
  </si>
  <si>
    <t>5.98/mo.</t>
  </si>
  <si>
    <t>Wordpress plugin, Easy to use Control panel, SSL</t>
  </si>
  <si>
    <t>Fat Cow</t>
  </si>
  <si>
    <t>Regular</t>
  </si>
  <si>
    <t>1 Free</t>
  </si>
  <si>
    <t>2.75/mo.</t>
  </si>
  <si>
    <t>Wordpress, Joomla, SQL ,PHP, SSL</t>
  </si>
  <si>
    <t>iPage</t>
  </si>
  <si>
    <t>Scalable</t>
  </si>
  <si>
    <t>1.99/mo.</t>
  </si>
  <si>
    <t>Wordpress and CMS Compatible, Drag and Drop Easy to use</t>
  </si>
  <si>
    <t>JustHost</t>
  </si>
  <si>
    <t>Free 1yr</t>
  </si>
  <si>
    <t>Login</t>
  </si>
  <si>
    <t>3.95/mo.</t>
  </si>
  <si>
    <t>Wordpress and CMS Compatible, Drag and Drop, SSL, PHP, SQL</t>
  </si>
  <si>
    <t>Network Solutions</t>
  </si>
  <si>
    <t>Essetnial</t>
  </si>
  <si>
    <t>300GB</t>
  </si>
  <si>
    <t>Login (25)</t>
  </si>
  <si>
    <t>9.96/mo.</t>
  </si>
  <si>
    <t>SSL Required</t>
  </si>
  <si>
    <t>Wordpress and CMS Compatible, Virus and spam Protection, PHP , SQL</t>
  </si>
  <si>
    <t>Profesional</t>
  </si>
  <si>
    <t>500GB</t>
  </si>
  <si>
    <t>Login ( 50)</t>
  </si>
  <si>
    <t>13.29/mo.</t>
  </si>
  <si>
    <t>Wordpress and CMS Compatible, Virus and spam Protection, PHP, SQL</t>
  </si>
  <si>
    <t>29.13/mo.</t>
  </si>
  <si>
    <t>Source Number -&gt;</t>
  </si>
  <si>
    <t>Total</t>
  </si>
  <si>
    <t>Date: 3/15/18</t>
  </si>
  <si>
    <t>Front End</t>
  </si>
  <si>
    <t>Accessability</t>
  </si>
  <si>
    <t>Publication Tools</t>
  </si>
  <si>
    <t>User Interaction</t>
  </si>
  <si>
    <t>Navigation</t>
  </si>
  <si>
    <t>Usability</t>
  </si>
  <si>
    <t>Searching</t>
  </si>
  <si>
    <t xml:space="preserve">
</t>
  </si>
  <si>
    <t>Hosting</t>
  </si>
  <si>
    <t>Maintenance</t>
  </si>
  <si>
    <t>Suggested Methods of development</t>
  </si>
  <si>
    <t>Word Press</t>
  </si>
  <si>
    <t>Word press, Drupla, Joomla</t>
  </si>
  <si>
    <t>Total expanded for Rows</t>
  </si>
  <si>
    <t>X*</t>
  </si>
  <si>
    <t>Accessibility</t>
  </si>
  <si>
    <t>Login System</t>
  </si>
  <si>
    <t>Content organization/ Page orders</t>
  </si>
  <si>
    <t>Suggestion</t>
  </si>
  <si>
    <t>Bluehost.com</t>
  </si>
  <si>
    <t>Open Source vs Closed</t>
  </si>
  <si>
    <t>Web Security</t>
  </si>
  <si>
    <t>Specifc topics</t>
  </si>
  <si>
    <t>Number of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</si>
</sst>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Inconsolata"/>
    </font>
    <font>
      <sz val="10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D5A6BD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DD7E6B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01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5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1" xfId="0" applyFont="1" applyFill="1" applyBorder="1"/>
    <xf numFmtId="0" fontId="2" fillId="2" borderId="17" xfId="0" applyFont="1" applyFill="1" applyBorder="1" applyAlignment="1">
      <alignment vertical="top" wrapText="1"/>
    </xf>
    <xf numFmtId="0" fontId="1" fillId="2" borderId="18" xfId="0" applyFont="1" applyFill="1" applyBorder="1"/>
    <xf numFmtId="0" fontId="2" fillId="2" borderId="20" xfId="0" applyFont="1" applyFill="1" applyBorder="1" applyAlignment="1">
      <alignment vertical="top" wrapText="1"/>
    </xf>
    <xf numFmtId="0" fontId="0" fillId="2" borderId="20" xfId="0" applyFill="1" applyBorder="1"/>
    <xf numFmtId="0" fontId="0" fillId="2" borderId="22" xfId="0" applyFill="1" applyBorder="1"/>
    <xf numFmtId="0" fontId="1" fillId="2" borderId="23" xfId="0" applyFont="1" applyFill="1" applyBorder="1"/>
    <xf numFmtId="0" fontId="2" fillId="2" borderId="17" xfId="0" applyFont="1" applyFill="1" applyBorder="1"/>
    <xf numFmtId="0" fontId="2" fillId="2" borderId="20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2" fillId="2" borderId="15" xfId="0" applyFont="1" applyFill="1" applyBorder="1"/>
    <xf numFmtId="0" fontId="1" fillId="2" borderId="20" xfId="0" applyFont="1" applyFill="1" applyBorder="1"/>
    <xf numFmtId="0" fontId="1" fillId="2" borderId="22" xfId="0" applyFont="1" applyFill="1" applyBorder="1"/>
    <xf numFmtId="0" fontId="2" fillId="2" borderId="2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2" borderId="29" xfId="0" applyFont="1" applyFill="1" applyBorder="1"/>
    <xf numFmtId="0" fontId="1" fillId="2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0" fillId="0" borderId="0" xfId="0" applyFill="1" applyBorder="1"/>
    <xf numFmtId="0" fontId="1" fillId="4" borderId="17" xfId="0" applyFont="1" applyFill="1" applyBorder="1"/>
    <xf numFmtId="0" fontId="1" fillId="4" borderId="26" xfId="0" applyFont="1" applyFill="1" applyBorder="1" applyAlignment="1">
      <alignment horizontal="center"/>
    </xf>
    <xf numFmtId="0" fontId="1" fillId="4" borderId="20" xfId="0" applyFont="1" applyFill="1" applyBorder="1"/>
    <xf numFmtId="0" fontId="1" fillId="4" borderId="27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8" xfId="0" applyFont="1" applyFill="1" applyBorder="1" applyAlignment="1">
      <alignment horizontal="center"/>
    </xf>
    <xf numFmtId="0" fontId="1" fillId="4" borderId="4" xfId="0" applyFont="1" applyFill="1" applyBorder="1"/>
    <xf numFmtId="0" fontId="1" fillId="3" borderId="33" xfId="0" applyFont="1" applyFill="1" applyBorder="1" applyAlignment="1">
      <alignment horizontal="center"/>
    </xf>
    <xf numFmtId="0" fontId="0" fillId="3" borderId="34" xfId="0" applyFill="1" applyBorder="1"/>
    <xf numFmtId="0" fontId="1" fillId="3" borderId="35" xfId="0" applyFont="1" applyFill="1" applyBorder="1" applyAlignment="1">
      <alignment horizontal="center"/>
    </xf>
    <xf numFmtId="0" fontId="0" fillId="3" borderId="27" xfId="0" applyFill="1" applyBorder="1"/>
    <xf numFmtId="0" fontId="1" fillId="3" borderId="36" xfId="0" applyFont="1" applyFill="1" applyBorder="1" applyAlignment="1">
      <alignment horizontal="center"/>
    </xf>
    <xf numFmtId="0" fontId="0" fillId="3" borderId="25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1" fillId="4" borderId="37" xfId="0" applyFont="1" applyFill="1" applyBorder="1"/>
    <xf numFmtId="0" fontId="1" fillId="4" borderId="38" xfId="0" applyFont="1" applyFill="1" applyBorder="1"/>
    <xf numFmtId="0" fontId="1" fillId="4" borderId="39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0" fillId="3" borderId="43" xfId="0" applyFill="1" applyBorder="1"/>
    <xf numFmtId="0" fontId="0" fillId="3" borderId="42" xfId="0" applyFill="1" applyBorder="1"/>
    <xf numFmtId="0" fontId="2" fillId="2" borderId="4" xfId="0" applyFont="1" applyFill="1" applyBorder="1" applyAlignment="1">
      <alignment vertical="top" wrapText="1"/>
    </xf>
    <xf numFmtId="0" fontId="2" fillId="2" borderId="37" xfId="0" applyFont="1" applyFill="1" applyBorder="1" applyAlignment="1">
      <alignment vertical="top" wrapText="1"/>
    </xf>
    <xf numFmtId="0" fontId="2" fillId="2" borderId="38" xfId="0" applyFont="1" applyFill="1" applyBorder="1" applyAlignment="1">
      <alignment vertical="top" wrapText="1"/>
    </xf>
    <xf numFmtId="0" fontId="0" fillId="2" borderId="38" xfId="0" applyFill="1" applyBorder="1"/>
    <xf numFmtId="0" fontId="0" fillId="2" borderId="39" xfId="0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4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0" fillId="2" borderId="44" xfId="0" applyFont="1" applyFill="1" applyBorder="1"/>
    <xf numFmtId="0" fontId="2" fillId="3" borderId="45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0" fillId="2" borderId="40" xfId="0" applyFill="1" applyBorder="1"/>
    <xf numFmtId="0" fontId="0" fillId="2" borderId="41" xfId="0" applyFill="1" applyBorder="1"/>
    <xf numFmtId="0" fontId="2" fillId="2" borderId="44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/>
    <xf numFmtId="0" fontId="1" fillId="2" borderId="24" xfId="0" applyFont="1" applyFill="1" applyBorder="1"/>
    <xf numFmtId="0" fontId="2" fillId="3" borderId="13" xfId="0" applyFont="1" applyFill="1" applyBorder="1" applyAlignment="1">
      <alignment horizontal="center" vertical="top" wrapText="1"/>
    </xf>
    <xf numFmtId="0" fontId="2" fillId="3" borderId="41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/>
    </xf>
    <xf numFmtId="0" fontId="0" fillId="3" borderId="1" xfId="0" applyFill="1" applyBorder="1"/>
    <xf numFmtId="0" fontId="1" fillId="4" borderId="37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27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2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wrapText="1"/>
    </xf>
    <xf numFmtId="0" fontId="0" fillId="0" borderId="47" xfId="0" applyBorder="1" applyAlignment="1">
      <alignment wrapText="1"/>
    </xf>
    <xf numFmtId="0" fontId="13" fillId="0" borderId="47" xfId="0" applyFont="1" applyBorder="1" applyAlignment="1">
      <alignment wrapText="1"/>
    </xf>
    <xf numFmtId="0" fontId="0" fillId="0" borderId="47" xfId="0" applyBorder="1" applyAlignment="1">
      <alignment horizontal="right" wrapText="1"/>
    </xf>
    <xf numFmtId="0" fontId="4" fillId="0" borderId="47" xfId="0" applyFont="1" applyBorder="1" applyAlignment="1">
      <alignment horizontal="right" wrapText="1"/>
    </xf>
    <xf numFmtId="0" fontId="13" fillId="0" borderId="47" xfId="0" applyFont="1" applyBorder="1" applyAlignment="1">
      <alignment horizontal="right" wrapText="1"/>
    </xf>
    <xf numFmtId="0" fontId="5" fillId="0" borderId="47" xfId="0" applyFont="1" applyBorder="1" applyAlignment="1">
      <alignment wrapText="1"/>
    </xf>
    <xf numFmtId="0" fontId="4" fillId="0" borderId="47" xfId="0" applyFont="1" applyBorder="1" applyAlignment="1">
      <alignment vertical="center" wrapText="1"/>
    </xf>
    <xf numFmtId="0" fontId="5" fillId="0" borderId="47" xfId="0" applyFont="1" applyBorder="1" applyAlignment="1">
      <alignment horizontal="right" wrapText="1"/>
    </xf>
    <xf numFmtId="0" fontId="4" fillId="0" borderId="47" xfId="0" applyFont="1" applyBorder="1" applyAlignment="1">
      <alignment vertical="center"/>
    </xf>
    <xf numFmtId="0" fontId="4" fillId="5" borderId="47" xfId="0" applyFont="1" applyFill="1" applyBorder="1" applyAlignment="1">
      <alignment wrapText="1"/>
    </xf>
    <xf numFmtId="0" fontId="0" fillId="6" borderId="47" xfId="0" applyFill="1" applyBorder="1" applyAlignment="1">
      <alignment wrapText="1"/>
    </xf>
    <xf numFmtId="0" fontId="4" fillId="6" borderId="47" xfId="0" applyFont="1" applyFill="1" applyBorder="1" applyAlignment="1">
      <alignment wrapText="1"/>
    </xf>
    <xf numFmtId="0" fontId="4" fillId="7" borderId="47" xfId="0" applyFont="1" applyFill="1" applyBorder="1" applyAlignment="1">
      <alignment wrapText="1"/>
    </xf>
    <xf numFmtId="0" fontId="4" fillId="8" borderId="47" xfId="0" applyFont="1" applyFill="1" applyBorder="1" applyAlignment="1">
      <alignment wrapText="1"/>
    </xf>
    <xf numFmtId="0" fontId="14" fillId="7" borderId="47" xfId="0" applyFont="1" applyFill="1" applyBorder="1" applyAlignment="1">
      <alignment wrapText="1"/>
    </xf>
    <xf numFmtId="0" fontId="4" fillId="0" borderId="4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wrapText="1"/>
    </xf>
    <xf numFmtId="0" fontId="0" fillId="11" borderId="47" xfId="0" applyFill="1" applyBorder="1" applyAlignment="1">
      <alignment wrapText="1"/>
    </xf>
    <xf numFmtId="0" fontId="8" fillId="11" borderId="47" xfId="0" applyFont="1" applyFill="1" applyBorder="1" applyAlignment="1">
      <alignment wrapText="1"/>
    </xf>
    <xf numFmtId="0" fontId="8" fillId="0" borderId="47" xfId="0" applyFont="1" applyBorder="1" applyAlignment="1">
      <alignment wrapText="1"/>
    </xf>
    <xf numFmtId="0" fontId="0" fillId="12" borderId="47" xfId="0" applyFill="1" applyBorder="1" applyAlignment="1">
      <alignment wrapText="1"/>
    </xf>
    <xf numFmtId="0" fontId="16" fillId="0" borderId="47" xfId="0" applyFont="1" applyBorder="1" applyAlignment="1">
      <alignment wrapText="1"/>
    </xf>
    <xf numFmtId="0" fontId="13" fillId="0" borderId="47" xfId="0" applyFont="1" applyBorder="1" applyAlignment="1">
      <alignment horizontal="center" vertical="center" wrapText="1"/>
    </xf>
    <xf numFmtId="0" fontId="4" fillId="13" borderId="47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4" fillId="15" borderId="47" xfId="0" applyFont="1" applyFill="1" applyBorder="1" applyAlignment="1">
      <alignment horizontal="center" vertical="center" wrapText="1"/>
    </xf>
    <xf numFmtId="0" fontId="4" fillId="16" borderId="47" xfId="0" applyFont="1" applyFill="1" applyBorder="1" applyAlignment="1">
      <alignment horizontal="center" vertical="center" wrapText="1"/>
    </xf>
    <xf numFmtId="0" fontId="4" fillId="17" borderId="47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vertical="center" wrapText="1"/>
    </xf>
    <xf numFmtId="0" fontId="4" fillId="18" borderId="47" xfId="0" applyFont="1" applyFill="1" applyBorder="1" applyAlignment="1">
      <alignment horizontal="center" vertical="center" wrapText="1"/>
    </xf>
    <xf numFmtId="0" fontId="17" fillId="7" borderId="47" xfId="0" applyFont="1" applyFill="1" applyBorder="1" applyAlignment="1">
      <alignment horizontal="right" wrapText="1"/>
    </xf>
    <xf numFmtId="0" fontId="15" fillId="0" borderId="47" xfId="1" applyBorder="1" applyAlignment="1">
      <alignment horizontal="center" vertical="center" wrapText="1"/>
    </xf>
    <xf numFmtId="0" fontId="4" fillId="0" borderId="48" xfId="0" applyFont="1" applyBorder="1" applyAlignment="1">
      <alignment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right" wrapText="1"/>
    </xf>
    <xf numFmtId="0" fontId="4" fillId="0" borderId="50" xfId="0" applyFont="1" applyBorder="1" applyAlignment="1">
      <alignment wrapText="1"/>
    </xf>
    <xf numFmtId="0" fontId="4" fillId="0" borderId="51" xfId="0" applyFont="1" applyBorder="1" applyAlignment="1">
      <alignment horizontal="right" wrapText="1"/>
    </xf>
    <xf numFmtId="0" fontId="4" fillId="0" borderId="52" xfId="0" applyFont="1" applyBorder="1" applyAlignment="1">
      <alignment wrapText="1"/>
    </xf>
    <xf numFmtId="0" fontId="4" fillId="5" borderId="47" xfId="0" applyFont="1" applyFill="1" applyBorder="1" applyAlignment="1">
      <alignment horizontal="center" wrapText="1"/>
    </xf>
    <xf numFmtId="0" fontId="4" fillId="6" borderId="47" xfId="0" applyFont="1" applyFill="1" applyBorder="1" applyAlignment="1">
      <alignment horizontal="center" wrapText="1"/>
    </xf>
    <xf numFmtId="0" fontId="4" fillId="0" borderId="47" xfId="0" applyFont="1" applyBorder="1" applyAlignment="1">
      <alignment horizontal="center" vertical="center"/>
    </xf>
    <xf numFmtId="0" fontId="4" fillId="7" borderId="47" xfId="0" applyFont="1" applyFill="1" applyBorder="1" applyAlignment="1">
      <alignment horizontal="center" wrapText="1"/>
    </xf>
    <xf numFmtId="0" fontId="4" fillId="9" borderId="47" xfId="0" applyFont="1" applyFill="1" applyBorder="1" applyAlignment="1">
      <alignment horizontal="center" wrapText="1"/>
    </xf>
    <xf numFmtId="0" fontId="4" fillId="10" borderId="47" xfId="0" applyFont="1" applyFill="1" applyBorder="1" applyAlignment="1">
      <alignment horizontal="center" wrapText="1"/>
    </xf>
    <xf numFmtId="0" fontId="4" fillId="7" borderId="47" xfId="0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5" fillId="0" borderId="47" xfId="1" applyBorder="1" applyAlignment="1">
      <alignment horizontal="center"/>
    </xf>
    <xf numFmtId="0" fontId="15" fillId="0" borderId="47" xfId="1" applyBorder="1" applyAlignment="1">
      <alignment horizontal="center" wrapText="1"/>
    </xf>
    <xf numFmtId="0" fontId="13" fillId="0" borderId="4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8" fillId="0" borderId="47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12">
    <dxf>
      <fill>
        <patternFill>
          <fgColor indexed="64"/>
          <bgColor theme="4" tint="0.399975585192419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4" tint="0.39997558519241921"/>
        </patternFill>
      </fill>
    </dxf>
    <dxf>
      <border>
        <bottom style="thin">
          <color indexed="64"/>
        </bottom>
      </border>
    </dxf>
    <dxf>
      <fill>
        <patternFill>
          <fgColor indexed="64"/>
          <bgColor theme="4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 style="medium">
          <color indexed="64"/>
        </vertical>
      </border>
    </dxf>
    <dxf>
      <border outline="0">
        <left style="medium">
          <color indexed="64"/>
        </lef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Development Option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Results!$B$5</c:f>
              <c:strCache>
                <c:ptCount val="1"/>
                <c:pt idx="0">
                  <c:v>Total 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Results!$A$6:$A$19</c:f>
              <c:strCache>
                <c:ptCount val="14"/>
                <c:pt idx="0">
                  <c:v>Efilecabinet</c:v>
                </c:pt>
                <c:pt idx="1">
                  <c:v>Smart File</c:v>
                </c:pt>
                <c:pt idx="2">
                  <c:v>Bepress</c:v>
                </c:pt>
                <c:pt idx="3">
                  <c:v>Figshare</c:v>
                </c:pt>
                <c:pt idx="4">
                  <c:v>Logical Doc</c:v>
                </c:pt>
                <c:pt idx="5">
                  <c:v>Zoho Docs</c:v>
                </c:pt>
                <c:pt idx="6">
                  <c:v>Custom Website</c:v>
                </c:pt>
                <c:pt idx="7">
                  <c:v>Samvera</c:v>
                </c:pt>
                <c:pt idx="8">
                  <c:v>Eprints</c:v>
                </c:pt>
                <c:pt idx="9">
                  <c:v>Dspace </c:v>
                </c:pt>
                <c:pt idx="10">
                  <c:v>Media Wiki</c:v>
                </c:pt>
                <c:pt idx="11">
                  <c:v>Hyrax (Samvera Ext.)</c:v>
                </c:pt>
                <c:pt idx="12">
                  <c:v>Classic Google Sites</c:v>
                </c:pt>
                <c:pt idx="13">
                  <c:v>Wordpress</c:v>
                </c:pt>
              </c:strCache>
            </c:strRef>
          </c:cat>
          <c:val>
            <c:numRef>
              <c:f>Results!$B$6:$B$19</c:f>
              <c:numCache>
                <c:formatCode>General</c:formatCode>
                <c:ptCount val="14"/>
                <c:pt idx="0">
                  <c:v>3470</c:v>
                </c:pt>
                <c:pt idx="1">
                  <c:v>3550</c:v>
                </c:pt>
                <c:pt idx="2">
                  <c:v>3590</c:v>
                </c:pt>
                <c:pt idx="3">
                  <c:v>3890</c:v>
                </c:pt>
                <c:pt idx="4">
                  <c:v>4190</c:v>
                </c:pt>
                <c:pt idx="5">
                  <c:v>4330</c:v>
                </c:pt>
                <c:pt idx="6">
                  <c:v>4350</c:v>
                </c:pt>
                <c:pt idx="7">
                  <c:v>4430</c:v>
                </c:pt>
                <c:pt idx="8">
                  <c:v>4580</c:v>
                </c:pt>
                <c:pt idx="9">
                  <c:v>4610</c:v>
                </c:pt>
                <c:pt idx="10">
                  <c:v>5170</c:v>
                </c:pt>
                <c:pt idx="11">
                  <c:v>5180</c:v>
                </c:pt>
                <c:pt idx="12">
                  <c:v>5390</c:v>
                </c:pt>
                <c:pt idx="13">
                  <c:v>6810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A-4E1F-8CC2-5B1D0CFF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8163888"/>
        <c:axId val="808164544"/>
      </c:barChart>
      <c:catAx>
        <c:axId val="80816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Development Options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164544"/>
        <c:crosses val="autoZero"/>
        <c:auto val="1"/>
        <c:lblAlgn val="ctr"/>
        <c:lblOffset val="100"/>
        <c:noMultiLvlLbl val="0"/>
      </c:catAx>
      <c:valAx>
        <c:axId val="8081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Score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16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Housing Options Comparision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Housing_Options!$D$28</c:f>
              <c:strCache>
                <c:ptCount val="1"/>
                <c:pt idx="0">
                  <c:v>Total 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Housing_Options!$C$29:$C$36</c:f>
              <c:strCache>
                <c:ptCount val="8"/>
                <c:pt idx="0">
                  <c:v>Coalition Site</c:v>
                </c:pt>
                <c:pt idx="1">
                  <c:v>Custom Website</c:v>
                </c:pt>
                <c:pt idx="2">
                  <c:v>Pre-Developed Tool</c:v>
                </c:pt>
                <c:pt idx="3">
                  <c:v>EPA </c:v>
                </c:pt>
                <c:pt idx="4">
                  <c:v>MassDEP</c:v>
                </c:pt>
                <c:pt idx="5">
                  <c:v>Google Sites</c:v>
                </c:pt>
                <c:pt idx="6">
                  <c:v>WPI WROC</c:v>
                </c:pt>
                <c:pt idx="7">
                  <c:v>WPI Main Site</c:v>
                </c:pt>
              </c:strCache>
            </c:strRef>
          </c:cat>
          <c:val>
            <c:numRef>
              <c:f>Housing_Options!$D$29:$D$36</c:f>
              <c:numCache>
                <c:formatCode>General</c:formatCode>
                <c:ptCount val="8"/>
                <c:pt idx="0">
                  <c:v>135</c:v>
                </c:pt>
                <c:pt idx="1">
                  <c:v>230</c:v>
                </c:pt>
                <c:pt idx="2">
                  <c:v>470</c:v>
                </c:pt>
                <c:pt idx="3">
                  <c:v>500</c:v>
                </c:pt>
                <c:pt idx="4">
                  <c:v>500</c:v>
                </c:pt>
                <c:pt idx="5">
                  <c:v>540</c:v>
                </c:pt>
                <c:pt idx="6">
                  <c:v>540</c:v>
                </c:pt>
                <c:pt idx="7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C-4B05-8460-19053160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9105416"/>
        <c:axId val="669100824"/>
      </c:barChart>
      <c:catAx>
        <c:axId val="669105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Housing Options</a:t>
                </a:r>
              </a:p>
            </c:rich>
          </c:tx>
          <c:layout>
            <c:manualLayout>
              <c:xMode val="edge"/>
              <c:yMode val="edge"/>
              <c:x val="0.44742935258092736"/>
              <c:y val="0.85553222513852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00824"/>
        <c:crosses val="autoZero"/>
        <c:auto val="1"/>
        <c:lblAlgn val="ctr"/>
        <c:lblOffset val="100"/>
        <c:noMultiLvlLbl val="0"/>
      </c:catAx>
      <c:valAx>
        <c:axId val="66910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Total</a:t>
                </a:r>
                <a:r>
                  <a:rPr lang="en-US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Score</a:t>
                </a:r>
                <a:endParaRPr 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0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</xdr:row>
      <xdr:rowOff>52386</xdr:rowOff>
    </xdr:from>
    <xdr:to>
      <xdr:col>12</xdr:col>
      <xdr:colOff>238125</xdr:colOff>
      <xdr:row>19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149B46-6D54-4FD7-917C-C98EEC97C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1260661</xdr:colOff>
      <xdr:row>26</xdr:row>
      <xdr:rowOff>180413</xdr:rowOff>
    </xdr:from>
    <xdr:to>
      <xdr:col>10</xdr:col>
      <xdr:colOff>521073</xdr:colOff>
      <xdr:row>41</xdr:row>
      <xdr:rowOff>66113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CDE44E-7942-4708-9A4E-E06E60FA0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104775</xdr:rowOff>
    </xdr:to>
    <xdr:sp macro="" textlink="">
      <xdr:nvSpPr>
        <xdr:cNvPr id="5121" name="AutoShape 1" descr="data:image/png;base64,iVBORw0KGgoAAAANSUhEUgAAAlgAAAFzCAYAAADi5Xe0AAAgAElEQVR4Xu2dB7QVRda2NyA5Z8liJCoqYkCJYsA0ihkQwazjBOebb3TG9Y/OOKOTPr9xfhURRRwRR1AxK2BERAUUUVARkJwEJAgoAvdfb/HXtW9zzrnnnN19T+97316LBdzbVb3r2dVVb+0KXamoqKhIeJEACZAACZAACZAACURGoBIFVmQsmREJkAAJkAAJkAAJOAIUWKwIJEACJEACJEACJBAxAQqsiIEyOxIgARIgARIgARKgwGIdIAESIAESIAESIIGICVBgRQyU2ZEACZAACZAACZAABRbrAAmQAAmQAAmQAAlETIACK2KgzI4ESIAESIAESIAEKLBYB0iABEiABEiABEggYgIUWBEDZXYkQAIkQAIkQAIkQIHFOkACJEACJEACJEACEROgwIoYKLMjARIgARIgARIgAQos1gESIAESIAESIAESiJgABVbEQJkdCZAACZAACZAACVBgsQ6QAAmQAAmQAAmQQMQEKLAiBsrsSIAESIAESIAESIACi3WABEiABEiABEiABCImQIEVMVBmRwIkQAIkQAIkQAIUWKwDJEACJEACJEACJBAxAQqsiIEyOxIgARIgARIgARKgwGId2IfA66+/LpMnT5ZzzjlHjj/+eBIqAIFx48bJF198IVdeeaW0bds2owUW/ZVL+ZYvXy4PPfSQ4zB06FCpWrWqTJ061dVR/L9r166Oj0UOBahapT6y0BxT+btUo43fkKo+Gy8SzReRSAXWsmXLZPTo0XLYYYfJ4MGDUwLOpWEtKw9999138vDDD8umTZvkhhtukPr16+f8aIsvSDqbp0+fLi+99JJcfPHFxZ1XzkAKmGD16tXy4osvyldffSU//PCD65Dbt28vp5xySqlipYBml3h0Lu9J0vz19ttvywsvvCB9+vSRgQMHqtuBNWvWuHbl0EMPlUGDBkmVKlVSCqxUHLJpk7Q+LyoqkqVLl8qUKVNcndu1a5fUrFlTOnbsKKeeeqo0bNhQ+4gyTV9W9Smdb1L5u0wBFOBhFvuPAmAy90gKLBGhwPoxCmCuBocMnjNnjjz55JPupwcddJDUqVPH+XfRokWyc+dOJ7L69u0rlSpVSnRRcxFYSSrIjh075MEHH5QVK1ZI06ZN5ZprrpF69ertY6K2fNl2SHELLIirN954w0XTKleuLG3atJFGjRrJypUrZe3atVK9enW58MILpUuXLklyUyJsids3iShklkZkW5+zzI63JYQABRYFVolploTUy7zMWL9+vTzwwAMuwjFixAhp1qxZcT5btmyRRx55RHBPNtNueRkQYSKtAInQlJyygpBFNBjiCpEIRLL9FF4wI235su2Q4u7EP/nkExk/frw0b95chgwZIo0bNy4u5uLFi+XRRx+V/fbbzwlNMOH1I4G4fWOJdbb12VKZaGtCpggxjYNphXfffVe2bt3qGiRM6Zx99tmu4Qpe33//vRstzp49W7Zv3y61atWSo48+2kUmMFrE5V/cQw45RNq1a+emE3Df9ddfn3I0nSqCFXz5e/ToIc8++6x8/fXXrvNG6B9TFcgTDey///3vfepScG0IfomOB9NuGNniatWqlZs+QZQFV9CGM888U1599VUnBi677DLp3LmzoNzvvPOOvPfee7J582bHCHmcd9550qJFi4yMMEWGTg7PQzShNJvTveywEew//PBDxz6crzfC5z9gwADX4bz88svOZtx/3HHHyWmnneb+7S/kCzYff/yxIAKSLt/SXtjPP/9cxo4d66IFqaaoZ86cKRMmTHDP79evX3F2pfnG3wj/Yxpo3rx5buoR00BHHHGE41qjRo2s/BiuC4iAgBHqL/LykTUvQFCPPv30U5k1a5Z7JqIjZ511lnTq1Kn43rC/gnUJ6bGmBuu5du/e7Tr5Cy64wL0XwQvRFtRxiAJciMTAJvDCvemm/IN5oCxPPfWU44P3A/khH6TFexO8fPkQ3cG7HLQPa//w7vorVUecqo4Gf4b1Wvfee6+b9g9eYHzkkUe6dxbvcdg21MM333zTMTrmmGMyVjn4Y8yYMS5al060f/DBB45J7969i6dL/fuBSCrywDsNe4cPH+7aMAwGMMWN+7zPUGfRRuLC4MHXt2zbhXT1CcshwBttjK97YbZ4d1Ox9HAaNGhQYmkF/IX2y0+X1q1bV0444QTp1auXe7fT5QffwB/phBdYoY9AO+jbwFT9RLZtdybngjvqJerChg0bHBsM2NA2o256Vrk+C+/IRx99VNwmwo+oZ4h+vvXWW+VmsFtaW11Rfl/wCBYq8sSJE12njcYYHQfW0MyfP9+9jFdccYX7OS50vuhAsQgS90FY4D78/8ADD5Rhw4a5hsdXeuSNCo2foWPC7/Gyh69MAsvfi04G00141rp164o7cQhCNCToBNEgnnjiic5evPhoeHD5aSvYcPjhh8u3334rc+fOdVNWl1xyiRM/3gbkj5cNAgqNLQQUno1yL1myRDp06OAaQzACM1ypGMEmzxM8ID6wFuSqq65y+WeyOVXnhQYNNqxatUoOOOAAtx4G9ixYsKA4X5QPl+9AateuLXv27HG+qVatmnsmOrzg2hzvU+SFPJG3zxfCA/Z6jqW9lOjoMD2FhhCdEARQ8MKzYQPqzf7775+1b3Aj1tigM8V11FFHuTwgJMAVvvZ1L5Mf4TtfF8ADdQEiHX4EXwjS/v37u8YbHSLqFO5DOVAH0Jl++eWXTqwEO/R0Ags88A6hE4UYR11duHChewcQUWnSpIkrD4T8qFGjXMeOjh7cISYxGID/YGc2AstHEPEsCLv//Oc/rn5cffXV0rJlyxK+QPnwDqCssAN1Fe8FxC7qPnj6wUc+Agus8Wy8J5jCw/PRyeMdQP1APcHzghy877755psSP09X7xChQ8QUeV9++eUlBg0+DeocxAnaDtTl4KAMfoVP8Ttwv+iii9z6LdQztAMYXHq/gQvaMtznBVbw3SmtXchUn+ADtCGox7jC9QnPwc8wqApeqF8Q5vCTr/++fqNM3bt3d3UNggLvDwbCEN6oU+l8g/c/lb/hG9QntPfg0q1btxL9BMSpHzT49KW13WHR7+8P9knIE4Ic7w4GOagzvs3G/bk+C+vbnn/+efdeg5tvF5E/nhsemJfW5vH3ySZQcIHlO0VUZLykvtKj08HoGS8pXko0Lhhdvv/++yUaX/wcLz/+YDSMl9hXeggJRIDQwWe6MgmscB7btm1zC27xQlx77bXFnVS6qA86KjTCsAGjYh+5wagIjTwaXDS8aOQwtYKG6OSTT3YdLZ6NC40RRsEoGzphP3rCzyF60OGDkW8cEWUJdtb4ued50kknFY+k09kc/jkYP/PMM449RnAQkd4G36CigffRAC+w0FGjM/BTI54FGl3f2UCkYBqlZ8+eLjKDfL1PUQ5EMfG8bC7fMGLkCQEFBhDi6RrSbH2DjvC5555zYur8888vrk+wE43ljBkzXJ0EA1+XUvkRHTeEDC6U3wtSdGB+k4Xv8NEhIqLnfevrjY+IoH4gwpSqQ0xng3+HMFL2ERofdQIz1CHUMe+D1157zUXsshVYiBBisOTfQ3SGiBTBVtTp4OXLh+eBqfcR6jTqg4/ooNz5CCw/LZkuGoK2BBy8rbANgwf4B+9qqqhbuA76uot3Cu9FqitV25Lu/UB6v0EAzFB/fRvg37PWrVsXC6xc2oXS6lOwDNlMV23cuNG1X4gq+elPDBghgvA78PMCHu+lHxjjXj+4SeebVD9H1ArvGiLgaBN8ffEDH7xLeKfwrqZr/9O13WG/QZRj2hfCGe+JfxYG1iNHjnSDKy+oc3lWcAkDbPXTyV4oI3pMgZVNS2/nnoILLF9B0TlhZOA7bryUeCHQwOKlwcgBlRsvLSphsNP0eSDEjE4iOEWIdRGlLWjOJLAQDg7nkWr9SLpGCQ0DpsggNPyI3FcP5IOIAhodRGnQyaITxk7GbKI2PtTup3B8OcAtvLgYP0Nnh6gSRsoYOWUrsDAKv//++11a34j5MvhpEjRKvvH0HQg6VS8CcH+mzgb3BTth5IsRM6J4fjokm9cKEQHsYENnj5EyOihEASDSMHUYnJrM1je+Q0j1fF9W3zAGoyBhP+Lexx57TM444ww3XRK8IJwgaFB/EcnzdQyRheB0XjZiozQbUA88b0St7rvvPveOedHr7cpljYyvBxg4XHfdda7+Im8MLuDDcL1JtwYL+WCtHMSOr0/ZlDmV0MTP0pUBkUwc/QDWXkz5TjwoujLVOe/7cN0NpvG+QLTLRx3TvR+ou4heoSMODt6Qn3/XwTU4RZjKvnC7gHs09Sn8DLTNqMeY1gUrRJNKu9DWQDwGI6/ZCqxMkcXgAMEPcjK1/5q1f94OlNX7IJdn+fc/lSDPRtSWxpi/Tx6BggssVFqMbqDeMWLAuUs45gFrhYLCyFdk3J/uKm0OP1260tZghadHchFYfuSY7tkQD2h0MG2R6agI2IgOAMIBggcNi798uX3DiohRuimLoB3ZCizPHtEgHN0QvpAPIh1+vVi6jicVZ5QFI2F0zIgcwP/4G2JOc0FQIuKGsD7yBi9MW8B+dKq+00GUqDTf+HOoMB0CEYSOBaPO4BUWWKmO/AAnpPcdQabypesIshEbmXbFhn2TSUTlIrC8YEFnC5Ho311EXuED8EH98Vemjg7r/DCtF+4wg8e/lLYGq7QIVrjTxtQhhCemRYPThnEKrLAwyySi0v0um3YhKLDCa8WyqU9hBljThzVWiK4Go4+4zx9ZAf/4Y1J8et/W+fcpW4Hly44olV+nFrTJ12m/tjJTvc1WYEHoI+o/bdo0J3gxWPMXpjHDAivV0UThZ2USURRYmtY+uWkLLrCAxi9eRMgekSpceJnwwviFv/6lQRQIUxapLjSS6ebwM7kgboGFdTOIzqQSDYjEHXzwwS7Skk5gBdeeoVHz68/ACuIUZYYITDVyzVTubAVWaSP1cD65CCzY5xfPoyPGv9E5Q2xj2iUc9cvnVYLYwugZAtVHUxDmRwOYjW8wjeunIhD5w3QmmCOagGlDiIhsBVZ4FJ+uPNYEFqKGWF8SFlLphFemji5cn7IVAanqc6bOFr7AYnJEqFEfECGHuA9G0jPVN+0UoVZgZdsuRCmw/Hvgo9nhSLufysRMAwZLiL7iXrx7GPDkE8EqTejnMmjIRmD5pQZYOwahjsg31gji50888UTxLuXgel8KrHxa5vKfJhaBlWpaLZuRK+5BZ4hOCxERTJdhXQ6md0p7yYKuyuVe38GHxU2uo6B0YiWbFzqdDb5MfuoCkQHsaPRXWFAVKoKFiAPK70VGrgLLlwejX0wrIaqEUTLWdCAqhunjbC4sjkd6CFaIovDl17f4qctsfeOnrRDBCm+3TzdFWJEiWH4qEGva0l1YaB+MDGViD7GGyIGPiMYlsPyaK0Q00WZBKKc7ViJVubSL3LUCK9t2ISqB5dcKYjkAIuR4z4KXX8aBaXgIqeCAUjNFWFoEC6Lu8ccfL572zrXtDvvW70ZGv4Mdwj4am2mKkAIrmxa64t0TqcDKtJ4DaLGmBtNBwQXi2C2DRZH+UEjvAr+gEFNnCAsjDUaYiECkO7zQp02SwEJngY4d0Zjwuptgdcs0rYNRExYMh8P7CF2DCXb/oGPItAYLv8O0CyIwfrt0thGsfNdghTuQcBmx2B1Tw/g5Ojh/zAa4+AX8GEGmmpZM9aqCE8RZOIri7/ViCFFA5Jmtb3y9xrR1eP2LP/ohmwhWpjVYWIuHheaIjmEhc1lFsKJYgwW7cbgrokDhI0PAHu8y3vPgO1DoNViwywtnCENEYlKtXczUJWiPaQi/H7muwcq2XYhCYAU3uoQ30HhGfsOSX9cWZId3DesM84lg5bsGKxvRk8q/GNy98sor+yw49/0XBGQ+U4T+/Q8e2eGfzynC8im+IhVYCKFi5x9Cq+GXEC8oznvBbqzg+TMYheFnuB+RBT9a8KNLLFDGaAlTaMgb8+LhHTao+MgD2/+xILmQAuvSSy8tsejT24KISvDwS38eCtYH4UwmNNbppgj9y4fRFF5OMML9GHGDh1+DhSrq10OF+fvQvR+V+XsRfQrbnGkX4bnnnivHHntsVrsISxNYiGr4NTrYrQPh4y+/A83vIs1m0TtGntiB5o8JCJ4gHtx6Hd5tmq1vIBTQQUAA4ULHDJ/Bh9kIrEy7CDHVi3yCuwhTfYswm2hOLmuwgouEgz7Az7PZRQiuEEsQxMGt/sHm0r/LmPbFYAkdVLpdhPA7FlBjCtbfm02Zg/U5uBOrtA0vXiAjPaLDfv0Y1txAcKHdQf1It1Emm4NGkQcW+XvxmWnK3UdZw+1hql2EubQLGsEONv75WD+FtXHhI1Bwjx+IYdkD6rH/5Jg/cBVMUwms8IxHKn/7aB3aL2wS8bsrM+0izFdgeSHkd7jiWbAd7wOYY9ozH4HlI714Z7iLsHwKqnCpIhVYyBzRKHQ66Hz8OS74uf90BBZgo3IGt6ijc8FaDX/mCNJCOATPiQrnjTlxRDfQKeE8HVz+SIZCCCwfVkZUBhEl7BRBRxz8lAbm7LF+DNtz8RJjVI8zVtCo46VLJ7AQkkfkD0ISDRwaLpyLg5B9prNx0ElhvRbYorMG8yD7dDanGk0Fz8HCCBXTA2g4g+drhc/BykZg+e3eEB+YCoT4xlQffBo8B620dWDwf/izJT4qirOFkCfKALvRAaODyNY3sMM38IiyIV/kCR94sevLmkncBDsq1AUsCMffqOvonIKf8dF0iLkILP9eoX7BB+CDOuzfVzAKCvhwA5JKPIXvSSXCMp2DhShrqnON8lnk7qetUDZ05Mgj+AFzv3Ue9wUjn9nu2kv3qRxMH+K9hdiAcA3utMtUl/26Kn+OHdpLtHFo09DJBxdY59IuaOqT34gChhjEpjqRHm0e2iUc54KBNDaU4D0BR7RzeE/wzgTFbzrfpGq/Uaf9OVi+7Qdj306UVl98ncxmWQBmS7D71fdhEMYQcigLLrwf/pu1uU5HBs/B84fpoh1B9BKDSB7TUL6EV+QCC3jCO1vwM4TgcWItRiDhbfd+kTOmd/xJ7hjtnn766fsscvb3Bk8TR6OJtVr+o6qFEFjoRHC2Ds5EQkMIsed3TaERxkuE4xrQceH/4IFRKqI2GCGV1jFj/Q/OGPIHkaLxQsQPUT28mH5rPFinOu0ez0EHHmSfzuZ04epU7CEQsRkBDaq/cl2DhYYbu5I+++yz4pPc0WDDp/4k/2wEln8+Oh6s4fMiFHyx6BaiFxyCRzVk4xsv3oInMCOqgUgeGns02hD7WBwN9qV9ODzVyfG+rodPcs9n11euAgvlS3WSOyI6OHso08fbsz353Eck/WGTWDODTgtT2zgtO+qT3IOf58FidERK0aEjIooIpr/8GU0+euijntkKLF83cvnYc2l1OdVJ7hA2iDaHj2nItl3QCKxsdnB7YQCe2KyESBwGhBBdsB1tIupSeNCVyjfp2u9UJ7ljsIeIVlD05Sp6UnXp8AHEIuolbEdUHM9BFAttsH8vc30W2hv0c5iCxODSn+QOEYdpdgosCqzyRYClMUHAH2KJHV+pvm1nohDGjIRowFlR6Y7nMFaclOb6CBaip/6wXtzo1zfmsqswTh7+RHhEv1MdVRDns5k3CZBAfgRiiWDlZwpTkUBqAhi5YhoZnQzWdqT63BHZ5U8AQgpTF1jj56N7GLVjBI+FydkevJm/BYVJiWgCdisieop1nsHvH/pDaBFRyHYXaxSlQFQDEWRsCPA7Yb2dOFIi1QLpKJ7LPEiABKInQIEVPVPmGDEBTO1gxxSmd7I5NTrix5f77ILfj8MaQUzrIGKI6Se/Zi2X0/STDsx/XB7TP5jiQRmxcNuLS0xzYSoIgh5RrXSfWoqjnMFvXsIX2EWNb1JiDSGmwbCRIJuvPMRhG/MkARLIjQAFVm68eDcJlEsCWLeGrfRYXI3FyIgS4uPI/kiP8lRorJPzX4/A9CdOI091blqhyuzXJGKtFsQgNmRgowEijOVJ6BaKL59LAmVFgAKrrEjzOSRAAiRAAiRAAhWGgHmBhUPhsLvmnHPOKbH9usJ4sJwXNNcdoXHhKG3nV1zPZb4kQAIkQAI2CUQqsPz2cKwXwLoGf1BgOjR+6zbWPOS7PRXfP8NWcZzMnc/usqR04DarT/xWZ+uf0s63yTafdCWiwIrf13wCCZAACZQnArEJLBwWmO5kZwD0hw9iASeufAWW1hnajlf7fKbPTCBb/1BgsSaRAAmQAAkkiUAsAgudIrYW42BR/+mJcKH9CdBYcKqJYGlhZtuBa5/D9PkRyNY/FFj58WUqEiABEiCBeAjEIrDwiRucno1veQVPGA8WAdN6OIMGn37AydbhCBY+U4DTuHHSb6adNOFTx4OnWCNPrNEKnhKNz1bgkzz+pGZsxQ5e4c+CpDp1G7t5cJK6v3znjuchIjdr1ixnM7a7Y21Y586dS3zLLJuyZVuOoO04fRhc/e4j7IzCydk4PTn4IWWkyaZc6aocRA/ODsq04ywf+4OnUuPZOOQRJ8WXdpo47s1HYCENprPxLUacPJ3pNPFUU4TB7xviVH18I9N/Iy1bvqlO3Q/7zD8bdRc+xnuDU7LhX+zyw9lIZXmUQDxNEXMlARIggfJFIBaBBUQQKugY0SmgwwgLAXzrCZ0+PomCDiMosIJnweDTJviMAIQWvnuH+3Fmjd+unE5g4cvuONcGIgefOcAneBYuXOi2n/sPkeIDtdie/sYbbwg+zYNt6fjcDkQfLn8+EL6xhzNpcB4Tvn0V/kYiOmoIK0yLYks1BBw6zi+//NIJq+BUabZl8wKltHLgEzC4gt/0w+cjUAbwwvM8M/+B1mzLlaqqB89MwrlU4IlPyOA5/jMo6OxztR/fFRs9erRjjO8t4sRqCFF8WgiHXoI/PquS7spXYMGfEEU4YyhYT1CG4CGTYYEV/Bgy6ii2+nuRky1f/905fHoDxwWgnmNdIv4PcenruX828ocPvbhH/UIe+LYehHy6DxKXryaLpSEBEiABGwRiEViICuFbfOPHj3cCJ7zYffbs2e67S/i2E8QKdgEGBdZzzz3nxAE6LXQ0uNChQbDhW3/oePzpyukEFjr8YFQB6RHdwXeyIPowfYkr3RQUOneIQDwf9/tDCPHNMnwYF9EDfBEdHR46d3xfCh0tpkT9vTgFG99AwzfwcDIzrmzL5gVKNuVAJAXfJIRYwKnb/jBOlBl88Mefxp1LucJVGL7CB1ch5iB2vLjz33ODMIB43X///YsFVrb2gyG+RQjW4Oh9jgMfEcmMU2CFo09eIEGk+robFlj+HtgV9Hm2fDFAQH18//33XX32oimVz/yzvVD2ZzZ5UQ2RdfXVV7tBAi8SIAESIIFkEIhNYF1//fWuY0dHFIzgYOpszJgxLjqBzhi/DwusdGh8RxMUY+kEFg7rwxfPg6cep5rmSSew/KcyRowYsc8HpyEGEA3zYsJHT1BORK/8le36IdwfLpsXWNmUA4L2/vvvd1GfsJjFtBs+rIsO/Oyzz5ZcypVLFYUfMM3mP4Kaj/1etAYPfcyWYb4RLEwLhj+o7Osoopvex8G6g0+qoA5DSEIc+cggeGXLFx/HHjlypBOpqM/BKT5fZkSBId4y7WAEcxwQCt/iQ+q8SIAESIAEkkEgNoEFcYMRNj4Wi4iKX+yOdTvBnyFCkUpgQRjgd+gAMUIPXtkILIgO2IAImr9yEVg+KpXOTYhA+I45ly/VI79syhZcw1RaOcIdcqaqlUu5UuWDCAuiUhBU8CXEiL+CTPKx/7DDDttnGrAQAgvlQZ1E/UMkFmvofN3BNCjWbaF8XnwFOWXLF2kwJYp80l1+PWAmgVURPsicjKaSVpAACZBAbgRiFViIRASjVYiwYMosGNUKR6Bgvl+nhDVNPXv2dOuJEInCtCHSl5XAwhoXTB/Vrl17H6qIOOCsL5QxF4GVbdnyEShY8Ax7SxNY2ZYrVT5+agyRF6z9QcQOfBC5wXRXOIKVjdDNJKIKJbDC9dKLHDDBOj2s6evXr59b2B5c+4S6kA3f9evXO4GFyCKmGVNdfj1gJoGVLZ/cmgXeTQIkQAIkoCUQq8BC9Ci43gqRLKxrCq7LCndkiIg88sgjLsqDCAEWH/srlynCbDp25JuugyptyikctUg11RTOO5ey5SOw/JRSaQIrla3ZVCQsQMe0FtaYQUgFhWe6KcJs/BClwApP0/pypXpGJh9j2g2bL8IRLKzJGzJkiFtLhwXpl19+uRPa/sq23uQijDIJLOxWfPjhh90huzhslxcJkAAJkEAyCMQusLCt3O8YxJb7F198scTOwrDAwv333Xef1KtXT7D+Kfhx05kzZ7rF3GURwUIHi/UtWJyOyFA+oiXcieZStlwEVqY1WDiOArskmzdv7iJOuZQrXGbsaMQCf+xSDO/oQ75Y1J9PBMvbD8HmNw5kEkapfIHjOF555ZUSGxiC9/m6A1/6DQfpxFBpa7AQJfSbHRDJhM1+rV+2fBHBgljFTloMJFDf011cg5WMxpJWkAAJkEAuBGIXWDDGn3mF7fDoiIIdSrpF6uvWrXOddevWrV15sCgeI3V0bHEILCxcRmTCT/d4cYQpQAi9Zs2aOTuwBgnHEsAOTBGhg812itCLpmzKlovAyrSLEOuIwNgfl5FLucIVyQshlNkfdYF7Fi9eLI8++qg7TiEfgQWmmPpFtDPfXYS+XF6k4WgNf0HYIioK7sENF/Abdl4OGDCgxFRfNrsIkbe/D5FDf0xDtnyRHoOFDz/80D0bNvgztHDGFSJkffr0cQvpvcDyRzf4RfXcRZhLU8d7SYAESKBsCZSJwPKntqPjQKeBgzr9lWoNFtbz4EgGjO6xRmXXrl3uYEyIH0QXcHCmX2uU6aDR0haHwwY/7YXdehBZWGiNSA86fUR+sNgZUTSsk8EaMnR2OI4A0Ti/Pd4ZAIsAACAASURBVD9bgYXnZVu2XAQW8vWdLSJWKAO29GMKCwuy0TFDlKJjzqVc4aqItM8884y89957gl1w8A2eBx7wDfzkxW++9sMPmHLD+Vo4AwuRHgg3TIFlOgcrWC6s3YNt8BvsQN3BEROoN3379i0W0V5gQdi0adPG+RjPhOjCNCh2ZPpdoZkOGoXQ8sIwF77wGQYNGDzg+SgjhDuejwvTk/Bd8BwscMH5Y7hwoC34hwVi2TYhfBoJkAAJkEAqAmUisPx3BxHpCJ/Xk0pg+SjRyy+/7DoQRJGOPfZY1wmhU0RHdMkll7iOUiuwAAWHmCKCArGFzgtnRvloFTpn2IGOF3YhAocODWc1+YhDLgIr27LhoFJ0vtmsYQpGaoInuWOtG7bu4wBVfzZXLuVKVWHgS5wlhulTCGY8A6IZIgii2IvfXAUWnoV1d88++6yLiOGCuIAgQqQHQieTwPLlCu9wRLkhNiHIkUd4QTrWo0EoQyTlepJ7UNjCX4h0IuIKH2dTb5AenCDiEckCT9gLgXzWWWe5xfS4vMACC4hHnuTOxpwESIAEkk8gUoGV/OLSQhL4kUC2C9ILzSzTGqxC28bnkwAJkAAJpCZAgcWaUWEJUGBVWNez4CRAAiQQOwEKrNgR8wFJJUCBlVTP0C4SIAESsE+AAsu+D1mCPAlQYOUJjslIgARIgARKJUCBVSoi3kACJEACJEACJEACuRGgwMqNF+8mARIgARIgARIggVIJUGCViog3kAAJkAAJkAAJkEBuBCiwcuPFu0mABEiABEiABEigVAIUWKUi4g0kQAIkQAIkQAIkkBsBCqzcePFuEiABEiABEiABEiiVAAVWqYh4AwmQAAmQAAmQAAnkRoACKzdevJsESIAESIAESIAESiVAgVUqIt5AAiRAAiRAAiRAArkRoMDKjRfvJgESIAESIAESIIFSCVBglYqIN5AACZAACZAACZBAbgQosHLjxbtJgARIgARIgARIoFQCFFilIuINJEACJEACJEACJJAbgUgF1u7du2XJkiUyffp0+f7772Xo0KFSo0YNZ9H69etl5MiRsmXLlmIL8fuuXbvKvHnz5KmnnpJt27ZJ27ZtZfDgwdKgQYPcSsK7SYAESIAESIAESCAhBCIVWG+++aYsXbpUGjduLMuWLZMRI0YUCyz8f8qUKU48edEFBhBcY8aMkb59+0qXLl3cPWvXrnX3ValSJSGYaAYJkAAJkAAJkAAJZE8gUoHlH/vJJ5/ItGnTSggsRKlmzZolQ4YMKSGcFi1aJFOnTpVhw4Y54bVixQoXzRo+fLjUq1cv+5LwThIgARIgARIgARJICIEyE1hz5syRSZMmyZ49e2TXrl1y/PHHy8CBA2X+/PklxNjmzZtl3LhxLoJVv379hGCiGSRAAiRAAiRAAiSQPYEyE1hr1qyRDRs2SIcOHWTjxo0yduxYJ7CwbisY7SpNYK1evVpWrVqVfQl5JwmQAAmQAAmQAAlkQaBly5bSokWLLO4s/ZYyE1hhUyZPniw7d+6Udu3a5SSwSi8S7yABEiABEiABEiCBwhIoE4GFacHFixdLkyZNincHeoHVsWNHrsEqbB3g00mABEiABEiABCImUCYCCza/9NJLbsfgoEGDZNOmTcVThK1bt5bRo0dLnz59pFu3btxFGLGDmR0JkAAJkAAJkEDZEygzgbVjxw6ZOHGiO/MKxy/07t1b+vfv7/69YMECmTBhghNgPAer7CsBn0gCJEACJEACJBAtgVgEVrQmMjcSIAESIAESIAESsEWAAsuWv2gtCZAACZAACZCAAQIUWAacRBNJgARIgARIgARsEaDAsuUvWksCJEACJEACJGCAAAWWASfRRBIgARIgARIgAVsEKLBs+YvWkgAJkAAJkAAJGCBAgWXASTSRBEiABEiABEjAFgEKLFv+orUkQAIkQAIkQAIGCFBgGXASTSQBEiABEiABErBFgALLlr9oLQmQAAmQAAmQgAECFFgGnEQTSYAESIAESIAEbBGgwLLlL1pLAiRAAiRAAiRggAAFlgEn0UQSIAESIAESIAFbBCiwbPmL1pIACSSEwDUTKiXEEptmPHBBkU3DaTUJZEmAAitLULyNBEiABIIEKLB09YECS8ePqZNPgAIr+T6ihSRAAgkkQIGlcwoFlo4fUyefAAVW8n1EC0mABBJIgAJL5xRLAmvDog3y2p9ek03LN+kKXcFSN+/YXE78+YnS+KDGFazke4tLgVUh3c5CkwAJaAlQYOkIWhJYT454kuIqT3dDZJ1zzzl5pradjALLtv9oPQmQQIEIJEVgbV4tMvMJkeVzRBofINL9ApGWnTF8FlkxV+SlO34E1PoIkX4/E6lRt0DQAo+1JLBGDRhVeGCGLbh6ytWGrc/fdAqs/NkxJQmQQAUmkASBtet7kXcfETnwOJFWh4t8s3yv2Oo5XKROU5GF0/Y66OCTkucoCqzk+SQuiyiw4iLLfEmABEigHBJIgsDasXlv5Kr9sSJVa4js2iky+0mRw/qJNGgpMucZkSYHibQ+PHkOoMBKnk/isogCKy6yzJcESIAEyiGBJAisMNat60Q+ekbk2CEi1WuJzJ4osuZzkfVfiTRsI3LcEJFmhyTDGRRYufvh6KFHS5dzu0j1OtVl185dsuSdJTLtnr1hyn639JPWR7WWKlWryPZvtsvcCXNl7sS5uT8khhQUWDFAZZYkQAIkUF4JJE1gYbrw/cdE2nUXwVqroj0iG5aIVKstUreZyOp5Ip+/JtLzSpHqtQvvFQqs3HzQpkcb6X1Tb1nz6RqZ8cAM6XpuV+lwegf56ImPpHrd6tLhtA7y8YSPZeHrC6Xfzf2kTvM6MvWPU+XrL77O7UEx3E2BFQNUZplgAnt2irz3a5Ev/y1So6nIWW+I1GqZYINpGgkki0CSBNae3SKfvCCyX3WRjgNEKlfZlxUE2AePi3ToJ9KoXeFZUmDl5oMOAzvIIf0PkY+f/FiWvb9MWnZrKb1u6iULX1so1etVl9qNa8vk2ya7TLsP6y4H9z9Y3v6ft2XVnFW5PSiGuymwYoDKLBNKAEPbt4aLrJ0hcuL9Ii37ilSqnFBjaRYJJJNAYgRWkcjC6SLbNoh0PfNHcQVBtWnl3qnBKlVFKLDyr0dJ3EXY7ZJu0uWcLvLeqPdc1Cp4nXbHaVKrcS15/lfPyw/bf8i/4BGlpMCKCCSzMUDg61kir10ictJIkVb9DRhME0kgeQQSIbCKRBa9K7J2gUiPS/dGsPwFQTXjUZGDjhdp0ZlThJoalDSBhenCk35xkqybv06m3jG1RNGOGXGMdDyjo3z42Ify6TOfaoodWVoKrMhQMqPEE/j0HpFP7t57UM7WJSL12ov0Gy/SrEfiTaeBJJAUAkkQWN9tFXn9HpEVH5ek0v0ikaMGieCMrPfHiSz5QKRNN5FjLhFp0j4ZBDlFmJ8fGrZrKP1+209279wtb/39Lflm6TfFGXU6s5McfdnRsvS9pW56MCkXBVZSPEE74icw5y6RD+8QOeFukUOGirw5XGTrVyJnvi6yX634n88nkEA5IJAEgWUZIwVW7t6rWquqnPL7U6RGgxry+p9fLyGuENU68Wcnyuq5q+XNv76Ze+YxpqDAihEus04YAQisZS+InP3OXsMWTxR57yaRU54VaXJkwoylOSSQTAIUWDq/UGDlxg/iasD/GSAN2jSQaf+cJss/WF6cgRdXW1Zukcm3T07Euqtg6SiwcvM177ZMYO7fRRaMFTnzTZEajfcKrPd/LXLqsyKNEngioWXWtL3cEqDA0rmWAis3foecfIiceOOJAqEVvDBFuHb+WndkQ/j6/OXPEzFVSIGVm695t2UCGz8ReeUskUOHihz+K5Fp1+5di8UpQstepe1lTIACSwecAkvHz1JqCixL3qKtegKLJ4i8+zOR7WtF6h0k0m8cF7nrqTKHCkSAAkvnbAosHT9LqSmwLHmLtpIACZBAgQlQYOkcQIGl42cpNQWWJW/RVhIgARIoMAEKLJ0DKLB0/CylpsCy5C3aSgIkQAIFJkCBpXMABZaOn6XUFFiWvEVbSYAESKDABCiwdA6gwNLxs5SaAsuSt2grCZAACRSYAAWWzgEUWDp+llJTYFnyFm0lARIggQIToMDSOYACS8fPUmoKLEveoq0kQAIkUGACFFg6B1Bg6fhZSk2BZclbtJUESIAECkyAAkvnAAosHT9LqSmwLHmLtpIACZBAgQlQYOkcQIGl42cpNQWWJW/RVhIgARIoMAEKLJ0DKLB0/CylpsCy5C3aSgIkQAIFJkCBpXMABZaOn6XUFFiWvEVbSYAESKDABCiwdA6gwNLxs5SaAsuSt2grCZAACRSYAAWWzgEUWDp+llJTYFnyFm0lARIggQIToMDSOYACS8fPUmoKLEvesmTrqEqWrE2erVcXJc8mWkQCIkKBpasGFFg6fpZSU2BZ8pYlWymwdN6iwNLxY+rYCFBg6dBSYOn4WUpNgWXJW5ZspcDSeYsCS8ePqWMjQIGlQ0uBpeNnKTUFliVvWbKVAkvnLQosHT+mjo0ABZYOrSWBddSV9+kKW8FTfzj6+gpJoFJRUREXucTpegosHV0KLB0/po6NAAWWDi0Flo6fpdQUWJa8ZclWCiydtyiwdPyYOjYCiwfcHFveFSHjA6fcZaaYjGDpXEWBpePH1OkIUGDp6gYFlo4fU8dGgAJLh5YCS8fPUmoKLEvesmQrBZbOWxRYOn5MHRsBCiwdWgosHT9LqSmwLHnLkq0UWDpvUWDp+DF1bAQosHRoKbBy53dRv67ys0HHSc3qVYsTT5r2mfxh7BvF///pecfJ0FO6yYszvijx89yfFl0KCqzoWDKnAIFFJzQmDwWBg97doEjNpCQQHwEKLB1bCqzc+V33kx4y8NhDnXCa+fnKfTLoemBz+fNVA6RFk7ry3DufU2DljjjSFNxFGCnOfTOjwNIBpsDS8WPq+AgUUmDV6ddN6p5ytFQ/rLVsm/apfP0/T4kUiVSuXV3q9D/S/anapqlseW6GfDN2ioNQ97Tu0ujyU6RKo7pStHOXbJ36kaz/36fjA1RKzhRYuaO/9bI+0v2wVvLze16UpWs37ZPBX645RQ5u3Vjq1aou0+YupcDKHXGkKSiwIsVJgRU1TgqsqIkyv6gIFEpg1Tn5KGk04lTZtWajVG3bTLa/O3+vwBKRhpedLHVP7yE/LFsn1Q9tJZsnvesEVuVa1aXFP64R2bNH1v/f56TOSV2kzqnd3e8gwgpxUWDlTv32Ef3l1GMOlkqVKkmVypXk06/WOhG1eNU3cl6vTnLVWd0FU4bnntRJ3v10GQVW7ogjTUGBFSlOCqyocVJgRU2U+UVFoFACy9tfs9tB0vQ3F8mOmV8UCyz/O4iwxteeIVuef8+JqFrHdZQmP/uJfDtltmwcM1lqdG0vzW65WLZ/8EXBolgUWLnXxGGnHSltmtWXx6d+LMd2bCNXn32MTJm5UP458V0Z+V/nyIbN22XclI/lj1ecTIGVO97IU1BgRY60ZIacItQBpsDS8WPq+AhYElhhwQUqrUffJN/PX7qPOIuPWMmcKbD0pB/4r3OkWtUq8smitdLvqAPlznFvyc4fdlNg6dFGkgMFViQY02eSNIFV6/iTpekt/5Q9WzfL8sEnOMOb/uZ/pO6pF0ql6jXkh2ULZf09t8r2GVNjJpNd9hRY2XHiXWVPoKACq0ik5pHZR7AosHT1IwkHjTZvWEcGDzhCFq7cIM9N/9wVyAus2tWrurVX4euDz1bItf94Tlf4CFJzF2EEEJnFvgSSJrD2/+s4qX3CANm5dKETWA0uuUEaDvulbHnu37Jj9jRpctNfZPfGtbLyujMT4U4KrES4gUakIECBpasWjGDlzu+h35wrdWtWkz8++qZ0ad+8eIrwz4+9VZzZMR1aMYKVO9pYUjCCFQvWHzNNksCqf8HV0uDSn8ruLRul0n7VnMBCNKvm4cfKiitOlj3bv5XGN/5B6vQ5S9b9+WdOcBX6osAqtAf4/HQELAksrsHS1eMkRLBQgp5d28qvLuop7Zo3lD1Fe+TDBavlL4+/LYtXbRSRSq6QFFg6X0eZmgIrSpop8kqKwKra9iDZ/44xsnPpl1KlfiOp0rh5SoHV6KpbpN65w2XDPbfK1leejJlO6dlTYJXOiHcUhoAlgeV3EVaqUlm+vvtp7iLMscokRWDlaHZibucUYWJcUb4MSYrAavKrv0qtHn1l3R+uk0bX/K5YYDW87BfSYMjPZMuksbLtrRcF90GMrf/7rymwyldVZGkiJmBJYKHoOBsLxzvs17Q+z8HKsS4kS2AVFUerMhcj2/tyhJHH7RRYeUBjktIJJEFg1e59hjT5xZ2y9dUJsnHkH6XlPc8UC6zKtepIs9sekFrH9nOF+WHlEqlUrbp8fefPOUVYunt5RwUmUFCBVQ64cw1WOXBilkWgwMoSVKbbdu/eLUuWLJHp06fL999/L0OHDpUaNWq4JJs2bZJx48bJsmXLpHbt2jJo0CDp3Lmz+928efPkqaeekm3btknbtm1l8ODB0qBBgwgsKnwWSRBY2CVY7+zLRCrtnaP3166vV7uIVnCt1f5/fkT2a9FOVgzvW3h4IsIpwkS4gUakIECBpasWFFg6fpZSU2BF4K0333xTli5dKo0bN3ZCasSIEU5gFRUVOQFVuXJlOeuss9zvJk2aJMOGDZNq1arJmDFjpG/fvtKlSxeZMmWKrF271omsKlWqRGBVYbMotMBKFSQORrA8nWrtD5P6F10ndfqdLZv/84BsfOgvhQX3/59OgZUIN9AICqzI6wAFVuRIE5shBVaErvnkk09k2rRpxQJr+/btMnbsWBk4cKC0a9fORbceeeQROfHEE50Amzp1qhNb+PeKFSucGBs+fLjUq1cvQqsKk1WhBVaqUocFFha2Nxh8ozsba+urT8qG//v7wsBK8VQKrMS4goaECDCCpasSFFg6fpZSU2BF6K2wwNq8ebM89NBDcv7557spQFyYLjz88MPdv4NiDPfid4hg1a9fP0KrCpNVEgVWYUjk91QKrPy4MVX8BCiwdIwpsHT8LKWmwIrQWxRYP8KkwNJVLAosHT+mjo8ABZaOLQWWjp+l1BRYEXorToG1evVqWbVqVYTWxptVgxtPifcB5Tz3Tf+aXM5LyOJZJdDw5glWTU+E3d/cdUEi7MjGiKvufz+b23hPGgIPXnesGTYtW7aUFi1aRGJvLAeNcg0WI1iR1E7uIowKI/OJgQAjWDqojGDp+FlKzQhWhN4KCyy/i3DXrl3ueIbwLsLRo0dLnz59pFu3btxFGKEfykNWnCIsD14sn2WgwNL5lQJLx89SagqsCL0VFljIesuWLTJ+/HhZvHjxPudgLViwQCZMmODu4TlYETqiHGRFgVUOnFhOi0CBpXMsBZaOn6XUFFiWvGXIVi5y1z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j6njI0CBpWNLgaXjZyk1BZYlbxmylQJL5ywKLB0/po6PAAWWji0Flo6fpdQUWJa8ZchWCiydsyiwdPyYOj4CFFg6thRYOn6WUlNgWfKWIVspsHTOosDS8WPq+AhQYOnYUmDp+FlKTYFlyVuGbKXA0jmLAkvHT4pEFk9YLO/913uy4+sd0vmnneXo3x8tVetUVWbM5BRYujpAgaXjZyk1BZYlbxmylQJL5ywKLB2/LYu2yFtXvCU97+kp9Q+rL7Nvmy112tSRTtd30mXM1EKBpasEFFg6fpZSU2BZ8pYhWymwdM6iwNLxW/3Wavls1GfS68Fesl+t/QT/X/7yculxVw9dxkxNgaWsAxRYSoCGklNgGXKWJVMpsHTeosDS8du+aru8ffXb0uPPPfZGsG6fLU2ObCIHXnCgLmOmpsBS1gEKLCVAQ8kpsAw5y5KpFFg6b1Fg6fgh9ZJJS+T1wa/Lru27pOM1HeX4fxwv+9XeT59xBc+BU4S6CkCBpeNnKTUFliVvGbKVAkvnLAosHb+NczfKzFtnSs97e0rNZjXlswc+c0Kr22+6iVTS5V3RU1Ng6WoABZaOn6XUFFiWvGXI1u7XzDZkbfJMnfXA0ckzypBFXzz8hez+frd0um7vovZNn22ST//1qRz39+Pcmixe+ROgwMqfHVJSYOn4WUpNgWXJW4ZspcDSOYsCS8dv+SvLZd6986TXA72kRrMa8vnoz2XjJxvlhLtPkMrVKusyr+CpKbB0FYACS8fPUmoKLEveMmQrBZbOWRRYOn57du2RhY8vlFm3zpLta7ZL+0Ht5YR/nuCmC3npCFBg6fhZElivHnGErrAVPPWpH39cIQlUKioqKqqQJS+jQlNg6UBTYOn4MXV8BCiwdGwpsHT8LKWmwLLkLUO2UmDpnEWBpePH1PERoMDSsaXA0vGzlJoCy5K3DNlKgaVzFgWWjh9Tx0eAAkvHlgJLx89SagosS94yZGuSBNb5vZvK0FOaS4tG1eT5GRvkj48ulVo1qsgdV7SX4zrWlar7VZaNW3+QR19dK+Omrk0EZQqsRLiBRqQgQIGlqxYUWDp+llJTYFnyliFbkyKwBvVqKtf/pKV8vPBbGf3SGpm/ZJujeON5reScnk3k0clr5ZUPNsodIw6Q/RtXl5tHLS6+p5C4KbAKSZ/PzkSAAktXPyiw8uPX5sILpf2wYVKjZUtZ+eyzMu+221xGLQYOlFZnny31OneWtVOnyrzbb8/vATGkosCKASqzFEmKwLrvl4dK9aqV5MZ7Fsr273YXu+a/L2krTetXlV+PXOR+du3ZLeX0YxvJHf9eKjM/31pwF1JgFdwFNCANAQosXdWgwMqdX5sLLpBDfvpT+WbOHFk8apRsnjfPZdLyzDPlkBtvlB0rV0rtgw6SdW+8USy8cn9K9CkosKJnyhwlGQKr0wG15U9XtHf+2L9RNalcWeTdT7fI7x76qoTYwu//96cHS9MGVeWqvy/Y53eFcCgFViGo85nZEKDAyoZS+nsosHLn133UKKlSvbrMvv562bVt7yxE8GrUo4d0/dOfZP306RRYueONPAWPaYgcackMkxDBOqZDXbl9eHvZun2X/HX8cjmsTU0ZMbCFPDt9vfzr6ZXFBl//k1YyqFcTefCF1fLE6+tiJpNd9hRY2XHiXWVPgAJLx5wCKzd+9Tt3lsPvusslqtGihVSqXNkJqbk331wstiiwcmMa990UWDETTorAunVoO3n5/Y0y8rlVrsRP/J9OsnHrLrn+7gXu/1ijdc1ZCS+FfgAAIABJREFULeTtuZvd9GBSLgqspHiCdoQJUGDp6gQFVm78vHjatWWLfHbnnVK3Qwc58KqrZOXTT8uCf/7TZUaBlRvTuO+mwIqZcBIE1pGH1JE/DG8v787bLHeOW1YssNZv/kF++s8v5YQu9eXmS9vKR19uld+PWRIzkdyyp8DKjRfvLjsCFFg61hRYufGDeOry+9/LqpdekoX33usSnzBxouzcuFFmXX01BVZuOMvk7jITWOvXr5eRI0fKli1bigs2dOhQ6dq1q8ybN0+eeuop2bZtm7Rt21YGDx4sDRo0KBMAcT8kCQILZfyfGw6WDm1qyl/GL5d2+9eQy05p7qYIZy/41omrFeu+k/8auTgR666CPqHAiruGMv98CVBg5UtubzoKrNz4NTzqKOn65z/L+nfekfl33PGjwFq/XmZdey0FVm44y+TuMhNYy5YtkylTpjjxVKNGjeLCQXCNGTNG+vbtK126dHH3rF271t1XpUqVMoEQ50OSIrAObFFDbr3sAOlyQC3ZvUdkxvwtcutDX8mvLmztjmkIXxBfOCer0BcFVqE9wOenI0CBpasbFFi58zvqnnvc1CCmCGsfcIAccPnlnCLMHWOZpSgzgYUo1axZs2TIkCElhNOiRYtk6tSpMgznetSoIStWrHDRrOHDh0u9evXKDERcD0qKwIqrfHHnS4EVN2Hmny8BCqx8yTGClS+5OgceKJ1vu03qd+0qRbt3y4Z335W5t9zCRe75Ao05XZkJrDlz5sikSZNkz549smvXLjn++ONl4MCBMn/+fJk2bZqMGDHCCazNmzfLuHHjXASrfv36MRc//uwpsHSMKbB0/Jg6PgIUWDq2jGDp+FlKzXOwYvbWmjVrZMOGDdKhQwfZuHGjjB071gms3bt3U2DFzN5y9pYE1qhKoyyjLrjtVxftXahr5aLA0nmKAkvHz1JqCqwy9tbkyZNl586d0q5du5wE1urVq2XVqr1HDVi4rmGfq3LTA4b63NndZ6vKWtETHz3raFMIGt48wZS9STP2m7suSJpJae1ZP2KEGVuTaGiThx9OolkpbWrZsqW0aNEiEnvLZIoQ04KLFy+WJk2aFO8O9AKrY8eOXIMViSvLZyaMYJVPv6YqFSNYFcfXKCkjWBXH34xgxezrl156yR3RMGjQINm0aVPxFGHr1q1l9OjR0qdPH+nWrRt3EcbsB2vZU2BZ81j+9lJg5c/OYkoKLItey89mCqz8uGWdaseOHTJx4kR35hWOX+jdu7f079/f/XvBggUyYcIEJ8B4DlbWSCvEjRRYFcLNrpAUWBXH14xgVSxfU2BVLH+XWWm5i1CHmgJLx89SagosS97S28oIlp6hlRwosKx4ypidFFg6h1Fg6fhZSk2BZclbelspsPQMreRAgWXFU8bspMDSOYwCS8fPUmoKLEve0ttKgaVnaCUHCiwrnjJmJwWWzmEUWDp+llJTYFnylt5WCiw9Qys5UGBZ8ZQxOymwdA6jwNLxs5SaAsuSt/S2UmDpGVrJgQLLiqeM2UmBpXMYBZaOn6XUFFiWvKW3lQJLz9BKDhRYVjxlzE4KLJ3DKLB0/CylpsCy5C29rRRYeoZWcqDAsuIpY3ZSYOkcZklgNbw/ms8r6IjZTf3NdatNGc9vEercRYGl42cpNQWWJW8ZspUCS+csCiwdP0upKbAseUtvKwWWnqGVHCiwrHjKmJ0UWDqHUWDp+FlKTYFlyVt6Wymw9Ayt5ECBZcVTxuykwNI5jAJLx89SagosS97S20qBpWdoJQcKLCueMmYnBZbOYRRYOn6WUlNgWfKW3lYKLD1DKzlQYFnxlDE7KbB0DqPA0vErTl0kIpUiyiumbCiwYgKb0GwpsBLqmBjMosCKASqzFKHA0tUCCqz8+Z3ctp/8q88/ZPPOLXLcE72lTtU68uDJ90rfNr2lWpVqsnbbWvnTB3+Vxz4bnwjxRYGVv68tpqTAsui1/GymwMqPG1OVQoACS1dFKLDy5zf+9LEyoF1/WbhpkRNYvz/udzK046Xyrzn3yYQvn5ZR/e+VxjUayYCnz5Rvf/g2/wdFlJICKyKQRrKhwDLiqAjMpMCKACKz2JcABZauVlBg5cfvmq5Xyo3drpON330j1apUdQLr0g4XycH1D5Q/vH+ny/SePv8QRLmufe1GeXvlO/k9KMJUFFgRwjSQFQWWASdFZCIFVkQgmU1JAhRYuhpBgZU7v4MbHCiPnPKgLNi0UBpVbyj7124ux43vXWIasHvzo+Wfvf/mpg8HTvpJ7g+JIQUFVgxQE5wlBVaCnROxaRRYEQNldnsJUGDpagIFVu78/nbSn906q2tf+5nc2uM3ewXWE72LM3rv4rfksIaHyqpvV8vv3v29TFr0fO4PiSEFBVYMUBOcJQVWgp0TsWkUWBEDZXYUWFHUAQqs3Cie2f50uevEO+TJBRPdVOCks57cR2AhRwgsCDGIr0tfHiYLNy3O7UEx3E2BFQPUBGdJgZVg50RsGgVWxECZHQVWFHWAAis3inf3/psM6zRYKoXOZFi9bY1MXjpVNn63sXgN1m97/LeM6DxMfjf99/KfBRNze1AMd1NgxQA1wVlSYCXYORGbRoEVMVBmR4EVRR2gwNJRDEawELEadMi58peZ/5Dnv3pR7u93j7Su00qumnq9fLhuju5BEaSmwIoAoqEsKLAMOUtpKgWWEiCTpybANVi6mkGBpeMXFFgt67SQu3v9Vfq06S1VK+/34zlYn4/XPSSi1BRYEYE0kg0FlhFHRWAmBVYEEJnFvgQosHS1ggJLx89SagosS97S20qBpWdoJQcKLCueMmYnBZbOYRRYOn6WUlNgWfKW3lYKLD1DKzlQYFnxlDE7KbB0DqPA0vGzlJoCy5K39LZSYOkZWsmBAsuKp4zZSYGlcxgFlo6fpdQUWJa8pbeVAkvP0EoOFFhWPGXMTgosncMosHT8LKWmwLLkLb2tFFh6hlZyoMCy4iljdlJg6RxGgaXjZyk1BZYlb+ltpcDSM7SSAwWWFU8Zs5MCS+cwCiwdP0upKbAseUtvKwWWnqGVHCiwrHjKmJ0UWDqHUWDp+FlKTYFlyVt6Wymw9Ayt5ECBZcVTxuykwNI5jAJLx89SagosS97S20qBpWdoJQcKLCueMmYnBZbOYRRYOn6WUlNgWfKW3lYKLD1DKzlQYFnxlDE7KbB0DqPA0vGzlJoCy5K39LZSYOkZWsmBAsuKp4zZSYGlcxgFlo6fpdQUWJa8pbeVAkvP0EoOFFhWPGXMTgosncMosHT8LKWmwLLkLb2tFFh6hlZyoMCy4iljdlJg6RxGgaXjZyk1BZYlb+ltpcDSM7SSAwWWFU8Zs5MCS+cwCiwdP0upKbAseUtvKwWWnqGVHCiwrHjKmJ0UWDqHUWDp+FlKTYFlyVt6Wymw9Ayt5ECBZcVTxuykwNI5jAJLx89SagosS97S20qBpWdoJQcKLCueMmYnBZbOYRRYOn6WUlNgWfKW3lYKLD1DKzlQYFnxlDE7KbB0DqPA0vGzlJoCy5K39LZSYOkZWsmBAsuKp4zZSYGlcxgFlo6fpdQUWJa8pbeVAkvP0EoOFFhWPGXMTgosncMosHT8LKWmwIrOWw0u7iMNLztZKlXdT/Zs+042PfGm+5OkiwIrSd6I1xYKrHj5VtjcKbB0rqfA0vGzlJoCKxpv1ex+qDS/9VIZt2qr3DRjibxwWkc5fOUaWf3fo6N5QES5UGBFBNJANhRYBpxk0UQKLJ3XKLB0/CylpsCKxlst/3m9bDqghZzy0nxZsW2nvHw6BZaW7KtHHKHNokKnp8Cq0O6Pr/AUWDq2FFg6fpZSU2DpvdXoytOl/kW95eb3l8qWH3bLO2u2yuheBzGCpURLgaUDSIGl48fUaQhQYOmqBgWWjp+l1BRYem8d8OztMvPbH+TmD5bK3ccfIEPfWEiBpccqFFg6iBRYOn5MTYEVSx2gwIoFayIzpcDSuaXFX6+Uoq4HyiWvLZBrOjaXIxrXltNe/swJrCO3bpEV196je0DEqbkGK2KgCc6OAivBzrFsGiNYOu9RYOn4WUpNgZW/t+qefow0vWmQPPT5Onlj1WZ5uM/B8vWOH4oF1rHN6sh385fJqp/fl/9DIk5JgRUx0ARnR4GVYOdYNo0CS+c9CiwdP0upKbDy9xaiV7u7tJczXvlc3l69ZZ+MJg44VM6pXUWWDb4r/4dEnJICK2KgCc6OAivBzrFsGgWWznsUWDp+llJTYOXvrSY/P1fqnXlsiQxWbtvJCFb+SEuk5BosHUgKLB0/pk5DgAJLVzUosHT8LKWmwNJ5CyKraqvGLpOqrZrI2tq1igXWUd/vkPX3PS87Zi3QPSTC1IxgRQgz4VlRYCXcQVbNo8DSeY4CS8fPUmoKrOi81eyWi6VOv27FGX77+hxZd+cT0T0ggpwosCKAaCQLCiwjjrJmJgWWzmMUWDp+llJTYEXnLZzmXnfAUVKlYR3Z/c23snXKh4mKXqGkFFjR+TvpOVFgJd1DRu2jwNI5jgJLx89SagosS97S20qBpWdoJQcKLCueMmYnBZbOYRRYOn6WUlNgWfKW3lYKLD1DKzlQYFnxlDE7KbB0DqPA0vGzlJoCy5K39LZSYOkZWsmBAsuKp4zZSYGlcxgFlo6fpdQUWJa8pbeVAkvP0EoOFFhWPGXMTgosncMosHT8LKWmwLLkLb2tFFh6hlZyoMCy4iljdlJg6RxGgaXjZyk1BZYlb+ltpcDSM7SSAwWWFU8Zs5MCS+cwCiwdP0upKbAseUtvKwWWnqGVHCiwrHjKmJ0UWDqHUWDp+FlKTYFlyVt6Wymw9Ayt5ECBZcVTxuykwNI5jAJLx89SagosS97S20qBpWdoJQcKLCueMmYnBZbOYRRYOn6WUlNgWfKW3lYKLD1DKzlQYFnxlDE7KbB0DqPA0vGzlJoCy5K39LZSYOkZWsmBAsuKp4zZSYGlcxgFlo6fpdQUWJa8pbeVAkvP0EoOFFhWPGXMTgosncMosHT8LKW2JrAqjZphCW/ibC26+vjE2ZTOoFePOMKMrUk0lAKrgF6ZN2+ePPXUU7Jt2zZp27atDB48WBo0aFBAi6J7NAWWjiUFlo6fpdQUWJa8pbeVAkvP0EoOFFgF8tSWLVtkzJgx0rdvX+nSpYtMmTJF1q5d60RWlSpVCmRVdI+lwNKxpMDS8bOUmgLLkrf0tlJg6RlayYECq0CeWrRokUydOlWGDRsmNWrUkBUrVrho1vDhw6VevXoFsiq6x1Jg6VhSYOn4WUpNgWXJW3pbKbD0DK3kQIFVIE998sknMm3aNBkxYoQTWJs3b5Zx48a5CFb9+vULZFV0j6XA0rGkwNLxs5SaAsuSt/S2UmDpGVrJgQKrQJ6iwCoQeCOPpcAy4qgIzKTAigCioSwosAw5S2kqBZYSYL7JcxVYo0aNEvzhRQIkQAIkQAIkQAJRErj66qsFf6K4KhUVFRVFkVG+eZT3NVj5cmE6EiABEiABEiABuwQKLrCwi3D06NHSp08f6datW7nbRWi3atByEiABEiABEiCBfAkUXGDB8AULFsiECRMEYqu8nYOVr2OYjgRIgARIgARIwC6BRAgsu/hoOQmQAAmQAAmQAAnsS4ACi7WCBEiABEiABEiABCImQIEVMVBm9yOB3bt3y/fffy81a9aUSpUqEU0ZEEgK8++++86VFmfbBa90Py8DNBXmEXv27JEdO3a4965y5crqciOv/fbbT6pWrarOK2kZJOV9SRoX2hMNAQqsaDi6XMJHTqT7WRSPxIGsDz30kJx//vlu3Vq6Cx3aww8/LCeddJJ07do1ikdn/az58+e7TQtXXXWV1KpVK9ZnFyrzL7/8UiZNmiRff/21K2OvXr2kd+/esX7mCT7FYbwDBgzYx/dxMP/hhx/kkUcekUaNGsmgQYOKUaO+z5071x0KHL6efPJJ18GfddZZ7ksNuE4++WQJ/9x/FqtQ/ovruRhYvPTSSzJr1ixBJ96xY0c599xzy+TrFCtXrpT//Oc/MmTIEGnWrFnORQy2YxgYPfroo3L44YfLsccem3NecSZYtmyZ2yCFeoX3LnihDI899phjkKndy/Z9QR0ur3U1k4/AGG043vHgYCnfvi5T2xVnXSlU3hRYEZLPt9LlY4IFgZVPuSylQYOLzueMM85wHeiGDRtk/PjxcsIJJ8jRRx8dW1HKupFatWqVE1jVq1d3Ytl/wiqTwAoWPiiwwj8vj50WTr555pln3MfrzzvvPNcxvfbaa7Jw4UL3CTAIzyRfqdqxJNrrBVaTJk1cvfRcIWgff/xxmTdvnhMGUQwsKbAosPJ5Byiw8qGWJk1pAst3jGgYateu7aIBnTt3drmhMcA3GLdv3+46aHTaGIk+99xzUq1aNdm1a1fx54Rwf1BgYZSKiEaLFi3kgw8+kJ07d7roxpFHHin33XefbNq0yT3jlFNOcaM9fO8RQmD9+vXu+RdccIGbwsOID53BkiVL5LLLLpOtW7c6m9BRBHd3YnSODmTOnDnONjwLjVj4WYceemjx6AedM8r49NNPuzIGR/SwvWHDhi4aAlu7d+/uRvv42Le3FRGipk2byiWXXCKtW7eO0Gv5Z4XoFTrOyy+/vHh0hzJiN+zxxx+fkjM6AUy5TJw40fHw/E488URZvnz5Pv5GXQnvsIWPUvkbR50gDz/ihH3vv/++ewaetf/++7tvfiISBc7//ve/nY0HHXSQs/nUU09N2Rm9/fbbTjx+8803ctxxx0mnTp0cNF/f4afFixc7vwwdOlQaNGhQImoVFFj+3xBWH3/8scvngAMOkKOOOko+/PDD4jr+zjvvuDwtfvQd7xXYwnYfQcK7P3bsWBfdRHlTvWvwM6KFeDfA58orr3RiFizgU7zXeF8Rtcb7mq4OwJf+c2MzZ86UyZMnl6jk8FGXLl1S5jt9+vTi++HHG264QV544QUXwcI7jncXdReRH0RszzzzTNfOoN698sorzvfwY926dV1dyBRdz//N25sS7wbaR7SN55xzjrRv3979fM2aNS5SinqJyBbsRn0Hk3DbG4zQoK1L1Q498cQTJeoqPusGEe3fYZQZkTLU/0xtmW/jw+0p3qN07yl8ibYa70Kwz4CIRIR0xowZ7v1GG+77Es8VNqaqO2iDSrMzWBdRd1G+XCJYYInpabRBwT4N9dtH31u1auX6F0xpoy+EH1MxTVdW73/YhcFL0A/auhVVegqsqEhmMUWIqSS8wBAkn376qbz55puuQ0HHhZD+RRddJI0bN3ZRkSOOOEJQAdEQ/+QnP3GNbnAdU1hgYRrQT+Gg4uFZ6Ezr1KlTYooQDQ0a+r59+0qHDh2c4EEFPe2009x9aBDR0SJ/3Idn42d44dDYo0HFiw2b0dD7xhwNHARecDoy2HitW7fOjSovvPBCadOmjbz66quyceNG1wmhAUM+sPfbb791ZYbAatmypbMBnS/+4JuVeGFxXxLWg0CA4qsC4DNw4EDXAPorHWfwBD/8Ho0iGMEHiGygIQr6G6IG5QfbAw880Ik5dB6IiuDnqfyNPIICCw0YxDKYw4dohOBfNHJIj3+jc0SdQyMXHu0HhQGEA+yFyEVdRMcQzB//hgiAT9944w2HAoI+lcDyP/cRLPBA3UGd8vUeIiDOSGCEr36JrD7//HN56623ij9g738JPvi+KsR0qnft9NNPd+8k/Iypxeuvv969IxjMoIPz7zKm6uCndO883o1U33PFgAh2oc2BL1Ple8wxx+yz1AF5QWBBWKMO4UJdge/w7uLfEDOIcqJ9KKvzDH37grqN9gN2oF5iQLB69Wr3PmGwBrtRhubNm7u2FwIQwuSKK65wHPz7Av+kaocg3IIRLHT4uBfr0lBetOUQMsgP7W6qPCA407Wn4fco/J5CpMPupUuXuvzxPmMwCtGFeoEIM9oQCFqU0V9fffVVWh+DRyo7IZrRFqCNwUDAR179t4J93qUFE8AHggl9GtpJ1I1+/fo5EegFFuo2BgAoA0RiOqYQn6nKioG+by/9e4N3DwOTpESJKbAibGVLq3Qvvviie+nRYfppFjz+9ddfd4LFr29BQ4jRDtZNpZr/RppUESy/JieV+PJrsJAvGhcvUvDS4hno2FDBfR7hxZ/eJtiIhgIdJCIfuPwiWKRJJ7DQ6OFF82VEw+Y7AYgtP0IOrhnDS4NnQbjh5UzKSxOsMhCEGLmDD8TL2WefLYcccogb4afijMYEI0u/aBjlRSOB6CKuoL+RJ/6g4UQH5n2CTgRiNZW/g3lAjAbXSPlOAp0CGjw0fohqZVqnh0b6+eefd50yyooOFWXAtEx4itCLRdyLSGouAgtMUP/QmaBDRPkuvfRS9xxrV7opNi80IbCCa+hw/3vvvecioRBH4IiRPDpsdHjoqHzdRzQKkYFwHsF3HiIuLLDQmaHjhO8PPvhgFylLlS/e67D9XmBByKDeXHzxxa7e4EJ0Cxfe32DdLYtpRnDCYAU2ow3BewJ+PlIIkY92D0IdbRSi6HiPfDQL9RjcggIrVTsEMRsUWBAmeAYGSP798e8wBoGp8kCdDm748e0pBiPh98g/C7MY8Jl/D/COoBy48DxE59BG4uf4P4RtcICUycfep7g/+P6jjQm2OfmuwcK7DLEH3+BCvUUdxAATz0YbibYJZcNALx1TROXRP6YqK+q5f0/wbz9IwyA+KbMcFFgRtt6lCSxf0TCCQiPppwhR4fx0iTcHowd0uhhxhhcYagQWXt7wlAGEAVQ/OtKgwMKzIYwgCnEhqoYGOt3i+nBHHQ6/B1+4YIeQrlHCyw/hicYTbGFnkqYIg1UHDRMOzMWUBaJZGN2n4owpF3BCw4DIEcLjiCCCf1hgpVv3EV6DFWSZjcBCpxNsmDIJLHSg6BhQV9Fgjxkzxk0J+UhHUMDBjuDUVC4CC/di9IlIAEa5mKZGR25x92k2EaygwAr7OSiwUDf8Ynnwx4V2IReBhbqJCDk6IdRNMA0uwg/mm0lghTs02OJtDw8Gy0pgoR4j+ot6ChGDzhrtBQYPmFrzA0sMNp599lm3GQWCxE9/5iOw/NovvyPWtwMQeHgf0gmsVO1pJoEVfk/9c2DzvffeW7z0w//cLwHx/8/k43QCC+1WcF1kVALLi0g/QIdtGGT6WZt0THE/omh+mUuwrFiCEm7H0m3+ibCbzykrCqyccGW+GdEhTPth5OnnqzEawOgUjQBGULjwguMbjGgUMNrH7zG1AvESvNJVbo3ACkdF/PPCnTYiF2iQIGggjHxDigqP9SWIKOUawQqWMZsIVnA0BiGCaRPYj+ibZxmh+3LOKrjeyif2nCASgiNB/3u/ABdM+/fv76JCXrCGBRYapdmzZxcsggXbRo4cKZjeDV4YfSLaAiERFFiIhmKqAvU/1wgW8vdTpIh0orOIYnFyzk6NIAHqNiIceHcwzY0rKGLBL9sIFtaWYBoFHTGmmfxUVy4CC77AuxNcYI96lSrf0iJYwYgKylXoCJbvYNFWokyI9CHi3aNHj+JoOiJ2GBjgZ1hqgHWHPl0+AgudfZiDrzbphAumd1O1p5kEFvoDPAf1CJFcH8HyEavgLEKqapvJx9oIVml9Hfimi2Ah2oaBPIQc+kFEnPDOp2LqlyikKmtwIMIIVgQNV9KzQLQFnSXCmniRsZgRFRlKG4ueMX2GkT/WBQSnXrDWBosyoeaxngedFhQ+GgrtFCEqORoXLE5GCBmNP/6PtTcIncMORAtgH0Z8PoKFzhPPRqOMkQZGwPgbDUJwDRY6YZQR60dge/BZuazBSjXqQ/mDa5AQ+cOfpAgsMMI6FvgN6zT8+rF27dq5xjwVZ3SMEKhgj3uQB9ZVYLoiLLB8R+3XYCHSh7UImM5Ffcl3ihCRoWzWYGGa8+WXXy6xcxDrPfz2d9Tb8BoslAFTJ9mswULoHxs5UHYfqULdQjT3uuuuc1EGi1dpuwj9AnXvP+/nVGuwILIhsvDeoX6h7iBSk63AwqAGHRfqDOqlvxApTJUvOrJw55ntGqxCTBF6oQSmDz74oIsIo80Krj3Fu4m2F+tMIbYwdY/yX3vttVlPEQbrKp4BJngGjiGBCEB9x7pWRLBTtWWYukzXnqabIvTvqV+DhXcP67NQFyCe8H9MsWHaE/ahfUebmY2P0wks3+ZiKi/TGqxMfR0G38g/uAbLLyvBlKYfXOBZqJsYSGGtZTqmaPdSlRWR1/AaLEQqw+vFCtmGMIIVMX2M4vESIBSNKAuEC0bjfkcc1rDgd8EdIWiQP/roIzcaDO4wwby0VmBB9GBnEKb/YAcqf/DsJr8zDyOk4KgakRasGXv33XfdyPmwww5z4gyNF67wLkI0+Gjkgs9CY+btL20XYbq1D2jsIUAw0kzaLkL4DSIEnCA2IEAhnjENg/Km4oy1ARhBo2HASBgNDhor+Aacw/5O9Z1Ov4swX4GFBjq4ixBra9BY+Q4e/vVrorAGCOUJRuBQTxCZgXjHtAf8DjGdyy5CdORYsI9zjFD3fIQXUT90/H7BcsSvZ5lll+kcrFTHbKCeo92AIMKADCN6MEG7gZ/j9+ho8QedtV/LkqoOBNdgpdpFiLrWs2fPlPmiU8ez4ReUAQvt0XZks4uwkAILZYY4RxuF+o36HFwPGuQLIYJ2GpEhiKVs1mCF66rfSf3ZZ5+V2AmMtYPppgjTtad4x1OtlUQ50u0ixPORHyKTuNDP4D1FffEX1mulqjteuGVqc0vbRYhnZOrr0EZgzRXatnS7CNE3YXAPkewHzehXwkzxTqQqKwZnaEfheyy34C7CMmve+CASIIFMBNDwoTGGqENUDNMX2J1UyEXl6BQRRfU7vyqKB9HJYxoWO4ixNhNrTjB94qMTFYUDy1l+CPipbL/IPY6ShacI43iGNk9GsLQEmZ4EjBHwkTdEJjDKxAgQEZHwOTplWSw0log4YOrUn4FWls8v5LMgLLGUD0kjAAAFoElEQVR2D1NXGK1jZA9xZXWKtJAs+exkEKDA2usHCqxk1EdaQQIkQAIkQAIkUI4IUGCVI2eyKCRAAiRAAiRAAskgQIGVDD/QChIgARIgARIggXJEgAKrHDmTRSEBEiABEiABEkgGAQqsZPiBVpAACZAACZAACZQjAhRY5ciZLAoJkAAJkAAJkEAyCFBgJcMPtIIESIAESIAESKAcEaDAKkfOZFFIgARIgARIgASSQYACKxl+oBUkQAIkQAIkQALliAAFVjlyJotCAiRAAiRAAiSQDAIUWMnwA60gARIgARIgARIoRwQosMqRM1kUEiABEiABEiCBZBCgwEqGH2gFCZAACZAACZBAOSJAgVWOnMmikAAJkAAJkAAJJIMABVYy/EArSIAESIAESIAEyhEBCqxy5EwWhQRIgARIgARIIBkEKLCS4QdaQQIkQAIkQAIkUI4IUGCVI2eyKCRAAiRAAiRAAskgQIGVDD/QChIgARIgARIggXJEgAKrHDmTRSGB8kJg0aJF8utf/1o2b968T5Huuusu97Pp06fLL37xi/JSZJaDBEignBGgwCpnDmVxSKC8EXj66adl2bJlJcTUzJkzKbDKm6NZHhIoZwQosMqZQ1kcEihvBNIJrFdeeUVq1qwpr776qnTq1EluvfVWadq0qezatUvGjx/v/tSuXVtuueUWOeqoowSibNKkSVKlShWZMWOGdOvWTQYPHiyjR4+WL774Qnr16iW/+tWvpFatWrJ9+3YZOXKky7tNmzbyu9/9Ttq3b1/e0LI8JEACMRKgwIoRLrMmARLQE0gnsP72t7/JH//4Ryd87r//fmnevLlcfPHF8uyzz8rcuXOdWFq+fLncc8898tvf/lZWrVolDzzwgNx+++1OiN19993y5Zdfyh133CH16tWTP/zhD9KvXz/p37+/jBo1SqpVqyZDhgyRWbNmCWy47bbbpG7duvoCMQcSIIEKQYACq0K4mYUkAbsEspki9Pdcd911gjVa5557rhx++OFSVFTkhNRJJ53kAATXbYXzxf9xQWT96U9/clOSrVq1kh07dsjf//53ufTSS+Wggw6yC5KWkwAJlCkBCqwyxc2HkQAJ5EogF4E1bNgwuemmm9yareB1ww03uKm+bATWEUcckXKBPYTbMccck6v5vJ8ESKCCEqDAqqCOZ7FJwAqBXATWNddcI3feeadccskl0rFjxxJFDC+MTxfB6t27t8sDuxgx7ciLBEiABPIhQIGVDzWmIQESKDMCuQgsTOs98cQTbm3VL3/5S6latapb2N6zZ09ZvXp1VhGsc845x00rNmjQQC677DI3RYh1Xfh5/fr1y6zcfBAJkIBtAhRYtv1H60mg3BPIVWB9//338thjj8lTTz3l2CCahT8fffRRVgLrvPPOk02bNrmF7q+99prbVYjI2KmnniqVKlUq97xZQBIggWgIUGBFw5G5kAAJkAAJkAAJkEAxAQosVgYSIAESIAESIAESiJgABVbEQJkdCZAACZAACZAACVBgsQ6QAAmQAAmQAAmQQMQEKLAiBsrsSIAESIAESIAESIACi3WABEiABEiABEiABCImQIEVMVBmRwIkQAIkQAIkQAIUWKwDJEACJEACJEACJBAxAQqsiIEyOxIgARIgARIgARKgwGIdIAESIAESIAESIIGICVBgRQyU2ZEACZAACZAACZAABRbrAAmQAAmQAAmQAAlETIACK2KgzI4ESIAESIAESIAEKLBYB0iABEiABEiABEggYgIUWBEDZXYkQAIkQAIkQAIkQIHFOkACJEACJEACJEACEROgwIoYKLMjARIgARIgARIgAQos1gESIAESIAESIAESiJgABVbEQJkdCZAACZAACZAACVBgsQ6QAAmQAAmQAAmQQMQEKLAiBsrsSIAESIAESIAESOD/AVEDow3iRy32AAAAAElFTkSuQmCC">
          <a:extLst>
            <a:ext uri="{FF2B5EF4-FFF2-40B4-BE49-F238E27FC236}">
              <a16:creationId xmlns:a16="http://schemas.microsoft.com/office/drawing/2014/main" id="{D8DB9E4E-52B6-4E61-B7EB-5C6FA94E4941}"/>
            </a:ext>
          </a:extLst>
        </xdr:cNvPr>
        <xdr:cNvSpPr>
          <a:spLocks noChangeAspect="1" noChangeArrowheads="1"/>
        </xdr:cNvSpPr>
      </xdr:nvSpPr>
      <xdr:spPr bwMode="auto">
        <a:xfrm>
          <a:off x="3048000" y="585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DE64CA7-9429-48C0-9AD0-759C394CB449}" name="Table10" displayName="Table10" ref="A5:B19" totalsRowShown="0" headerRowDxfId="11" dataDxfId="10" tableBorderDxfId="9">
  <autoFilter ref="A5:B19" xr:uid="{C4174F51-476C-4EB0-8648-1210A1257356}"/>
  <sortState ref="A6:B19">
    <sortCondition ref="B5:B19"/>
  </sortState>
  <tableColumns count="2">
    <tableColumn id="1" xr3:uid="{8580ABEF-754D-4BF5-B4E6-8CDA465F70D7}" name="Development Option" dataDxfId="8"/>
    <tableColumn id="2" xr3:uid="{534DE33A-6F12-449D-AB78-DD6AA73C7FD0}" name="Total Score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4F9650-3B65-49A2-B8C6-3883F65A326D}" name="Table1" displayName="Table1" ref="C28:D36" totalsRowShown="0" headerRowDxfId="6" dataDxfId="4" headerRowBorderDxfId="5" tableBorderDxfId="3" totalsRowBorderDxfId="2">
  <autoFilter ref="C28:D36" xr:uid="{4F2F7C6B-D425-4835-8937-7E586B65BF38}"/>
  <sortState ref="C29:D36">
    <sortCondition ref="D28:D36"/>
  </sortState>
  <tableColumns count="2">
    <tableColumn id="1" xr3:uid="{440A1CBE-869B-4E5E-9EC1-FDAFEBEBDC5B}" name="Housing Option" dataDxfId="1"/>
    <tableColumn id="2" xr3:uid="{06BD3D5C-9B15-44B8-9E77-72BD03634318}" name="Total Sc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://bluehost.com/" TargetMode="External"/><Relationship Id="rId1" Type="http://schemas.openxmlformats.org/officeDocument/2006/relationships/hyperlink" Target="http://bluehost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vfc.idem.in.gov/DocumentSearch.aspx" TargetMode="External"/><Relationship Id="rId13" Type="http://schemas.openxmlformats.org/officeDocument/2006/relationships/hyperlink" Target="http://www.merrimackvalleystormwater.org/" TargetMode="External"/><Relationship Id="rId3" Type="http://schemas.openxmlformats.org/officeDocument/2006/relationships/hyperlink" Target="http://stg-wedocs.unep.org/" TargetMode="External"/><Relationship Id="rId7" Type="http://schemas.openxmlformats.org/officeDocument/2006/relationships/hyperlink" Target="https://www.consumerfinance.gov/data-research/consumer-complaints/search/?from=0&amp;searchField=all&amp;searchText=&amp;size=25&amp;sort=created_date_desc" TargetMode="External"/><Relationship Id="rId12" Type="http://schemas.openxmlformats.org/officeDocument/2006/relationships/hyperlink" Target="http://www.nmstormwater.org/education-and-outreach-materials" TargetMode="External"/><Relationship Id="rId2" Type="http://schemas.openxmlformats.org/officeDocument/2006/relationships/hyperlink" Target="https://a002-epic.nyc.gov/" TargetMode="External"/><Relationship Id="rId1" Type="http://schemas.openxmlformats.org/officeDocument/2006/relationships/hyperlink" Target="https://www.epa.gov/nscep" TargetMode="External"/><Relationship Id="rId6" Type="http://schemas.openxmlformats.org/officeDocument/2006/relationships/hyperlink" Target="https://www.dec.ny.gov/chemical/46268.html" TargetMode="External"/><Relationship Id="rId11" Type="http://schemas.openxmlformats.org/officeDocument/2006/relationships/hyperlink" Target="http://www.merrimackvalleystormwater.org/who-we-are/public-education/" TargetMode="External"/><Relationship Id="rId5" Type="http://schemas.openxmlformats.org/officeDocument/2006/relationships/hyperlink" Target="https://docs.digital.mass.gov/" TargetMode="External"/><Relationship Id="rId15" Type="http://schemas.openxmlformats.org/officeDocument/2006/relationships/hyperlink" Target="http://www.nmstormwater.org/stormwater-collaborative" TargetMode="External"/><Relationship Id="rId10" Type="http://schemas.openxmlformats.org/officeDocument/2006/relationships/hyperlink" Target="https://www.dec.ny.gov/chemical/37552.html" TargetMode="External"/><Relationship Id="rId4" Type="http://schemas.openxmlformats.org/officeDocument/2006/relationships/hyperlink" Target="https://vfc.idem.in.gov/DocumentSearch.aspx" TargetMode="External"/><Relationship Id="rId9" Type="http://schemas.openxmlformats.org/officeDocument/2006/relationships/hyperlink" Target="https://docs.digital.mass.gov/" TargetMode="External"/><Relationship Id="rId14" Type="http://schemas.openxmlformats.org/officeDocument/2006/relationships/hyperlink" Target="http://www.nsrw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7D14-9FDC-451C-BD8D-CDEED1681B9E}">
  <dimension ref="A1:W212"/>
  <sheetViews>
    <sheetView topLeftCell="A5" zoomScaleNormal="100" workbookViewId="0">
      <pane xSplit="3" topLeftCell="D1" activePane="topRight" state="frozen"/>
      <selection pane="topRight" activeCell="W24" sqref="S17:W24"/>
    </sheetView>
  </sheetViews>
  <sheetFormatPr defaultRowHeight="15"/>
  <cols>
    <col min="1" max="1" width="22" bestFit="1" customWidth="1"/>
    <col min="2" max="2" width="37.28515625" bestFit="1" customWidth="1"/>
    <col min="3" max="3" width="39.140625" bestFit="1" customWidth="1"/>
    <col min="4" max="4" width="13.85546875" customWidth="1"/>
    <col min="5" max="5" width="16.7109375" customWidth="1"/>
    <col min="6" max="6" width="11.28515625" bestFit="1" customWidth="1"/>
    <col min="7" max="7" width="14.140625" customWidth="1"/>
    <col min="8" max="8" width="9" bestFit="1" customWidth="1"/>
    <col min="9" max="9" width="21.5703125" bestFit="1" customWidth="1"/>
    <col min="10" max="10" width="13.85546875" bestFit="1" customWidth="1"/>
    <col min="11" max="11" width="9.140625" bestFit="1" customWidth="1"/>
    <col min="12" max="12" width="16.7109375" bestFit="1" customWidth="1"/>
    <col min="13" max="14" width="13.85546875" customWidth="1"/>
    <col min="15" max="15" width="8.42578125" bestFit="1" customWidth="1"/>
    <col min="16" max="16" width="20.42578125" bestFit="1" customWidth="1"/>
    <col min="17" max="17" width="12.7109375" customWidth="1"/>
    <col min="19" max="19" width="26.140625" bestFit="1" customWidth="1"/>
    <col min="20" max="20" width="21.140625" customWidth="1"/>
    <col min="21" max="21" width="16.140625" bestFit="1" customWidth="1"/>
    <col min="22" max="22" width="24.140625" bestFit="1" customWidth="1"/>
    <col min="23" max="23" width="27.28515625" bestFit="1" customWidth="1"/>
    <col min="24" max="24" width="9.28515625" customWidth="1"/>
  </cols>
  <sheetData>
    <row r="1" spans="1:22" ht="28.5">
      <c r="A1" s="1" t="s">
        <v>0</v>
      </c>
      <c r="B1" s="1"/>
      <c r="C1" s="1"/>
    </row>
    <row r="2" spans="1:22" ht="28.5">
      <c r="A2" s="1" t="s">
        <v>1</v>
      </c>
      <c r="B2" s="1"/>
      <c r="C2" s="1"/>
    </row>
    <row r="3" spans="1:22" ht="15.75" thickBot="1">
      <c r="A3" s="1" t="s">
        <v>74</v>
      </c>
      <c r="B3" s="1"/>
      <c r="C3" s="1"/>
    </row>
    <row r="4" spans="1:22">
      <c r="B4" s="2"/>
      <c r="C4" s="2"/>
      <c r="D4" s="39" t="s">
        <v>4</v>
      </c>
      <c r="E4" s="39" t="s">
        <v>5</v>
      </c>
      <c r="F4" s="39" t="s">
        <v>22</v>
      </c>
      <c r="G4" s="39" t="s">
        <v>6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39" t="s">
        <v>19</v>
      </c>
      <c r="N4" s="39" t="s">
        <v>7</v>
      </c>
      <c r="O4" s="39" t="s">
        <v>26</v>
      </c>
      <c r="P4" s="39" t="s">
        <v>71</v>
      </c>
      <c r="Q4" s="39" t="s">
        <v>29</v>
      </c>
      <c r="R4" s="3"/>
      <c r="S4" s="2"/>
      <c r="T4" s="3"/>
      <c r="U4" s="2"/>
      <c r="V4" s="2"/>
    </row>
    <row r="5" spans="1:22" ht="15.75" thickBot="1">
      <c r="A5" s="14" t="s">
        <v>59</v>
      </c>
      <c r="B5" s="14" t="s">
        <v>60</v>
      </c>
      <c r="C5" s="34" t="s">
        <v>67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"/>
      <c r="S5" s="2"/>
      <c r="T5" s="3"/>
      <c r="U5" s="2"/>
      <c r="V5" s="2"/>
    </row>
    <row r="6" spans="1:22" ht="15.75" thickBot="1">
      <c r="A6" s="15" t="s">
        <v>49</v>
      </c>
      <c r="B6" s="16" t="s">
        <v>50</v>
      </c>
      <c r="C6" s="35">
        <v>160</v>
      </c>
      <c r="D6" s="50" t="s">
        <v>24</v>
      </c>
      <c r="E6" s="9" t="s">
        <v>80</v>
      </c>
      <c r="F6" s="9" t="s">
        <v>25</v>
      </c>
      <c r="G6" s="9" t="s">
        <v>80</v>
      </c>
      <c r="H6" s="9" t="s">
        <v>23</v>
      </c>
      <c r="I6" s="9" t="s">
        <v>23</v>
      </c>
      <c r="J6" s="9" t="s">
        <v>24</v>
      </c>
      <c r="K6" s="9" t="s">
        <v>24</v>
      </c>
      <c r="L6" s="9" t="s">
        <v>25</v>
      </c>
      <c r="M6" s="9" t="s">
        <v>24</v>
      </c>
      <c r="N6" s="9" t="s">
        <v>80</v>
      </c>
      <c r="O6" s="9" t="s">
        <v>23</v>
      </c>
      <c r="P6" s="9" t="s">
        <v>23</v>
      </c>
      <c r="Q6" s="25" t="s">
        <v>24</v>
      </c>
      <c r="R6" s="3"/>
      <c r="S6" s="2"/>
      <c r="T6" s="3"/>
      <c r="U6" s="2"/>
      <c r="V6" s="2"/>
    </row>
    <row r="7" spans="1:22">
      <c r="A7" s="17" t="s">
        <v>51</v>
      </c>
      <c r="B7" s="18" t="s">
        <v>52</v>
      </c>
      <c r="C7" s="36">
        <v>25</v>
      </c>
      <c r="D7" s="51" t="s">
        <v>13</v>
      </c>
      <c r="E7" s="26" t="s">
        <v>13</v>
      </c>
      <c r="F7" s="26" t="s">
        <v>13</v>
      </c>
      <c r="G7" s="26" t="s">
        <v>13</v>
      </c>
      <c r="H7" s="26" t="s">
        <v>13</v>
      </c>
      <c r="I7" s="26" t="s">
        <v>13</v>
      </c>
      <c r="J7" s="26" t="s">
        <v>13</v>
      </c>
      <c r="K7" s="26" t="s">
        <v>13</v>
      </c>
      <c r="L7" s="26" t="s">
        <v>13</v>
      </c>
      <c r="M7" s="26" t="s">
        <v>13</v>
      </c>
      <c r="N7" s="26" t="s">
        <v>13</v>
      </c>
      <c r="O7" s="26" t="s">
        <v>13</v>
      </c>
      <c r="P7" s="26" t="s">
        <v>13</v>
      </c>
      <c r="Q7" s="27" t="s">
        <v>13</v>
      </c>
      <c r="R7" s="3"/>
      <c r="S7" s="2"/>
      <c r="T7" s="3"/>
      <c r="U7" s="2"/>
      <c r="V7" s="2"/>
    </row>
    <row r="8" spans="1:22">
      <c r="A8" s="19"/>
      <c r="B8" s="13" t="s">
        <v>70</v>
      </c>
      <c r="C8" s="37">
        <v>8</v>
      </c>
      <c r="D8" s="5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8"/>
      <c r="R8" s="3"/>
      <c r="S8" s="2"/>
      <c r="T8" s="3"/>
      <c r="U8" s="2"/>
      <c r="V8" s="2"/>
    </row>
    <row r="9" spans="1:22">
      <c r="A9" s="19"/>
      <c r="B9" s="13" t="s">
        <v>53</v>
      </c>
      <c r="C9" s="37">
        <v>5</v>
      </c>
      <c r="D9" s="52" t="s">
        <v>13</v>
      </c>
      <c r="E9" s="12" t="s">
        <v>13</v>
      </c>
      <c r="F9" s="12" t="s">
        <v>13</v>
      </c>
      <c r="G9" s="12" t="s">
        <v>13</v>
      </c>
      <c r="H9" s="12" t="s">
        <v>13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13</v>
      </c>
      <c r="N9" s="12" t="s">
        <v>13</v>
      </c>
      <c r="O9" s="12" t="s">
        <v>13</v>
      </c>
      <c r="P9" s="12" t="s">
        <v>13</v>
      </c>
      <c r="Q9" s="28" t="s">
        <v>13</v>
      </c>
      <c r="R9" s="3"/>
      <c r="S9" s="2"/>
      <c r="T9" s="3"/>
      <c r="U9" s="2"/>
      <c r="V9" s="2"/>
    </row>
    <row r="10" spans="1:22">
      <c r="A10" s="20"/>
      <c r="B10" s="13" t="s">
        <v>2</v>
      </c>
      <c r="C10" s="37">
        <v>6</v>
      </c>
      <c r="D10" s="52" t="s">
        <v>13</v>
      </c>
      <c r="E10" s="12" t="s">
        <v>13</v>
      </c>
      <c r="F10" s="12" t="s">
        <v>13</v>
      </c>
      <c r="G10" s="12" t="s">
        <v>13</v>
      </c>
      <c r="H10" s="12" t="s">
        <v>13</v>
      </c>
      <c r="I10" s="12" t="s">
        <v>13</v>
      </c>
      <c r="J10" s="12" t="s">
        <v>13</v>
      </c>
      <c r="K10" s="12" t="s">
        <v>13</v>
      </c>
      <c r="L10" s="12" t="s">
        <v>13</v>
      </c>
      <c r="M10" s="12" t="s">
        <v>13</v>
      </c>
      <c r="N10" s="12" t="s">
        <v>13</v>
      </c>
      <c r="O10" s="12" t="s">
        <v>13</v>
      </c>
      <c r="P10" s="12" t="s">
        <v>13</v>
      </c>
      <c r="Q10" s="28" t="s">
        <v>13</v>
      </c>
      <c r="R10" s="3"/>
      <c r="S10" s="2"/>
      <c r="T10" s="3"/>
      <c r="U10" s="2"/>
      <c r="V10" s="2"/>
    </row>
    <row r="11" spans="1:22">
      <c r="A11" s="20"/>
      <c r="B11" s="13" t="s">
        <v>46</v>
      </c>
      <c r="C11" s="37">
        <v>5</v>
      </c>
      <c r="D11" s="52" t="s">
        <v>14</v>
      </c>
      <c r="E11" s="12" t="s">
        <v>14</v>
      </c>
      <c r="F11" s="12" t="s">
        <v>14</v>
      </c>
      <c r="G11" s="12" t="s">
        <v>13</v>
      </c>
      <c r="H11" s="12" t="s">
        <v>14</v>
      </c>
      <c r="I11" s="12" t="s">
        <v>14</v>
      </c>
      <c r="J11" s="12" t="s">
        <v>14</v>
      </c>
      <c r="K11" s="12" t="s">
        <v>14</v>
      </c>
      <c r="L11" s="12" t="s">
        <v>13</v>
      </c>
      <c r="M11" s="12" t="s">
        <v>14</v>
      </c>
      <c r="N11" s="12" t="s">
        <v>14</v>
      </c>
      <c r="O11" s="12" t="s">
        <v>14</v>
      </c>
      <c r="P11" s="12" t="s">
        <v>14</v>
      </c>
      <c r="Q11" s="28" t="s">
        <v>14</v>
      </c>
      <c r="R11" s="3"/>
      <c r="S11" s="2"/>
      <c r="T11" s="3"/>
      <c r="U11" s="2"/>
      <c r="V11" s="2"/>
    </row>
    <row r="12" spans="1:22" ht="15.75" thickBot="1">
      <c r="A12" s="21"/>
      <c r="B12" s="22" t="s">
        <v>47</v>
      </c>
      <c r="C12" s="38">
        <v>5</v>
      </c>
      <c r="D12" s="53" t="s">
        <v>14</v>
      </c>
      <c r="E12" s="29" t="s">
        <v>13</v>
      </c>
      <c r="F12" s="29" t="s">
        <v>14</v>
      </c>
      <c r="G12" s="29" t="s">
        <v>13</v>
      </c>
      <c r="H12" s="29" t="s">
        <v>14</v>
      </c>
      <c r="I12" s="29" t="s">
        <v>14</v>
      </c>
      <c r="J12" s="29" t="s">
        <v>14</v>
      </c>
      <c r="K12" s="29" t="s">
        <v>14</v>
      </c>
      <c r="L12" s="29" t="s">
        <v>13</v>
      </c>
      <c r="M12" s="29" t="s">
        <v>14</v>
      </c>
      <c r="N12" s="29" t="s">
        <v>13</v>
      </c>
      <c r="O12" s="29" t="s">
        <v>14</v>
      </c>
      <c r="P12" s="29" t="s">
        <v>14</v>
      </c>
      <c r="Q12" s="30" t="s">
        <v>14</v>
      </c>
      <c r="R12" s="3"/>
      <c r="S12" s="2"/>
      <c r="T12" s="3"/>
      <c r="U12" s="2"/>
      <c r="V12" s="2"/>
    </row>
    <row r="13" spans="1:22">
      <c r="A13" s="23" t="s">
        <v>54</v>
      </c>
      <c r="B13" s="18" t="s">
        <v>48</v>
      </c>
      <c r="C13" s="36">
        <v>22</v>
      </c>
      <c r="D13" s="51" t="s">
        <v>13</v>
      </c>
      <c r="E13" s="26" t="s">
        <v>14</v>
      </c>
      <c r="F13" s="26" t="s">
        <v>13</v>
      </c>
      <c r="G13" s="26" t="s">
        <v>13</v>
      </c>
      <c r="H13" s="26" t="s">
        <v>13</v>
      </c>
      <c r="I13" s="26" t="s">
        <v>13</v>
      </c>
      <c r="J13" s="26" t="s">
        <v>13</v>
      </c>
      <c r="K13" s="26" t="s">
        <v>13</v>
      </c>
      <c r="L13" s="26" t="s">
        <v>13</v>
      </c>
      <c r="M13" s="26" t="s">
        <v>14</v>
      </c>
      <c r="N13" s="26" t="s">
        <v>13</v>
      </c>
      <c r="O13" s="26" t="s">
        <v>13</v>
      </c>
      <c r="P13" s="26" t="s">
        <v>14</v>
      </c>
      <c r="Q13" s="27" t="s">
        <v>13</v>
      </c>
      <c r="R13" s="3"/>
      <c r="S13" s="2"/>
      <c r="T13" s="3"/>
      <c r="U13" s="2"/>
      <c r="V13" s="2"/>
    </row>
    <row r="14" spans="1:22">
      <c r="A14" s="24"/>
      <c r="B14" s="13" t="s">
        <v>20</v>
      </c>
      <c r="C14" s="37">
        <v>7</v>
      </c>
      <c r="D14" s="52" t="s">
        <v>13</v>
      </c>
      <c r="E14" s="12" t="s">
        <v>13</v>
      </c>
      <c r="F14" s="12" t="s">
        <v>13</v>
      </c>
      <c r="G14" s="12" t="s">
        <v>13</v>
      </c>
      <c r="H14" s="12" t="s">
        <v>13</v>
      </c>
      <c r="I14" s="12" t="s">
        <v>13</v>
      </c>
      <c r="J14" s="12" t="s">
        <v>13</v>
      </c>
      <c r="K14" s="12" t="s">
        <v>13</v>
      </c>
      <c r="L14" s="12" t="s">
        <v>13</v>
      </c>
      <c r="M14" s="12" t="s">
        <v>13</v>
      </c>
      <c r="N14" s="12" t="s">
        <v>13</v>
      </c>
      <c r="O14" s="12" t="s">
        <v>13</v>
      </c>
      <c r="P14" s="12" t="s">
        <v>14</v>
      </c>
      <c r="Q14" s="28" t="s">
        <v>13</v>
      </c>
      <c r="R14" s="3"/>
      <c r="S14" s="2"/>
      <c r="T14" s="3"/>
      <c r="U14" s="2"/>
      <c r="V14" s="2"/>
    </row>
    <row r="15" spans="1:22">
      <c r="A15" s="20"/>
      <c r="B15" s="13" t="s">
        <v>45</v>
      </c>
      <c r="C15" s="37">
        <v>4</v>
      </c>
      <c r="D15" s="52" t="s">
        <v>13</v>
      </c>
      <c r="E15" s="12" t="s">
        <v>13</v>
      </c>
      <c r="F15" s="12" t="s">
        <v>13</v>
      </c>
      <c r="G15" s="12" t="s">
        <v>13</v>
      </c>
      <c r="H15" s="12" t="s">
        <v>13</v>
      </c>
      <c r="I15" s="12" t="s">
        <v>13</v>
      </c>
      <c r="J15" s="12" t="s">
        <v>13</v>
      </c>
      <c r="K15" s="12" t="s">
        <v>13</v>
      </c>
      <c r="L15" s="12" t="s">
        <v>13</v>
      </c>
      <c r="M15" s="12" t="s">
        <v>13</v>
      </c>
      <c r="N15" s="12" t="s">
        <v>13</v>
      </c>
      <c r="O15" s="12" t="s">
        <v>13</v>
      </c>
      <c r="P15" s="12" t="s">
        <v>13</v>
      </c>
      <c r="Q15" s="28" t="s">
        <v>13</v>
      </c>
      <c r="R15" s="3"/>
      <c r="S15" s="2"/>
      <c r="U15" s="2"/>
      <c r="V15" s="2"/>
    </row>
    <row r="16" spans="1:22">
      <c r="A16" s="20"/>
      <c r="B16" s="13" t="s">
        <v>55</v>
      </c>
      <c r="C16" s="37">
        <v>5</v>
      </c>
      <c r="D16" s="52" t="s">
        <v>13</v>
      </c>
      <c r="E16" s="12" t="s">
        <v>13</v>
      </c>
      <c r="F16" s="12" t="s">
        <v>13</v>
      </c>
      <c r="G16" s="12" t="s">
        <v>14</v>
      </c>
      <c r="H16" s="12" t="s">
        <v>13</v>
      </c>
      <c r="I16" s="12" t="s">
        <v>13</v>
      </c>
      <c r="J16" s="12" t="s">
        <v>13</v>
      </c>
      <c r="K16" s="12" t="s">
        <v>13</v>
      </c>
      <c r="L16" s="12" t="s">
        <v>13</v>
      </c>
      <c r="M16" s="12" t="s">
        <v>14</v>
      </c>
      <c r="N16" s="12" t="s">
        <v>14</v>
      </c>
      <c r="O16" s="12" t="s">
        <v>13</v>
      </c>
      <c r="P16" s="12" t="s">
        <v>14</v>
      </c>
      <c r="Q16" s="28" t="s">
        <v>13</v>
      </c>
      <c r="R16" s="3"/>
      <c r="S16" s="2"/>
      <c r="U16" s="2"/>
      <c r="V16" s="2"/>
    </row>
    <row r="17" spans="1:23" ht="15" customHeight="1">
      <c r="A17" s="20"/>
      <c r="B17" s="126" t="s">
        <v>3</v>
      </c>
      <c r="C17" s="127">
        <v>5</v>
      </c>
      <c r="D17" s="128" t="s">
        <v>13</v>
      </c>
      <c r="E17" s="129" t="s">
        <v>13</v>
      </c>
      <c r="F17" s="129" t="s">
        <v>13</v>
      </c>
      <c r="G17" s="129" t="s">
        <v>14</v>
      </c>
      <c r="H17" s="129" t="s">
        <v>13</v>
      </c>
      <c r="I17" s="129" t="s">
        <v>13</v>
      </c>
      <c r="J17" s="129" t="s">
        <v>13</v>
      </c>
      <c r="K17" s="129" t="s">
        <v>13</v>
      </c>
      <c r="L17" s="129" t="s">
        <v>13</v>
      </c>
      <c r="M17" s="129" t="s">
        <v>14</v>
      </c>
      <c r="N17" s="129" t="s">
        <v>14</v>
      </c>
      <c r="O17" s="129" t="s">
        <v>13</v>
      </c>
      <c r="P17" s="129" t="s">
        <v>14</v>
      </c>
      <c r="Q17" s="130" t="s">
        <v>13</v>
      </c>
      <c r="R17" s="3"/>
      <c r="S17" s="141"/>
      <c r="T17" s="141"/>
      <c r="U17" s="144"/>
      <c r="V17" s="144"/>
      <c r="W17" s="144"/>
    </row>
    <row r="18" spans="1:23">
      <c r="A18" s="20"/>
      <c r="B18" s="13" t="s">
        <v>56</v>
      </c>
      <c r="C18" s="37">
        <v>1</v>
      </c>
      <c r="D18" s="52" t="s">
        <v>14</v>
      </c>
      <c r="E18" s="12" t="s">
        <v>14</v>
      </c>
      <c r="F18" s="12" t="s">
        <v>14</v>
      </c>
      <c r="G18" s="12" t="s">
        <v>14</v>
      </c>
      <c r="H18" s="12" t="s">
        <v>14</v>
      </c>
      <c r="I18" s="12" t="s">
        <v>14</v>
      </c>
      <c r="J18" s="12" t="s">
        <v>14</v>
      </c>
      <c r="K18" s="12" t="s">
        <v>14</v>
      </c>
      <c r="L18" s="12" t="s">
        <v>14</v>
      </c>
      <c r="M18" s="12" t="s">
        <v>14</v>
      </c>
      <c r="N18" s="12" t="s">
        <v>14</v>
      </c>
      <c r="O18" s="12" t="s">
        <v>13</v>
      </c>
      <c r="P18" s="12" t="s">
        <v>14</v>
      </c>
      <c r="Q18" s="12" t="s">
        <v>14</v>
      </c>
      <c r="R18" s="3"/>
      <c r="S18" s="83"/>
      <c r="T18" s="85"/>
      <c r="U18" s="85"/>
      <c r="V18" s="85"/>
      <c r="W18" s="83"/>
    </row>
    <row r="19" spans="1:23">
      <c r="A19" s="20"/>
      <c r="B19" s="13" t="s">
        <v>68</v>
      </c>
      <c r="C19" s="37">
        <v>1</v>
      </c>
      <c r="D19" s="52" t="s">
        <v>14</v>
      </c>
      <c r="E19" s="52" t="s">
        <v>14</v>
      </c>
      <c r="F19" s="52" t="s">
        <v>14</v>
      </c>
      <c r="G19" s="52" t="s">
        <v>14</v>
      </c>
      <c r="H19" s="52" t="s">
        <v>13</v>
      </c>
      <c r="I19" s="52" t="s">
        <v>13</v>
      </c>
      <c r="J19" s="52" t="s">
        <v>14</v>
      </c>
      <c r="K19" s="52" t="s">
        <v>14</v>
      </c>
      <c r="L19" s="52" t="s">
        <v>13</v>
      </c>
      <c r="M19" s="52" t="s">
        <v>14</v>
      </c>
      <c r="N19" s="52" t="s">
        <v>14</v>
      </c>
      <c r="O19" s="52" t="s">
        <v>13</v>
      </c>
      <c r="P19" s="52" t="s">
        <v>14</v>
      </c>
      <c r="Q19" s="52" t="s">
        <v>14</v>
      </c>
      <c r="R19" s="3"/>
      <c r="S19" s="83"/>
      <c r="T19" s="85"/>
      <c r="U19" s="85"/>
      <c r="V19" s="85"/>
      <c r="W19" s="83"/>
    </row>
    <row r="20" spans="1:23">
      <c r="A20" s="20"/>
      <c r="B20" s="13" t="s">
        <v>69</v>
      </c>
      <c r="C20" s="37">
        <v>5</v>
      </c>
      <c r="D20" s="52" t="s">
        <v>14</v>
      </c>
      <c r="E20" s="12" t="s">
        <v>14</v>
      </c>
      <c r="F20" s="12" t="s">
        <v>14</v>
      </c>
      <c r="G20" s="12" t="s">
        <v>14</v>
      </c>
      <c r="H20" s="12" t="s">
        <v>14</v>
      </c>
      <c r="I20" s="12" t="s">
        <v>14</v>
      </c>
      <c r="J20" s="12" t="s">
        <v>14</v>
      </c>
      <c r="K20" s="12" t="s">
        <v>14</v>
      </c>
      <c r="L20" s="12" t="s">
        <v>13</v>
      </c>
      <c r="M20" s="12" t="s">
        <v>14</v>
      </c>
      <c r="N20" s="12" t="s">
        <v>14</v>
      </c>
      <c r="O20" s="12" t="s">
        <v>13</v>
      </c>
      <c r="P20" s="12" t="s">
        <v>14</v>
      </c>
      <c r="Q20" s="12" t="s">
        <v>14</v>
      </c>
      <c r="R20" s="3"/>
      <c r="S20" s="83"/>
      <c r="T20" s="85"/>
      <c r="U20" s="85"/>
      <c r="V20" s="85"/>
      <c r="W20" s="83"/>
    </row>
    <row r="21" spans="1:23">
      <c r="A21" s="20"/>
      <c r="B21" s="13" t="s">
        <v>57</v>
      </c>
      <c r="C21" s="37">
        <v>8</v>
      </c>
      <c r="D21" s="52" t="s">
        <v>14</v>
      </c>
      <c r="E21" s="52" t="s">
        <v>14</v>
      </c>
      <c r="F21" s="52" t="s">
        <v>14</v>
      </c>
      <c r="G21" s="52" t="s">
        <v>14</v>
      </c>
      <c r="H21" s="52" t="s">
        <v>14</v>
      </c>
      <c r="I21" s="52" t="s">
        <v>14</v>
      </c>
      <c r="J21" s="52" t="s">
        <v>14</v>
      </c>
      <c r="K21" s="52" t="s">
        <v>14</v>
      </c>
      <c r="L21" s="52" t="s">
        <v>13</v>
      </c>
      <c r="M21" s="52" t="s">
        <v>14</v>
      </c>
      <c r="N21" s="52" t="s">
        <v>14</v>
      </c>
      <c r="O21" s="52" t="s">
        <v>95</v>
      </c>
      <c r="P21" s="52" t="s">
        <v>14</v>
      </c>
      <c r="Q21" s="52" t="s">
        <v>13</v>
      </c>
      <c r="R21" s="3"/>
      <c r="S21" s="83"/>
      <c r="T21" s="85"/>
      <c r="U21" s="85"/>
      <c r="V21" s="85"/>
      <c r="W21" s="83"/>
    </row>
    <row r="22" spans="1:23" ht="15.75" thickBot="1">
      <c r="A22" s="21"/>
      <c r="B22" s="22" t="s">
        <v>58</v>
      </c>
      <c r="C22" s="38">
        <v>7</v>
      </c>
      <c r="D22" s="53" t="s">
        <v>14</v>
      </c>
      <c r="E22" s="29" t="s">
        <v>14</v>
      </c>
      <c r="F22" s="29" t="s">
        <v>13</v>
      </c>
      <c r="G22" s="29" t="s">
        <v>14</v>
      </c>
      <c r="H22" s="29" t="s">
        <v>13</v>
      </c>
      <c r="I22" s="29" t="s">
        <v>13</v>
      </c>
      <c r="J22" s="29" t="s">
        <v>14</v>
      </c>
      <c r="K22" s="29" t="s">
        <v>13</v>
      </c>
      <c r="L22" s="29" t="s">
        <v>13</v>
      </c>
      <c r="M22" s="29" t="s">
        <v>14</v>
      </c>
      <c r="N22" s="29" t="s">
        <v>14</v>
      </c>
      <c r="O22" s="29" t="s">
        <v>13</v>
      </c>
      <c r="P22" s="29" t="s">
        <v>14</v>
      </c>
      <c r="Q22" s="30" t="s">
        <v>13</v>
      </c>
      <c r="R22" s="3"/>
      <c r="S22" s="83"/>
      <c r="T22" s="85"/>
      <c r="U22" s="85"/>
      <c r="V22" s="85"/>
      <c r="W22" s="83"/>
    </row>
    <row r="23" spans="1:23" ht="15.75" thickBot="1">
      <c r="A23" s="31" t="s">
        <v>17</v>
      </c>
      <c r="B23" s="16" t="s">
        <v>66</v>
      </c>
      <c r="C23" s="35">
        <v>75</v>
      </c>
      <c r="D23" s="50" t="s">
        <v>16</v>
      </c>
      <c r="E23" s="9" t="s">
        <v>16</v>
      </c>
      <c r="F23" s="9" t="s">
        <v>15</v>
      </c>
      <c r="G23" s="9" t="s">
        <v>16</v>
      </c>
      <c r="H23" s="9" t="s">
        <v>15</v>
      </c>
      <c r="I23" s="9" t="s">
        <v>15</v>
      </c>
      <c r="J23" s="9" t="s">
        <v>16</v>
      </c>
      <c r="K23" s="9" t="s">
        <v>11</v>
      </c>
      <c r="L23" s="9" t="s">
        <v>18</v>
      </c>
      <c r="M23" s="9" t="s">
        <v>16</v>
      </c>
      <c r="N23" s="9" t="s">
        <v>16</v>
      </c>
      <c r="O23" s="9" t="s">
        <v>15</v>
      </c>
      <c r="P23" s="9" t="s">
        <v>16</v>
      </c>
      <c r="Q23" s="25" t="s">
        <v>15</v>
      </c>
      <c r="R23" s="3"/>
      <c r="S23" s="83"/>
      <c r="T23" s="85"/>
      <c r="U23" s="85"/>
      <c r="V23" s="85"/>
      <c r="W23" s="83"/>
    </row>
    <row r="24" spans="1:23">
      <c r="A24" s="23" t="s">
        <v>63</v>
      </c>
      <c r="B24" s="18" t="s">
        <v>21</v>
      </c>
      <c r="C24" s="36">
        <v>24</v>
      </c>
      <c r="D24" s="51" t="s">
        <v>13</v>
      </c>
      <c r="E24" s="26" t="s">
        <v>14</v>
      </c>
      <c r="F24" s="26" t="s">
        <v>13</v>
      </c>
      <c r="G24" s="26" t="s">
        <v>13</v>
      </c>
      <c r="H24" s="26" t="s">
        <v>13</v>
      </c>
      <c r="I24" s="26" t="s">
        <v>13</v>
      </c>
      <c r="J24" s="26" t="s">
        <v>13</v>
      </c>
      <c r="K24" s="26" t="s">
        <v>14</v>
      </c>
      <c r="L24" s="26" t="s">
        <v>13</v>
      </c>
      <c r="M24" s="26" t="s">
        <v>14</v>
      </c>
      <c r="N24" s="26" t="s">
        <v>14</v>
      </c>
      <c r="O24" s="26" t="s">
        <v>13</v>
      </c>
      <c r="P24" s="26" t="s">
        <v>13</v>
      </c>
      <c r="Q24" s="27" t="s">
        <v>13</v>
      </c>
      <c r="R24" s="3"/>
      <c r="S24" s="83"/>
      <c r="T24" s="85"/>
      <c r="U24" s="85"/>
      <c r="V24" s="85"/>
      <c r="W24" s="83"/>
    </row>
    <row r="25" spans="1:23">
      <c r="A25" s="20"/>
      <c r="B25" s="13" t="s">
        <v>39</v>
      </c>
      <c r="C25" s="37">
        <v>18</v>
      </c>
      <c r="D25" s="52" t="s">
        <v>13</v>
      </c>
      <c r="E25" s="12" t="s">
        <v>13</v>
      </c>
      <c r="F25" s="12" t="s">
        <v>13</v>
      </c>
      <c r="G25" s="12" t="s">
        <v>13</v>
      </c>
      <c r="H25" s="12" t="s">
        <v>13</v>
      </c>
      <c r="I25" s="12" t="s">
        <v>13</v>
      </c>
      <c r="J25" s="12" t="s">
        <v>14</v>
      </c>
      <c r="K25" s="12" t="s">
        <v>13</v>
      </c>
      <c r="L25" s="12" t="s">
        <v>13</v>
      </c>
      <c r="M25" s="12" t="s">
        <v>14</v>
      </c>
      <c r="N25" s="12" t="s">
        <v>14</v>
      </c>
      <c r="O25" s="12" t="s">
        <v>13</v>
      </c>
      <c r="P25" s="12" t="s">
        <v>13</v>
      </c>
      <c r="Q25" s="28" t="s">
        <v>13</v>
      </c>
      <c r="R25" s="3"/>
      <c r="S25" s="2"/>
      <c r="U25" s="2"/>
      <c r="V25" s="2"/>
    </row>
    <row r="26" spans="1:23">
      <c r="A26" s="20"/>
      <c r="B26" s="13" t="s">
        <v>61</v>
      </c>
      <c r="C26" s="37">
        <v>10</v>
      </c>
      <c r="D26" s="52" t="s">
        <v>14</v>
      </c>
      <c r="E26" s="12" t="s">
        <v>13</v>
      </c>
      <c r="F26" s="12" t="s">
        <v>13</v>
      </c>
      <c r="G26" s="12" t="s">
        <v>13</v>
      </c>
      <c r="H26" s="12" t="s">
        <v>13</v>
      </c>
      <c r="I26" s="12" t="s">
        <v>13</v>
      </c>
      <c r="J26" s="12" t="s">
        <v>13</v>
      </c>
      <c r="K26" s="12" t="s">
        <v>14</v>
      </c>
      <c r="L26" s="12" t="s">
        <v>13</v>
      </c>
      <c r="M26" s="12" t="s">
        <v>13</v>
      </c>
      <c r="N26" s="12" t="s">
        <v>13</v>
      </c>
      <c r="O26" s="12" t="s">
        <v>14</v>
      </c>
      <c r="P26" s="12" t="s">
        <v>14</v>
      </c>
      <c r="Q26" s="28" t="s">
        <v>13</v>
      </c>
      <c r="R26" s="3"/>
      <c r="S26" s="2"/>
      <c r="U26" s="2"/>
      <c r="V26" s="2"/>
      <c r="W26" s="2"/>
    </row>
    <row r="27" spans="1:23" ht="15.75" thickBot="1">
      <c r="A27" s="21"/>
      <c r="B27" s="22" t="s">
        <v>62</v>
      </c>
      <c r="C27" s="38">
        <v>10</v>
      </c>
      <c r="D27" s="53" t="s">
        <v>14</v>
      </c>
      <c r="E27" s="29" t="s">
        <v>13</v>
      </c>
      <c r="F27" s="29" t="s">
        <v>13</v>
      </c>
      <c r="G27" s="29" t="s">
        <v>13</v>
      </c>
      <c r="H27" s="29" t="s">
        <v>13</v>
      </c>
      <c r="I27" s="29" t="s">
        <v>13</v>
      </c>
      <c r="J27" s="29" t="s">
        <v>13</v>
      </c>
      <c r="K27" s="29" t="s">
        <v>14</v>
      </c>
      <c r="L27" s="29" t="s">
        <v>13</v>
      </c>
      <c r="M27" s="29" t="s">
        <v>13</v>
      </c>
      <c r="N27" s="29" t="s">
        <v>13</v>
      </c>
      <c r="O27" s="29" t="s">
        <v>14</v>
      </c>
      <c r="P27" s="29" t="s">
        <v>14</v>
      </c>
      <c r="Q27" s="30" t="s">
        <v>13</v>
      </c>
      <c r="R27" s="2"/>
      <c r="S27" s="2"/>
      <c r="T27" s="2"/>
      <c r="U27" s="2"/>
      <c r="V27" s="2"/>
      <c r="W27" s="2"/>
    </row>
    <row r="28" spans="1:23">
      <c r="A28" s="23" t="s">
        <v>64</v>
      </c>
      <c r="B28" s="18" t="s">
        <v>30</v>
      </c>
      <c r="C28" s="36">
        <v>43</v>
      </c>
      <c r="D28" s="51" t="s">
        <v>14</v>
      </c>
      <c r="E28" s="26" t="s">
        <v>14</v>
      </c>
      <c r="F28" s="26" t="s">
        <v>13</v>
      </c>
      <c r="G28" s="26" t="s">
        <v>13</v>
      </c>
      <c r="H28" s="26" t="s">
        <v>13</v>
      </c>
      <c r="I28" s="26" t="s">
        <v>13</v>
      </c>
      <c r="J28" s="26" t="s">
        <v>13</v>
      </c>
      <c r="K28" s="26" t="s">
        <v>13</v>
      </c>
      <c r="L28" s="26" t="s">
        <v>13</v>
      </c>
      <c r="M28" s="26" t="s">
        <v>14</v>
      </c>
      <c r="N28" s="26" t="s">
        <v>13</v>
      </c>
      <c r="O28" s="26" t="s">
        <v>14</v>
      </c>
      <c r="P28" s="26" t="s">
        <v>13</v>
      </c>
      <c r="Q28" s="27" t="s">
        <v>13</v>
      </c>
      <c r="R28" s="2"/>
      <c r="S28" s="2"/>
      <c r="T28" s="3"/>
      <c r="U28" s="2"/>
      <c r="V28" s="2"/>
      <c r="W28" s="2"/>
    </row>
    <row r="29" spans="1:23">
      <c r="A29" s="20"/>
      <c r="B29" s="13" t="s">
        <v>40</v>
      </c>
      <c r="C29" s="37">
        <v>30</v>
      </c>
      <c r="D29" s="52" t="s">
        <v>14</v>
      </c>
      <c r="E29" s="12" t="s">
        <v>14</v>
      </c>
      <c r="F29" s="12" t="s">
        <v>13</v>
      </c>
      <c r="G29" s="12" t="s">
        <v>14</v>
      </c>
      <c r="H29" s="12" t="s">
        <v>14</v>
      </c>
      <c r="I29" s="12" t="s">
        <v>14</v>
      </c>
      <c r="J29" s="12" t="s">
        <v>13</v>
      </c>
      <c r="K29" s="12" t="s">
        <v>14</v>
      </c>
      <c r="L29" s="12" t="s">
        <v>13</v>
      </c>
      <c r="M29" s="12" t="s">
        <v>14</v>
      </c>
      <c r="N29" s="12" t="s">
        <v>13</v>
      </c>
      <c r="O29" s="12" t="s">
        <v>14</v>
      </c>
      <c r="P29" s="12" t="s">
        <v>13</v>
      </c>
      <c r="Q29" s="28" t="s">
        <v>13</v>
      </c>
      <c r="R29" s="2"/>
      <c r="S29" s="2"/>
      <c r="T29" s="2"/>
      <c r="U29" s="2"/>
      <c r="V29" s="2"/>
      <c r="W29" s="2"/>
    </row>
    <row r="30" spans="1:23">
      <c r="A30" s="32"/>
      <c r="B30" s="13" t="s">
        <v>41</v>
      </c>
      <c r="C30" s="37">
        <v>2</v>
      </c>
      <c r="D30" s="52" t="s">
        <v>14</v>
      </c>
      <c r="E30" s="12" t="s">
        <v>14</v>
      </c>
      <c r="F30" s="12" t="s">
        <v>13</v>
      </c>
      <c r="G30" s="12" t="s">
        <v>13</v>
      </c>
      <c r="H30" s="12" t="s">
        <v>14</v>
      </c>
      <c r="I30" s="12" t="s">
        <v>14</v>
      </c>
      <c r="J30" s="12" t="s">
        <v>14</v>
      </c>
      <c r="K30" s="12" t="s">
        <v>14</v>
      </c>
      <c r="L30" s="12" t="s">
        <v>13</v>
      </c>
      <c r="M30" s="12" t="s">
        <v>14</v>
      </c>
      <c r="N30" s="12" t="s">
        <v>13</v>
      </c>
      <c r="O30" s="12" t="s">
        <v>14</v>
      </c>
      <c r="P30" s="12" t="s">
        <v>13</v>
      </c>
      <c r="Q30" s="28" t="s">
        <v>14</v>
      </c>
      <c r="R30" s="2"/>
      <c r="S30" s="2"/>
      <c r="T30" s="2"/>
      <c r="U30" s="2"/>
      <c r="V30" s="2"/>
      <c r="W30" s="2"/>
    </row>
    <row r="31" spans="1:23" ht="15.75" thickBot="1">
      <c r="A31" s="33"/>
      <c r="B31" s="22" t="s">
        <v>42</v>
      </c>
      <c r="C31" s="38">
        <v>2</v>
      </c>
      <c r="D31" s="53" t="s">
        <v>14</v>
      </c>
      <c r="E31" s="29" t="s">
        <v>14</v>
      </c>
      <c r="F31" s="29" t="s">
        <v>13</v>
      </c>
      <c r="G31" s="29" t="s">
        <v>14</v>
      </c>
      <c r="H31" s="29" t="s">
        <v>14</v>
      </c>
      <c r="I31" s="29" t="s">
        <v>14</v>
      </c>
      <c r="J31" s="29" t="s">
        <v>14</v>
      </c>
      <c r="K31" s="29" t="s">
        <v>14</v>
      </c>
      <c r="L31" s="29" t="s">
        <v>13</v>
      </c>
      <c r="M31" s="29" t="s">
        <v>14</v>
      </c>
      <c r="N31" s="29" t="s">
        <v>14</v>
      </c>
      <c r="O31" s="29" t="s">
        <v>14</v>
      </c>
      <c r="P31" s="29" t="s">
        <v>13</v>
      </c>
      <c r="Q31" s="30" t="s">
        <v>13</v>
      </c>
      <c r="R31" s="2"/>
      <c r="S31" s="2"/>
      <c r="T31" s="2"/>
      <c r="U31" s="2"/>
      <c r="V31" s="2"/>
      <c r="W31" s="2"/>
    </row>
    <row r="32" spans="1:23">
      <c r="A32" s="23" t="s">
        <v>65</v>
      </c>
      <c r="B32" s="18" t="s">
        <v>43</v>
      </c>
      <c r="C32" s="36">
        <v>1</v>
      </c>
      <c r="D32" s="51" t="s">
        <v>13</v>
      </c>
      <c r="E32" s="26" t="s">
        <v>14</v>
      </c>
      <c r="F32" s="26" t="s">
        <v>13</v>
      </c>
      <c r="G32" s="26" t="s">
        <v>14</v>
      </c>
      <c r="H32" s="26" t="s">
        <v>13</v>
      </c>
      <c r="I32" s="26" t="s">
        <v>13</v>
      </c>
      <c r="J32" s="26" t="s">
        <v>14</v>
      </c>
      <c r="K32" s="26" t="s">
        <v>14</v>
      </c>
      <c r="L32" s="26" t="s">
        <v>13</v>
      </c>
      <c r="M32" s="26" t="s">
        <v>13</v>
      </c>
      <c r="N32" s="26" t="s">
        <v>13</v>
      </c>
      <c r="O32" s="26" t="s">
        <v>13</v>
      </c>
      <c r="P32" s="26" t="s">
        <v>13</v>
      </c>
      <c r="Q32" s="27" t="s">
        <v>13</v>
      </c>
      <c r="R32" s="2"/>
      <c r="S32" s="2"/>
      <c r="T32" s="2"/>
      <c r="U32" s="2"/>
      <c r="V32" s="2"/>
      <c r="W32" s="2"/>
    </row>
    <row r="33" spans="1:23" ht="15.75" thickBot="1">
      <c r="A33" s="45"/>
      <c r="B33" s="46" t="s">
        <v>44</v>
      </c>
      <c r="C33" s="49">
        <v>2</v>
      </c>
      <c r="D33" s="54" t="s">
        <v>14</v>
      </c>
      <c r="E33" s="47" t="s">
        <v>14</v>
      </c>
      <c r="F33" s="47" t="s">
        <v>13</v>
      </c>
      <c r="G33" s="47" t="s">
        <v>14</v>
      </c>
      <c r="H33" s="47" t="s">
        <v>13</v>
      </c>
      <c r="I33" s="47" t="s">
        <v>13</v>
      </c>
      <c r="J33" s="47" t="s">
        <v>14</v>
      </c>
      <c r="K33" s="47" t="s">
        <v>14</v>
      </c>
      <c r="L33" s="47" t="s">
        <v>13</v>
      </c>
      <c r="M33" s="47" t="s">
        <v>14</v>
      </c>
      <c r="N33" s="47" t="s">
        <v>13</v>
      </c>
      <c r="O33" s="47" t="s">
        <v>13</v>
      </c>
      <c r="P33" s="47" t="s">
        <v>13</v>
      </c>
      <c r="Q33" s="48" t="s">
        <v>13</v>
      </c>
      <c r="R33" s="2"/>
      <c r="S33" s="2"/>
      <c r="T33" s="2"/>
      <c r="U33" s="2"/>
      <c r="V33" s="2"/>
      <c r="W33" s="2"/>
    </row>
    <row r="34" spans="1:23" ht="15.75" thickBot="1">
      <c r="A34" s="23" t="s">
        <v>76</v>
      </c>
      <c r="B34" s="18" t="s">
        <v>79</v>
      </c>
      <c r="C34" s="36">
        <v>150</v>
      </c>
      <c r="D34" s="56" t="s">
        <v>25</v>
      </c>
      <c r="E34" s="57" t="s">
        <v>25</v>
      </c>
      <c r="F34" s="57" t="s">
        <v>25</v>
      </c>
      <c r="G34" s="57" t="s">
        <v>25</v>
      </c>
      <c r="H34" s="57" t="s">
        <v>24</v>
      </c>
      <c r="I34" s="57" t="s">
        <v>23</v>
      </c>
      <c r="J34" s="57" t="s">
        <v>23</v>
      </c>
      <c r="K34" s="57" t="s">
        <v>25</v>
      </c>
      <c r="L34" s="57" t="s">
        <v>24</v>
      </c>
      <c r="M34" s="57" t="s">
        <v>25</v>
      </c>
      <c r="N34" s="57" t="s">
        <v>25</v>
      </c>
      <c r="O34" s="57" t="s">
        <v>23</v>
      </c>
      <c r="P34" s="9" t="s">
        <v>25</v>
      </c>
      <c r="Q34" s="25" t="s">
        <v>23</v>
      </c>
      <c r="R34" s="2"/>
      <c r="S34" s="2"/>
      <c r="T34" s="2"/>
      <c r="U34" s="2"/>
      <c r="V34" s="2"/>
      <c r="W34" s="2"/>
    </row>
    <row r="35" spans="1:23" ht="15.75" thickBot="1">
      <c r="A35" s="33"/>
      <c r="B35" s="22" t="s">
        <v>78</v>
      </c>
      <c r="C35" s="38">
        <v>100</v>
      </c>
      <c r="D35" s="58" t="s">
        <v>25</v>
      </c>
      <c r="E35" s="10" t="s">
        <v>23</v>
      </c>
      <c r="F35" s="10" t="s">
        <v>24</v>
      </c>
      <c r="G35" s="10" t="s">
        <v>23</v>
      </c>
      <c r="H35" s="10" t="s">
        <v>37</v>
      </c>
      <c r="I35" s="10" t="s">
        <v>37</v>
      </c>
      <c r="J35" s="10" t="s">
        <v>37</v>
      </c>
      <c r="K35" s="10" t="s">
        <v>25</v>
      </c>
      <c r="L35" s="10" t="s">
        <v>25</v>
      </c>
      <c r="M35" s="10" t="s">
        <v>23</v>
      </c>
      <c r="N35" s="10" t="s">
        <v>23</v>
      </c>
      <c r="O35" s="10" t="s">
        <v>37</v>
      </c>
      <c r="P35" s="10" t="s">
        <v>37</v>
      </c>
      <c r="Q35" s="55" t="s">
        <v>37</v>
      </c>
      <c r="R35" s="2"/>
      <c r="S35" s="2"/>
      <c r="T35" s="2"/>
      <c r="U35" s="2"/>
      <c r="V35" s="2"/>
      <c r="W35" s="2"/>
    </row>
    <row r="36" spans="1:23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2"/>
      <c r="S36" s="2"/>
      <c r="T36" s="2"/>
      <c r="U36" s="2"/>
      <c r="V36" s="2"/>
      <c r="W36" s="2"/>
    </row>
    <row r="37" spans="1:23">
      <c r="B37" s="2"/>
      <c r="C37" s="2"/>
      <c r="D37" s="83"/>
      <c r="E37" s="83"/>
      <c r="F37" s="83"/>
      <c r="G37" s="83"/>
      <c r="H37" s="2"/>
      <c r="I37" s="2"/>
      <c r="J37" s="2"/>
      <c r="K37" s="2"/>
      <c r="L37" s="2"/>
      <c r="M37" s="2"/>
      <c r="N37" s="2"/>
      <c r="O37" s="2"/>
      <c r="P37" s="2"/>
      <c r="Q37" s="3"/>
      <c r="R37" s="2"/>
      <c r="S37" s="2"/>
      <c r="T37" s="2"/>
      <c r="U37" s="2"/>
      <c r="V37" s="2"/>
      <c r="W37" s="2"/>
    </row>
    <row r="38" spans="1:23">
      <c r="B38" s="2"/>
      <c r="C38" s="2"/>
      <c r="D38" s="83"/>
      <c r="E38" s="83"/>
      <c r="F38" s="83"/>
      <c r="G38" s="83"/>
      <c r="H38" s="2"/>
      <c r="I38" s="2"/>
      <c r="J38" s="2"/>
      <c r="K38" s="2"/>
      <c r="L38" s="2"/>
      <c r="M38" s="2"/>
      <c r="N38" s="2"/>
      <c r="O38" s="2"/>
      <c r="P38" s="2"/>
      <c r="Q38" s="3"/>
      <c r="R38" s="2"/>
      <c r="S38" s="2"/>
      <c r="T38" s="2"/>
      <c r="U38" s="2"/>
      <c r="V38" s="2"/>
      <c r="W38" s="2"/>
    </row>
    <row r="39" spans="1:23">
      <c r="B39" s="2"/>
      <c r="C39" s="2"/>
      <c r="D39" s="83"/>
      <c r="E39" s="84"/>
      <c r="F39" s="83"/>
      <c r="G39" s="83"/>
      <c r="H39" s="2"/>
      <c r="I39" s="2"/>
      <c r="J39" s="2"/>
      <c r="K39" s="2"/>
      <c r="L39" s="2"/>
      <c r="M39" s="2"/>
      <c r="N39" s="2"/>
      <c r="O39" s="2"/>
      <c r="P39" s="2"/>
      <c r="Q39" s="3"/>
      <c r="R39" s="2"/>
      <c r="S39" s="2"/>
      <c r="T39" s="2"/>
      <c r="U39" s="2"/>
      <c r="V39" s="2"/>
      <c r="W39" s="2"/>
    </row>
    <row r="40" spans="1:23">
      <c r="B40" s="2"/>
      <c r="C40" s="2"/>
      <c r="D40" s="83"/>
      <c r="E40" s="84"/>
      <c r="F40" s="83"/>
      <c r="G40" s="83"/>
      <c r="H40" s="2"/>
      <c r="I40" s="2"/>
      <c r="J40" s="2"/>
      <c r="K40" s="2"/>
      <c r="L40" s="2"/>
      <c r="M40" s="2"/>
      <c r="N40" s="2"/>
      <c r="O40" s="2"/>
      <c r="P40" s="2"/>
      <c r="Q40" s="3"/>
      <c r="R40" s="2"/>
      <c r="S40" s="2"/>
      <c r="T40" s="2"/>
      <c r="U40" s="2"/>
      <c r="V40" s="2"/>
      <c r="W40" s="2"/>
    </row>
    <row r="41" spans="1:23">
      <c r="B41" s="2"/>
      <c r="C41" s="2"/>
      <c r="D41" s="83"/>
      <c r="E41" s="84"/>
      <c r="F41" s="83"/>
      <c r="G41" s="83"/>
      <c r="H41" s="2"/>
      <c r="I41" s="2"/>
      <c r="J41" s="2"/>
      <c r="K41" s="2"/>
      <c r="L41" s="2"/>
      <c r="M41" s="2"/>
      <c r="N41" s="2"/>
      <c r="O41" s="2"/>
      <c r="P41" s="2"/>
      <c r="Q41" s="3"/>
      <c r="R41" s="2"/>
      <c r="S41" s="2"/>
      <c r="T41" s="2"/>
      <c r="U41" s="2"/>
      <c r="V41" s="2"/>
      <c r="W41" s="2"/>
    </row>
    <row r="42" spans="1:23">
      <c r="B42" s="2"/>
      <c r="C42" s="2"/>
      <c r="D42" s="83"/>
      <c r="E42" s="67"/>
      <c r="F42" s="83"/>
      <c r="G42" s="83"/>
      <c r="H42" s="2"/>
      <c r="I42" s="2"/>
      <c r="J42" s="2"/>
      <c r="K42" s="2"/>
      <c r="L42" s="2"/>
      <c r="M42" s="2"/>
      <c r="N42" s="2"/>
      <c r="O42" s="2"/>
      <c r="P42" s="2"/>
      <c r="Q42" s="3"/>
      <c r="R42" s="2"/>
      <c r="S42" s="2"/>
      <c r="T42" s="2"/>
      <c r="U42" s="2"/>
      <c r="V42" s="2"/>
      <c r="W42" s="2"/>
    </row>
    <row r="43" spans="1:23">
      <c r="B43" s="2"/>
      <c r="C43" s="2"/>
      <c r="D43" s="83"/>
      <c r="E43" s="67"/>
      <c r="F43" s="83"/>
      <c r="G43" s="8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B44" s="2"/>
      <c r="C44" s="2"/>
      <c r="D44" s="83"/>
      <c r="E44" s="67"/>
      <c r="F44" s="83"/>
      <c r="G44" s="8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B45" s="2"/>
      <c r="C45" s="2"/>
      <c r="D45" s="85"/>
      <c r="E45" s="85"/>
      <c r="F45" s="85"/>
      <c r="G45" s="85"/>
      <c r="H45" s="3"/>
      <c r="I45" s="3"/>
      <c r="J45" s="3"/>
      <c r="K45" s="3"/>
      <c r="L45" s="3"/>
      <c r="M45" s="3"/>
      <c r="N45" s="3"/>
      <c r="O45" s="3"/>
      <c r="P45" s="3"/>
      <c r="Q45" s="3"/>
      <c r="R45" s="2"/>
      <c r="S45" s="2"/>
      <c r="T45" s="2"/>
      <c r="U45" s="2"/>
      <c r="V45" s="2"/>
      <c r="W45" s="2"/>
    </row>
    <row r="46" spans="1:23">
      <c r="B46" s="2"/>
      <c r="C46" s="2"/>
      <c r="D46" s="83"/>
      <c r="E46" s="67"/>
      <c r="F46" s="83"/>
      <c r="G46" s="8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>
      <c r="B47" s="2"/>
      <c r="C47" s="2"/>
      <c r="D47" s="83"/>
      <c r="E47" s="67"/>
      <c r="F47" s="83"/>
      <c r="G47" s="8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B48" s="2"/>
      <c r="C48" s="2"/>
      <c r="D48" s="83"/>
      <c r="E48" s="84"/>
      <c r="F48" s="83"/>
      <c r="G48" s="8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>
      <c r="B49" s="2"/>
      <c r="C49" s="2"/>
      <c r="D49" s="83"/>
      <c r="E49" s="84"/>
      <c r="F49" s="83"/>
      <c r="G49" s="8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>
      <c r="B50" s="2"/>
      <c r="C50" s="2"/>
      <c r="D50" s="5"/>
      <c r="E50" s="5"/>
      <c r="F50" s="5"/>
      <c r="G50" s="5"/>
      <c r="H50" s="4"/>
      <c r="I50" s="4"/>
      <c r="J50" s="4"/>
      <c r="K50" s="4"/>
      <c r="L50" s="4"/>
      <c r="M50" s="4"/>
      <c r="N50" s="4"/>
      <c r="O50" s="4"/>
      <c r="P50" s="3"/>
      <c r="Q50" s="3"/>
      <c r="R50" s="2"/>
      <c r="S50" s="2"/>
      <c r="T50" s="2"/>
      <c r="U50" s="2"/>
      <c r="V50" s="2"/>
      <c r="W50" s="2"/>
    </row>
    <row r="51" spans="2:23">
      <c r="B51" s="2"/>
      <c r="C51" s="2"/>
      <c r="D51" s="5"/>
      <c r="E51" s="5"/>
      <c r="F51" s="5"/>
      <c r="G51" s="5"/>
      <c r="H51" s="5"/>
      <c r="I51" s="5"/>
      <c r="J51" s="5"/>
      <c r="K51" s="5"/>
      <c r="L51" s="5"/>
      <c r="M51" s="6"/>
      <c r="N51" s="5"/>
      <c r="O51" s="5"/>
      <c r="P51" s="3"/>
      <c r="Q51" s="3"/>
      <c r="R51" s="2"/>
      <c r="S51" s="2"/>
      <c r="T51" s="2"/>
      <c r="U51" s="2"/>
      <c r="V51" s="2"/>
      <c r="W51" s="2"/>
    </row>
    <row r="52" spans="2:23">
      <c r="B52" s="2"/>
      <c r="C52" s="2"/>
      <c r="D52" s="83"/>
      <c r="E52" s="86"/>
      <c r="F52" s="83"/>
      <c r="G52" s="8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>
      <c r="B53" s="2"/>
      <c r="C53" s="2"/>
      <c r="D53" s="83"/>
      <c r="E53" s="86"/>
      <c r="F53" s="83"/>
      <c r="G53" s="8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>
      <c r="B54" s="2"/>
      <c r="C54" s="2"/>
      <c r="D54" s="83"/>
      <c r="E54" s="86"/>
      <c r="F54" s="83"/>
      <c r="G54" s="8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>
      <c r="B55" s="2"/>
      <c r="C55" s="2"/>
      <c r="D55" s="83"/>
      <c r="E55" s="84"/>
      <c r="F55" s="83"/>
      <c r="G55" s="8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>
      <c r="B56" s="2"/>
      <c r="C56" s="2"/>
      <c r="D56" s="83"/>
      <c r="E56" s="84"/>
      <c r="F56" s="83"/>
      <c r="G56" s="8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>
      <c r="B57" s="2"/>
      <c r="C57" s="2"/>
      <c r="D57" s="83"/>
      <c r="E57" s="84"/>
      <c r="F57" s="83"/>
      <c r="G57" s="8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>
      <c r="B58" s="2"/>
      <c r="C58" s="2"/>
      <c r="D58" s="83"/>
      <c r="E58" s="84"/>
      <c r="F58" s="83"/>
      <c r="G58" s="8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>
      <c r="B59" s="2"/>
      <c r="C59" s="2"/>
      <c r="D59" s="83"/>
      <c r="E59" s="84"/>
      <c r="F59" s="83"/>
      <c r="G59" s="8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>
      <c r="B60" s="2"/>
      <c r="C60" s="2"/>
      <c r="D60" s="83"/>
      <c r="E60" s="84"/>
      <c r="F60" s="83"/>
      <c r="G60" s="8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>
      <c r="B61" s="2"/>
      <c r="C61" s="2"/>
      <c r="D61" s="83"/>
      <c r="E61" s="84"/>
      <c r="F61" s="83"/>
      <c r="G61" s="8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>
      <c r="B62" s="2"/>
      <c r="C62" s="2"/>
      <c r="D62" s="83"/>
      <c r="E62" s="84"/>
      <c r="F62" s="83"/>
      <c r="G62" s="8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>
      <c r="B63" s="2"/>
      <c r="C63" s="2"/>
      <c r="D63" s="83"/>
      <c r="E63" s="84"/>
      <c r="F63" s="83"/>
      <c r="G63" s="8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>
      <c r="B64" s="2"/>
      <c r="C64" s="2"/>
      <c r="D64" s="83"/>
      <c r="E64" s="83"/>
      <c r="F64" s="83"/>
      <c r="G64" s="8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>
      <c r="B65" s="2"/>
      <c r="C65" s="2"/>
      <c r="D65" s="83"/>
      <c r="E65" s="83"/>
      <c r="F65" s="83"/>
      <c r="G65" s="8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>
      <c r="B66" s="2"/>
      <c r="C66" s="2"/>
      <c r="D66" s="83"/>
      <c r="E66" s="83"/>
      <c r="F66" s="83"/>
      <c r="G66" s="8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>
      <c r="B67" s="2"/>
      <c r="C67" s="2"/>
      <c r="D67" s="83"/>
      <c r="E67" s="83"/>
      <c r="F67" s="83"/>
      <c r="G67" s="8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>
      <c r="B68" s="2"/>
      <c r="C68" s="2"/>
      <c r="D68" s="83"/>
      <c r="E68" s="83"/>
      <c r="F68" s="83"/>
      <c r="G68" s="8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>
      <c r="B69" s="2"/>
      <c r="C69" s="2"/>
      <c r="D69" s="83"/>
      <c r="E69" s="83"/>
      <c r="F69" s="83"/>
      <c r="G69" s="8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>
      <c r="B70" s="2"/>
      <c r="C70" s="2"/>
      <c r="D70" s="83"/>
      <c r="E70" s="83"/>
      <c r="F70" s="83"/>
      <c r="G70" s="8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>
      <c r="B71" s="2"/>
      <c r="C71" s="2"/>
      <c r="D71" s="83"/>
      <c r="E71" s="83"/>
      <c r="F71" s="83"/>
      <c r="G71" s="8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>
      <c r="B72" s="2"/>
      <c r="C72" s="2"/>
      <c r="D72" s="83"/>
      <c r="E72" s="83"/>
      <c r="F72" s="83"/>
      <c r="G72" s="8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>
      <c r="B73" s="2"/>
      <c r="C73" s="2"/>
      <c r="D73" s="83"/>
      <c r="E73" s="83"/>
      <c r="F73" s="83"/>
      <c r="G73" s="8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>
      <c r="B74" s="2"/>
      <c r="C74" s="2"/>
      <c r="D74" s="83"/>
      <c r="E74" s="83"/>
      <c r="F74" s="83"/>
      <c r="G74" s="8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>
      <c r="B75" s="2"/>
      <c r="C75" s="2"/>
      <c r="D75" s="83"/>
      <c r="E75" s="83"/>
      <c r="F75" s="83"/>
      <c r="G75" s="8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>
      <c r="B76" s="2"/>
      <c r="C76" s="2"/>
      <c r="D76" s="83"/>
      <c r="E76" s="83"/>
      <c r="F76" s="83"/>
      <c r="G76" s="8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>
      <c r="B77" s="2"/>
      <c r="C77" s="2"/>
      <c r="D77" s="83"/>
      <c r="E77" s="83"/>
      <c r="F77" s="83"/>
      <c r="G77" s="8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>
      <c r="B78" s="2"/>
      <c r="C78" s="2"/>
      <c r="D78" s="83"/>
      <c r="E78" s="83"/>
      <c r="F78" s="83"/>
      <c r="G78" s="8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>
      <c r="B79" s="2"/>
      <c r="C79" s="2"/>
      <c r="D79" s="83"/>
      <c r="E79" s="83"/>
      <c r="F79" s="83"/>
      <c r="G79" s="8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>
      <c r="B80" s="2"/>
      <c r="C80" s="2"/>
      <c r="D80" s="83"/>
      <c r="E80" s="83"/>
      <c r="F80" s="83"/>
      <c r="G80" s="8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>
      <c r="B81" s="2"/>
      <c r="C81" s="2"/>
      <c r="D81" s="83"/>
      <c r="E81" s="83"/>
      <c r="F81" s="83"/>
      <c r="G81" s="8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>
      <c r="B82" s="2"/>
      <c r="C82" s="2"/>
      <c r="D82" s="83"/>
      <c r="E82" s="83"/>
      <c r="F82" s="83"/>
      <c r="G82" s="8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>
      <c r="B83" s="2"/>
      <c r="C83" s="2"/>
      <c r="D83" s="83"/>
      <c r="E83" s="83"/>
      <c r="F83" s="83"/>
      <c r="G83" s="8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2:2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2:2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2:2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2:2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2:2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2:2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2:2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2:2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2:2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2:23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2:23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2:23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2:2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2:23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2:2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2:2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2:2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2:23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2:23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2:2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2:23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2:23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2:23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2:2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2:23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2:2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2:23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2:23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2:23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2:23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2:23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2:23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2:23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2:23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2:23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2:23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2:2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2:2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2:23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2:23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2:23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2:23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2:23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2:23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2:23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2:2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2:23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2:23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2:23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3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3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3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2:23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2:23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2:23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2:23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3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3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2:2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2:23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2:23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2:23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2:23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2:23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2:23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2:23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2:23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2:23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2:23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2:23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2:23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2:23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2:23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2:23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2:23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2:23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2:23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2:23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2:23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2:23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2:2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2:23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2:23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2:23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2:23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2:23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2:23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2:23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2:23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2:23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2:23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2:23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2:23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2:23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2:23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2:23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2:23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2:23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2:23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2:23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2:23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2:23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2:23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2:23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2:23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2:23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2:23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2:23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2:23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2:23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2:23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2:23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2:23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2:23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2:23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</sheetData>
  <pageMargins left="0.7" right="0.7" top="0.75" bottom="0.75" header="0.3" footer="0.3"/>
  <pageSetup orientation="portrait" horizontalDpi="4294967293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38F3-8458-4A6C-B226-F9F0E8759CF9}">
  <dimension ref="A1:P39"/>
  <sheetViews>
    <sheetView workbookViewId="0">
      <selection activeCell="J8" sqref="J8"/>
    </sheetView>
  </sheetViews>
  <sheetFormatPr defaultRowHeight="15"/>
  <cols>
    <col min="3" max="3" width="17.5703125" customWidth="1"/>
    <col min="4" max="4" width="6.7109375" bestFit="1" customWidth="1"/>
    <col min="5" max="5" width="8.28515625" bestFit="1" customWidth="1"/>
    <col min="6" max="6" width="9.85546875" customWidth="1"/>
    <col min="7" max="7" width="5.5703125" bestFit="1" customWidth="1"/>
    <col min="9" max="9" width="10.7109375" customWidth="1"/>
  </cols>
  <sheetData>
    <row r="1" spans="1:16" ht="27" thickBot="1">
      <c r="A1" s="165" t="s">
        <v>28</v>
      </c>
      <c r="B1" s="165"/>
      <c r="C1" s="198" t="s">
        <v>394</v>
      </c>
      <c r="D1" s="198" t="s">
        <v>395</v>
      </c>
      <c r="E1" s="165" t="s">
        <v>396</v>
      </c>
      <c r="F1" s="165" t="s">
        <v>397</v>
      </c>
      <c r="G1" s="198" t="s">
        <v>398</v>
      </c>
      <c r="H1" s="165" t="s">
        <v>399</v>
      </c>
      <c r="I1" s="165" t="s">
        <v>400</v>
      </c>
      <c r="J1" s="198" t="s">
        <v>401</v>
      </c>
      <c r="K1" s="165" t="s">
        <v>402</v>
      </c>
      <c r="L1" s="165" t="s">
        <v>403</v>
      </c>
      <c r="M1" s="165" t="s">
        <v>404</v>
      </c>
      <c r="N1" s="165" t="s">
        <v>405</v>
      </c>
      <c r="O1" s="165" t="s">
        <v>406</v>
      </c>
      <c r="P1" s="165" t="s">
        <v>407</v>
      </c>
    </row>
    <row r="2" spans="1:16" ht="27" thickBot="1">
      <c r="A2" s="198" t="s">
        <v>408</v>
      </c>
      <c r="B2" s="165" t="s">
        <v>409</v>
      </c>
      <c r="C2" s="164">
        <v>10</v>
      </c>
      <c r="D2" s="164">
        <v>8</v>
      </c>
      <c r="E2" s="164">
        <v>4</v>
      </c>
      <c r="F2" s="164">
        <v>4</v>
      </c>
      <c r="G2" s="164">
        <v>7</v>
      </c>
      <c r="H2" s="164">
        <v>7</v>
      </c>
      <c r="I2" s="164">
        <v>5</v>
      </c>
      <c r="J2" s="164">
        <v>7</v>
      </c>
      <c r="K2" s="165">
        <v>0</v>
      </c>
      <c r="L2" s="164">
        <v>5</v>
      </c>
      <c r="M2" s="164">
        <v>7</v>
      </c>
      <c r="N2" s="164">
        <v>7</v>
      </c>
      <c r="O2" s="164">
        <v>0</v>
      </c>
      <c r="P2" s="164">
        <v>0</v>
      </c>
    </row>
    <row r="3" spans="1:16" ht="27" thickBot="1">
      <c r="A3" s="165" t="s">
        <v>380</v>
      </c>
      <c r="B3" s="165">
        <v>29</v>
      </c>
      <c r="C3" s="164" t="s">
        <v>38</v>
      </c>
      <c r="D3" s="164" t="s">
        <v>38</v>
      </c>
      <c r="E3" s="164" t="s">
        <v>38</v>
      </c>
      <c r="F3" s="164"/>
      <c r="G3" s="164"/>
      <c r="H3" s="164"/>
      <c r="I3" s="164"/>
      <c r="J3" s="164" t="s">
        <v>38</v>
      </c>
      <c r="K3" s="165"/>
      <c r="L3" s="164"/>
      <c r="M3" s="164"/>
      <c r="N3" s="164"/>
      <c r="O3" s="164"/>
      <c r="P3" s="164"/>
    </row>
    <row r="4" spans="1:16" ht="52.5" thickBot="1">
      <c r="A4" s="165" t="s">
        <v>381</v>
      </c>
      <c r="B4" s="165">
        <v>43</v>
      </c>
      <c r="C4" s="164" t="s">
        <v>38</v>
      </c>
      <c r="D4" s="164" t="s">
        <v>38</v>
      </c>
      <c r="E4" s="164"/>
      <c r="F4" s="164" t="s">
        <v>38</v>
      </c>
      <c r="G4" s="164" t="s">
        <v>38</v>
      </c>
      <c r="H4" s="164"/>
      <c r="I4" s="164"/>
      <c r="J4" s="164" t="s">
        <v>38</v>
      </c>
      <c r="K4" s="165" t="s">
        <v>38</v>
      </c>
      <c r="L4" s="164"/>
      <c r="M4" s="164"/>
      <c r="N4" s="164" t="s">
        <v>38</v>
      </c>
      <c r="O4" s="164"/>
      <c r="P4" s="164"/>
    </row>
    <row r="5" spans="1:16" ht="27" thickBot="1">
      <c r="A5" s="165" t="s">
        <v>382</v>
      </c>
      <c r="B5" s="165">
        <v>36</v>
      </c>
      <c r="C5" s="164" t="s">
        <v>38</v>
      </c>
      <c r="D5" s="164" t="s">
        <v>38</v>
      </c>
      <c r="E5" s="164"/>
      <c r="F5" s="164" t="s">
        <v>38</v>
      </c>
      <c r="G5" s="164" t="s">
        <v>38</v>
      </c>
      <c r="H5" s="164"/>
      <c r="I5" s="164"/>
      <c r="J5" s="164" t="s">
        <v>38</v>
      </c>
      <c r="K5" s="165"/>
      <c r="L5" s="164"/>
      <c r="M5" s="164"/>
      <c r="N5" s="164"/>
      <c r="O5" s="164"/>
      <c r="P5" s="164"/>
    </row>
    <row r="6" spans="1:16" ht="39.75" thickBot="1">
      <c r="A6" s="165" t="s">
        <v>383</v>
      </c>
      <c r="B6" s="165">
        <v>17</v>
      </c>
      <c r="C6" s="164" t="s">
        <v>38</v>
      </c>
      <c r="D6" s="164"/>
      <c r="E6" s="164"/>
      <c r="F6" s="164"/>
      <c r="G6" s="164"/>
      <c r="H6" s="164"/>
      <c r="I6" s="164"/>
      <c r="J6" s="164" t="s">
        <v>38</v>
      </c>
      <c r="K6" s="165" t="s">
        <v>38</v>
      </c>
      <c r="L6" s="164"/>
      <c r="M6" s="164"/>
      <c r="N6" s="164"/>
      <c r="O6" s="164"/>
      <c r="P6" s="164"/>
    </row>
    <row r="7" spans="1:16" ht="39.75" thickBot="1">
      <c r="A7" s="165" t="s">
        <v>98</v>
      </c>
      <c r="B7" s="165">
        <v>10</v>
      </c>
      <c r="C7" s="164" t="s">
        <v>38</v>
      </c>
      <c r="D7" s="164"/>
      <c r="E7" s="164"/>
      <c r="F7" s="164"/>
      <c r="G7" s="164"/>
      <c r="H7" s="164"/>
      <c r="I7" s="164"/>
      <c r="J7" s="164"/>
      <c r="K7" s="165" t="s">
        <v>38</v>
      </c>
      <c r="L7" s="164"/>
      <c r="M7" s="164"/>
      <c r="N7" s="164"/>
      <c r="O7" s="164"/>
      <c r="P7" s="164"/>
    </row>
    <row r="8" spans="1:16" ht="65.25" thickBot="1">
      <c r="A8" s="165" t="s">
        <v>99</v>
      </c>
      <c r="B8" s="165">
        <v>21</v>
      </c>
      <c r="C8" s="164" t="s">
        <v>38</v>
      </c>
      <c r="D8" s="164"/>
      <c r="E8" s="164" t="s">
        <v>38</v>
      </c>
      <c r="F8" s="164"/>
      <c r="G8" s="164"/>
      <c r="H8" s="164"/>
      <c r="I8" s="164"/>
      <c r="J8" s="164" t="s">
        <v>38</v>
      </c>
      <c r="K8" s="165" t="s">
        <v>38</v>
      </c>
      <c r="L8" s="164"/>
      <c r="M8" s="164"/>
      <c r="N8" s="164"/>
      <c r="O8" s="164"/>
      <c r="P8" s="164"/>
    </row>
    <row r="9" spans="1:16" ht="65.25" thickBot="1">
      <c r="A9" s="165" t="s">
        <v>100</v>
      </c>
      <c r="B9" s="165">
        <v>10</v>
      </c>
      <c r="C9" s="164" t="s">
        <v>38</v>
      </c>
      <c r="D9" s="164"/>
      <c r="E9" s="164"/>
      <c r="F9" s="164"/>
      <c r="G9" s="164"/>
      <c r="H9" s="164"/>
      <c r="I9" s="164"/>
      <c r="J9" s="164"/>
      <c r="K9" s="165" t="s">
        <v>38</v>
      </c>
      <c r="L9" s="164"/>
      <c r="M9" s="164"/>
      <c r="N9" s="164"/>
      <c r="O9" s="164"/>
      <c r="P9" s="164"/>
    </row>
    <row r="10" spans="1:16" ht="15.75" thickBot="1">
      <c r="A10" s="165" t="s">
        <v>110</v>
      </c>
      <c r="B10" s="165">
        <v>22</v>
      </c>
      <c r="C10" s="164" t="s">
        <v>38</v>
      </c>
      <c r="D10" s="164"/>
      <c r="E10" s="164"/>
      <c r="F10" s="164"/>
      <c r="G10" s="164"/>
      <c r="H10" s="164"/>
      <c r="I10" s="164" t="s">
        <v>38</v>
      </c>
      <c r="J10" s="164" t="s">
        <v>38</v>
      </c>
      <c r="K10" s="165" t="s">
        <v>38</v>
      </c>
      <c r="L10" s="164"/>
      <c r="M10" s="164"/>
      <c r="N10" s="164"/>
      <c r="O10" s="164"/>
      <c r="P10" s="164"/>
    </row>
    <row r="11" spans="1:16" ht="52.5" thickBot="1">
      <c r="A11" s="165" t="s">
        <v>106</v>
      </c>
      <c r="B11" s="165">
        <v>18</v>
      </c>
      <c r="C11" s="164" t="s">
        <v>38</v>
      </c>
      <c r="D11" s="164" t="s">
        <v>38</v>
      </c>
      <c r="E11" s="164"/>
      <c r="F11" s="164"/>
      <c r="G11" s="164"/>
      <c r="H11" s="164"/>
      <c r="I11" s="164"/>
      <c r="J11" s="164"/>
      <c r="K11" s="165"/>
      <c r="L11" s="164"/>
      <c r="M11" s="164"/>
      <c r="N11" s="164"/>
      <c r="O11" s="164"/>
      <c r="P11" s="164"/>
    </row>
    <row r="12" spans="1:16" ht="52.5" thickBot="1">
      <c r="A12" s="165" t="s">
        <v>141</v>
      </c>
      <c r="B12" s="165">
        <v>15</v>
      </c>
      <c r="C12" s="164"/>
      <c r="D12" s="164" t="s">
        <v>38</v>
      </c>
      <c r="E12" s="164"/>
      <c r="F12" s="164"/>
      <c r="G12" s="164"/>
      <c r="H12" s="164"/>
      <c r="I12" s="164"/>
      <c r="J12" s="164"/>
      <c r="K12" s="165"/>
      <c r="L12" s="164"/>
      <c r="M12" s="164" t="s">
        <v>38</v>
      </c>
      <c r="N12" s="164"/>
      <c r="O12" s="164"/>
      <c r="P12" s="164"/>
    </row>
    <row r="13" spans="1:16" ht="27" thickBot="1">
      <c r="A13" s="165" t="s">
        <v>107</v>
      </c>
      <c r="B13" s="165">
        <v>42</v>
      </c>
      <c r="C13" s="164" t="s">
        <v>38</v>
      </c>
      <c r="D13" s="164"/>
      <c r="E13" s="164" t="s">
        <v>38</v>
      </c>
      <c r="F13" s="164"/>
      <c r="G13" s="164"/>
      <c r="H13" s="164" t="s">
        <v>38</v>
      </c>
      <c r="I13" s="164"/>
      <c r="J13" s="164" t="s">
        <v>38</v>
      </c>
      <c r="K13" s="165"/>
      <c r="L13" s="164"/>
      <c r="M13" s="164" t="s">
        <v>38</v>
      </c>
      <c r="N13" s="164" t="s">
        <v>38</v>
      </c>
      <c r="O13" s="164"/>
      <c r="P13" s="164"/>
    </row>
    <row r="14" spans="1:16" ht="27" thickBot="1">
      <c r="A14" s="165" t="s">
        <v>108</v>
      </c>
      <c r="B14" s="165">
        <v>30</v>
      </c>
      <c r="C14" s="164"/>
      <c r="D14" s="164"/>
      <c r="E14" s="164" t="s">
        <v>38</v>
      </c>
      <c r="F14" s="164"/>
      <c r="G14" s="164"/>
      <c r="H14" s="164"/>
      <c r="I14" s="164" t="s">
        <v>38</v>
      </c>
      <c r="J14" s="164" t="s">
        <v>38</v>
      </c>
      <c r="K14" s="165"/>
      <c r="L14" s="164"/>
      <c r="M14" s="164" t="s">
        <v>38</v>
      </c>
      <c r="N14" s="164" t="s">
        <v>38</v>
      </c>
      <c r="O14" s="164"/>
      <c r="P14" s="164"/>
    </row>
    <row r="15" spans="1:16" ht="27" thickBot="1">
      <c r="A15" s="165" t="s">
        <v>384</v>
      </c>
      <c r="B15" s="165">
        <v>18</v>
      </c>
      <c r="C15" s="164"/>
      <c r="D15" s="164"/>
      <c r="E15" s="164" t="s">
        <v>38</v>
      </c>
      <c r="F15" s="164"/>
      <c r="G15" s="164" t="s">
        <v>38</v>
      </c>
      <c r="H15" s="164"/>
      <c r="I15" s="164"/>
      <c r="J15" s="164" t="s">
        <v>38</v>
      </c>
      <c r="K15" s="165"/>
      <c r="L15" s="164"/>
      <c r="M15" s="164"/>
      <c r="N15" s="164"/>
      <c r="O15" s="164"/>
      <c r="P15" s="164"/>
    </row>
    <row r="16" spans="1:16" ht="39.75" thickBot="1">
      <c r="A16" s="165" t="s">
        <v>128</v>
      </c>
      <c r="B16" s="165">
        <v>4</v>
      </c>
      <c r="C16" s="164"/>
      <c r="D16" s="164"/>
      <c r="E16" s="164"/>
      <c r="F16" s="164" t="s">
        <v>38</v>
      </c>
      <c r="G16" s="164"/>
      <c r="H16" s="164"/>
      <c r="I16" s="164"/>
      <c r="J16" s="164"/>
      <c r="K16" s="165"/>
      <c r="L16" s="164"/>
      <c r="M16" s="164"/>
      <c r="N16" s="164"/>
      <c r="O16" s="164"/>
      <c r="P16" s="164"/>
    </row>
    <row r="17" spans="1:16" ht="65.25" thickBot="1">
      <c r="A17" s="165" t="s">
        <v>120</v>
      </c>
      <c r="B17" s="165">
        <v>11</v>
      </c>
      <c r="C17" s="164"/>
      <c r="D17" s="164"/>
      <c r="E17" s="164"/>
      <c r="F17" s="164" t="s">
        <v>38</v>
      </c>
      <c r="G17" s="164"/>
      <c r="H17" s="164" t="s">
        <v>38</v>
      </c>
      <c r="I17" s="164"/>
      <c r="J17" s="164"/>
      <c r="K17" s="165"/>
      <c r="L17" s="164"/>
      <c r="M17" s="164"/>
      <c r="N17" s="164"/>
      <c r="O17" s="164"/>
      <c r="P17" s="164"/>
    </row>
    <row r="18" spans="1:16" ht="39.75" thickBot="1">
      <c r="A18" s="165" t="s">
        <v>140</v>
      </c>
      <c r="B18" s="165">
        <v>11</v>
      </c>
      <c r="C18" s="164"/>
      <c r="D18" s="164"/>
      <c r="E18" s="164"/>
      <c r="F18" s="164" t="s">
        <v>38</v>
      </c>
      <c r="G18" s="164"/>
      <c r="H18" s="164"/>
      <c r="I18" s="164"/>
      <c r="J18" s="164" t="s">
        <v>38</v>
      </c>
      <c r="K18" s="165"/>
      <c r="L18" s="164"/>
      <c r="M18" s="164"/>
      <c r="N18" s="164"/>
      <c r="O18" s="164"/>
      <c r="P18" s="164"/>
    </row>
    <row r="19" spans="1:16" ht="52.5" thickBot="1">
      <c r="A19" s="165" t="s">
        <v>129</v>
      </c>
      <c r="B19" s="165">
        <v>11</v>
      </c>
      <c r="C19" s="164"/>
      <c r="D19" s="164"/>
      <c r="E19" s="164"/>
      <c r="F19" s="164" t="s">
        <v>38</v>
      </c>
      <c r="G19" s="164"/>
      <c r="H19" s="164"/>
      <c r="I19" s="164"/>
      <c r="J19" s="164" t="s">
        <v>38</v>
      </c>
      <c r="K19" s="165"/>
      <c r="L19" s="164"/>
      <c r="M19" s="164"/>
      <c r="N19" s="164"/>
      <c r="O19" s="164"/>
      <c r="P19" s="164"/>
    </row>
    <row r="20" spans="1:16" ht="65.25" thickBot="1">
      <c r="A20" s="165" t="s">
        <v>385</v>
      </c>
      <c r="B20" s="165">
        <v>0</v>
      </c>
      <c r="C20" s="164"/>
      <c r="D20" s="164"/>
      <c r="E20" s="164"/>
      <c r="F20" s="164"/>
      <c r="G20" s="164"/>
      <c r="H20" s="164"/>
      <c r="I20" s="164"/>
      <c r="J20" s="164"/>
      <c r="K20" s="165"/>
      <c r="L20" s="164"/>
      <c r="M20" s="164"/>
      <c r="N20" s="164"/>
      <c r="O20" s="164"/>
      <c r="P20" s="164" t="s">
        <v>38</v>
      </c>
    </row>
    <row r="21" spans="1:16" ht="52.5" thickBot="1">
      <c r="A21" s="165" t="s">
        <v>386</v>
      </c>
      <c r="B21" s="165">
        <v>21</v>
      </c>
      <c r="C21" s="164"/>
      <c r="D21" s="164"/>
      <c r="E21" s="164"/>
      <c r="F21" s="164"/>
      <c r="G21" s="164" t="s">
        <v>38</v>
      </c>
      <c r="H21" s="164"/>
      <c r="I21" s="164"/>
      <c r="J21" s="164"/>
      <c r="K21" s="165"/>
      <c r="L21" s="164"/>
      <c r="M21" s="164" t="s">
        <v>38</v>
      </c>
      <c r="N21" s="164" t="s">
        <v>38</v>
      </c>
      <c r="O21" s="164"/>
      <c r="P21" s="164"/>
    </row>
    <row r="22" spans="1:16" ht="52.5" thickBot="1">
      <c r="A22" s="165" t="s">
        <v>131</v>
      </c>
      <c r="B22" s="165">
        <v>21</v>
      </c>
      <c r="C22" s="164"/>
      <c r="D22" s="164"/>
      <c r="E22" s="164"/>
      <c r="F22" s="164"/>
      <c r="G22" s="164" t="s">
        <v>38</v>
      </c>
      <c r="H22" s="164"/>
      <c r="I22" s="164"/>
      <c r="J22" s="164" t="s">
        <v>38</v>
      </c>
      <c r="K22" s="165"/>
      <c r="L22" s="164"/>
      <c r="M22" s="164"/>
      <c r="N22" s="164" t="s">
        <v>38</v>
      </c>
      <c r="O22" s="164"/>
      <c r="P22" s="164"/>
    </row>
    <row r="23" spans="1:16" ht="52.5" thickBot="1">
      <c r="A23" s="165" t="s">
        <v>122</v>
      </c>
      <c r="B23" s="165">
        <v>7</v>
      </c>
      <c r="C23" s="164"/>
      <c r="D23" s="164"/>
      <c r="E23" s="164"/>
      <c r="F23" s="164"/>
      <c r="G23" s="164" t="s">
        <v>38</v>
      </c>
      <c r="H23" s="164"/>
      <c r="I23" s="164"/>
      <c r="J23" s="164"/>
      <c r="K23" s="165"/>
      <c r="L23" s="164"/>
      <c r="M23" s="164"/>
      <c r="N23" s="164"/>
      <c r="O23" s="164"/>
      <c r="P23" s="164"/>
    </row>
    <row r="24" spans="1:16" ht="39.75" thickBot="1">
      <c r="A24" s="165" t="s">
        <v>132</v>
      </c>
      <c r="B24" s="165">
        <v>7</v>
      </c>
      <c r="C24" s="164"/>
      <c r="D24" s="164"/>
      <c r="E24" s="164"/>
      <c r="F24" s="164"/>
      <c r="G24" s="164" t="s">
        <v>38</v>
      </c>
      <c r="H24" s="164"/>
      <c r="I24" s="164"/>
      <c r="J24" s="164"/>
      <c r="K24" s="165"/>
      <c r="L24" s="164"/>
      <c r="M24" s="164"/>
      <c r="N24" s="164"/>
      <c r="O24" s="164"/>
      <c r="P24" s="164"/>
    </row>
    <row r="25" spans="1:16" ht="52.5" thickBot="1">
      <c r="A25" s="165" t="s">
        <v>387</v>
      </c>
      <c r="B25" s="165">
        <v>38</v>
      </c>
      <c r="C25" s="164" t="s">
        <v>38</v>
      </c>
      <c r="D25" s="164"/>
      <c r="E25" s="164"/>
      <c r="F25" s="164"/>
      <c r="G25" s="164"/>
      <c r="H25" s="164" t="s">
        <v>38</v>
      </c>
      <c r="I25" s="164"/>
      <c r="J25" s="164" t="s">
        <v>38</v>
      </c>
      <c r="K25" s="165" t="s">
        <v>38</v>
      </c>
      <c r="L25" s="164"/>
      <c r="M25" s="164" t="s">
        <v>38</v>
      </c>
      <c r="N25" s="164" t="s">
        <v>38</v>
      </c>
      <c r="O25" s="164" t="s">
        <v>38</v>
      </c>
      <c r="P25" s="164"/>
    </row>
    <row r="26" spans="1:16" ht="52.5" thickBot="1">
      <c r="A26" s="165" t="s">
        <v>388</v>
      </c>
      <c r="B26" s="165">
        <v>5</v>
      </c>
      <c r="C26" s="164"/>
      <c r="D26" s="164"/>
      <c r="E26" s="164"/>
      <c r="F26" s="164"/>
      <c r="G26" s="164"/>
      <c r="H26" s="164"/>
      <c r="I26" s="164" t="s">
        <v>38</v>
      </c>
      <c r="J26" s="164"/>
      <c r="K26" s="165"/>
      <c r="L26" s="164"/>
      <c r="M26" s="164"/>
      <c r="N26" s="164"/>
      <c r="O26" s="164"/>
      <c r="P26" s="164"/>
    </row>
    <row r="27" spans="1:16" ht="15.75" thickBot="1">
      <c r="A27" s="165" t="s">
        <v>135</v>
      </c>
      <c r="B27" s="165">
        <v>5</v>
      </c>
      <c r="C27" s="164"/>
      <c r="D27" s="164"/>
      <c r="E27" s="164"/>
      <c r="F27" s="164"/>
      <c r="G27" s="164"/>
      <c r="H27" s="164"/>
      <c r="I27" s="164" t="s">
        <v>38</v>
      </c>
      <c r="J27" s="164"/>
      <c r="K27" s="165"/>
      <c r="L27" s="164"/>
      <c r="M27" s="164"/>
      <c r="N27" s="164"/>
      <c r="O27" s="164"/>
      <c r="P27" s="164"/>
    </row>
    <row r="28" spans="1:16" ht="39.75" thickBot="1">
      <c r="A28" s="165" t="s">
        <v>136</v>
      </c>
      <c r="B28" s="165">
        <v>5</v>
      </c>
      <c r="C28" s="164"/>
      <c r="D28" s="164"/>
      <c r="E28" s="164"/>
      <c r="F28" s="164"/>
      <c r="G28" s="164"/>
      <c r="H28" s="164"/>
      <c r="I28" s="164" t="s">
        <v>38</v>
      </c>
      <c r="J28" s="164"/>
      <c r="K28" s="165"/>
      <c r="L28" s="164"/>
      <c r="M28" s="164"/>
      <c r="N28" s="164"/>
      <c r="O28" s="164"/>
      <c r="P28" s="164"/>
    </row>
    <row r="29" spans="1:16" ht="52.5" thickBot="1">
      <c r="A29" s="165" t="s">
        <v>121</v>
      </c>
      <c r="B29" s="165">
        <v>22</v>
      </c>
      <c r="C29" s="165" t="s">
        <v>38</v>
      </c>
      <c r="D29" s="165"/>
      <c r="E29" s="165"/>
      <c r="F29" s="165"/>
      <c r="G29" s="165"/>
      <c r="H29" s="165" t="s">
        <v>38</v>
      </c>
      <c r="I29" s="165" t="s">
        <v>38</v>
      </c>
      <c r="J29" s="165"/>
      <c r="K29" s="165"/>
      <c r="L29" s="165"/>
      <c r="M29" s="165"/>
      <c r="N29" s="165"/>
      <c r="O29" s="165"/>
      <c r="P29" s="165"/>
    </row>
    <row r="30" spans="1:16" ht="39.75" thickBot="1">
      <c r="A30" s="165" t="s">
        <v>137</v>
      </c>
      <c r="B30" s="165">
        <v>5</v>
      </c>
      <c r="C30" s="165"/>
      <c r="D30" s="165"/>
      <c r="E30" s="165"/>
      <c r="F30" s="165"/>
      <c r="G30" s="165"/>
      <c r="H30" s="165"/>
      <c r="I30" s="165" t="s">
        <v>38</v>
      </c>
      <c r="J30" s="165"/>
      <c r="K30" s="165"/>
      <c r="L30" s="165"/>
      <c r="M30" s="165"/>
      <c r="N30" s="165"/>
      <c r="O30" s="165" t="s">
        <v>38</v>
      </c>
      <c r="P30" s="165"/>
    </row>
    <row r="31" spans="1:16" ht="27" thickBot="1">
      <c r="A31" s="165" t="s">
        <v>138</v>
      </c>
      <c r="B31" s="165">
        <v>5</v>
      </c>
      <c r="C31" s="165"/>
      <c r="D31" s="165"/>
      <c r="E31" s="165"/>
      <c r="F31" s="165"/>
      <c r="G31" s="165"/>
      <c r="H31" s="165"/>
      <c r="I31" s="165" t="s">
        <v>38</v>
      </c>
      <c r="J31" s="165"/>
      <c r="K31" s="165"/>
      <c r="L31" s="165"/>
      <c r="M31" s="165"/>
      <c r="N31" s="165"/>
      <c r="O31" s="165"/>
      <c r="P31" s="165"/>
    </row>
    <row r="32" spans="1:16" ht="52.5" thickBot="1">
      <c r="A32" s="165" t="s">
        <v>389</v>
      </c>
      <c r="B32" s="165">
        <v>5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 t="s">
        <v>38</v>
      </c>
      <c r="M32" s="165"/>
      <c r="N32" s="165"/>
      <c r="O32" s="165"/>
      <c r="P32" s="165"/>
    </row>
    <row r="33" spans="1:16" ht="39.75" thickBot="1">
      <c r="A33" s="165" t="s">
        <v>390</v>
      </c>
      <c r="B33" s="165">
        <v>12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 t="s">
        <v>38</v>
      </c>
      <c r="M33" s="165" t="s">
        <v>38</v>
      </c>
      <c r="N33" s="165"/>
      <c r="O33" s="165"/>
      <c r="P33" s="165"/>
    </row>
    <row r="34" spans="1:16" ht="52.5" thickBot="1">
      <c r="A34" s="165" t="s">
        <v>190</v>
      </c>
      <c r="B34" s="165">
        <v>7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 t="s">
        <v>38</v>
      </c>
      <c r="N34" s="165"/>
      <c r="O34" s="165"/>
      <c r="P34" s="165"/>
    </row>
    <row r="35" spans="1:16" ht="52.5" thickBot="1">
      <c r="A35" s="165" t="s">
        <v>391</v>
      </c>
      <c r="B35" s="165">
        <v>7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 t="s">
        <v>38</v>
      </c>
      <c r="N35" s="165"/>
      <c r="O35" s="165"/>
      <c r="P35" s="165"/>
    </row>
    <row r="36" spans="1:16" ht="39.75" thickBot="1">
      <c r="A36" s="165" t="s">
        <v>392</v>
      </c>
      <c r="B36" s="165">
        <v>7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 t="s">
        <v>38</v>
      </c>
      <c r="N36" s="165"/>
      <c r="O36" s="165"/>
      <c r="P36" s="165"/>
    </row>
    <row r="37" spans="1:16" ht="52.5" thickBot="1">
      <c r="A37" s="165" t="s">
        <v>393</v>
      </c>
      <c r="B37" s="165">
        <v>0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 t="s">
        <v>38</v>
      </c>
      <c r="P37" s="165"/>
    </row>
    <row r="38" spans="1:16" ht="15.75" thickBot="1">
      <c r="A38" s="165"/>
      <c r="B38" s="165">
        <v>0</v>
      </c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</row>
    <row r="39" spans="1:16" ht="15.75" thickBot="1">
      <c r="A39" s="165"/>
      <c r="B39" s="165">
        <v>0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05F2-6AAA-4468-83CA-729B3FAF9BCB}">
  <dimension ref="A1:M35"/>
  <sheetViews>
    <sheetView tabSelected="1" workbookViewId="0">
      <selection activeCell="A14" sqref="A13:A14"/>
    </sheetView>
  </sheetViews>
  <sheetFormatPr defaultRowHeight="15"/>
  <cols>
    <col min="1" max="1" width="23.85546875" customWidth="1"/>
    <col min="2" max="2" width="23.42578125" customWidth="1"/>
    <col min="12" max="12" width="45.140625" customWidth="1"/>
    <col min="13" max="13" width="16.140625" customWidth="1"/>
  </cols>
  <sheetData>
    <row r="1" spans="1:13" ht="15.75" thickBot="1">
      <c r="A1" s="148"/>
      <c r="B1" s="148" t="s">
        <v>419</v>
      </c>
      <c r="C1" s="148"/>
      <c r="D1" s="148"/>
      <c r="E1" s="148"/>
      <c r="F1" s="148"/>
      <c r="G1" s="148"/>
      <c r="H1" s="148"/>
      <c r="I1" s="148"/>
      <c r="J1" s="148"/>
      <c r="K1" s="148"/>
      <c r="L1" s="148" t="s">
        <v>381</v>
      </c>
      <c r="M1" s="152">
        <v>43</v>
      </c>
    </row>
    <row r="2" spans="1:13" ht="27" thickBot="1">
      <c r="A2" s="165" t="s">
        <v>28</v>
      </c>
      <c r="B2" s="165" t="s">
        <v>72</v>
      </c>
      <c r="C2" s="148"/>
      <c r="D2" s="148"/>
      <c r="E2" s="148"/>
      <c r="F2" s="148"/>
      <c r="G2" s="148"/>
      <c r="H2" s="148"/>
      <c r="I2" s="148"/>
      <c r="J2" s="148"/>
      <c r="K2" s="148"/>
      <c r="L2" s="148" t="s">
        <v>107</v>
      </c>
      <c r="M2" s="152">
        <v>42</v>
      </c>
    </row>
    <row r="3" spans="1:13" ht="52.5" thickBot="1">
      <c r="A3" s="165" t="s">
        <v>410</v>
      </c>
      <c r="B3" s="165">
        <v>17</v>
      </c>
      <c r="C3" s="148"/>
      <c r="D3" s="148"/>
      <c r="E3" s="148"/>
      <c r="F3" s="148"/>
      <c r="G3" s="148"/>
      <c r="H3" s="148"/>
      <c r="I3" s="148"/>
      <c r="J3" s="148"/>
      <c r="K3" s="148"/>
      <c r="L3" s="148" t="s">
        <v>387</v>
      </c>
      <c r="M3" s="152">
        <v>38</v>
      </c>
    </row>
    <row r="4" spans="1:13" ht="39.75" thickBot="1">
      <c r="A4" s="165" t="s">
        <v>98</v>
      </c>
      <c r="B4" s="165">
        <v>10</v>
      </c>
      <c r="C4" s="148"/>
      <c r="D4" s="148"/>
      <c r="E4" s="148"/>
      <c r="F4" s="148"/>
      <c r="G4" s="148"/>
      <c r="H4" s="148"/>
      <c r="I4" s="148"/>
      <c r="J4" s="148"/>
      <c r="K4" s="148"/>
      <c r="L4" s="148" t="s">
        <v>382</v>
      </c>
      <c r="M4" s="152">
        <v>36</v>
      </c>
    </row>
    <row r="5" spans="1:13" ht="27" thickBot="1">
      <c r="A5" s="165" t="s">
        <v>411</v>
      </c>
      <c r="B5" s="165">
        <v>21</v>
      </c>
      <c r="C5" s="148"/>
      <c r="D5" s="148"/>
      <c r="E5" s="148"/>
      <c r="F5" s="148"/>
      <c r="G5" s="148"/>
      <c r="H5" s="148"/>
      <c r="I5" s="148"/>
      <c r="J5" s="148"/>
      <c r="K5" s="148"/>
      <c r="L5" s="148" t="s">
        <v>108</v>
      </c>
      <c r="M5" s="152">
        <v>30</v>
      </c>
    </row>
    <row r="6" spans="1:13" ht="27" thickBot="1">
      <c r="A6" s="165" t="s">
        <v>412</v>
      </c>
      <c r="B6" s="165">
        <v>10</v>
      </c>
      <c r="C6" s="148"/>
      <c r="D6" s="148"/>
      <c r="E6" s="148"/>
      <c r="F6" s="148"/>
      <c r="G6" s="148"/>
      <c r="H6" s="148"/>
      <c r="I6" s="148"/>
      <c r="J6" s="148"/>
      <c r="K6" s="148"/>
      <c r="L6" s="148" t="s">
        <v>380</v>
      </c>
      <c r="M6" s="152">
        <v>29</v>
      </c>
    </row>
    <row r="7" spans="1:13" ht="15.75" thickBot="1">
      <c r="A7" s="165" t="s">
        <v>110</v>
      </c>
      <c r="B7" s="165">
        <v>22</v>
      </c>
      <c r="C7" s="148"/>
      <c r="D7" s="148"/>
      <c r="E7" s="148"/>
      <c r="F7" s="148"/>
      <c r="G7" s="148"/>
      <c r="H7" s="148"/>
      <c r="I7" s="148"/>
      <c r="J7" s="148"/>
      <c r="K7" s="148"/>
      <c r="L7" s="148" t="s">
        <v>110</v>
      </c>
      <c r="M7" s="152">
        <v>22</v>
      </c>
    </row>
    <row r="8" spans="1:13" ht="52.5" thickBot="1">
      <c r="A8" s="165" t="s">
        <v>413</v>
      </c>
      <c r="B8" s="165">
        <v>18</v>
      </c>
      <c r="C8" s="148"/>
      <c r="D8" s="148"/>
      <c r="E8" s="148"/>
      <c r="F8" s="148"/>
      <c r="G8" s="148"/>
      <c r="H8" s="148"/>
      <c r="I8" s="148"/>
      <c r="J8" s="148"/>
      <c r="K8" s="148"/>
      <c r="L8" s="148" t="s">
        <v>121</v>
      </c>
      <c r="M8" s="152">
        <v>22</v>
      </c>
    </row>
    <row r="9" spans="1:13" ht="65.25" thickBot="1">
      <c r="A9" s="165" t="s">
        <v>107</v>
      </c>
      <c r="B9" s="165">
        <v>28</v>
      </c>
      <c r="C9" s="148"/>
      <c r="D9" s="148"/>
      <c r="E9" s="148"/>
      <c r="F9" s="148"/>
      <c r="G9" s="148"/>
      <c r="H9" s="148"/>
      <c r="I9" s="148"/>
      <c r="J9" s="148"/>
      <c r="K9" s="148"/>
      <c r="L9" s="148" t="s">
        <v>99</v>
      </c>
      <c r="M9" s="152">
        <v>21</v>
      </c>
    </row>
    <row r="10" spans="1:13" ht="52.5" thickBot="1">
      <c r="A10" s="165" t="s">
        <v>108</v>
      </c>
      <c r="B10" s="165">
        <v>16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 t="s">
        <v>386</v>
      </c>
      <c r="M10" s="152">
        <v>21</v>
      </c>
    </row>
    <row r="11" spans="1:13" ht="52.5" thickBot="1">
      <c r="A11" s="165" t="s">
        <v>384</v>
      </c>
      <c r="B11" s="165">
        <v>18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 t="s">
        <v>131</v>
      </c>
      <c r="M11" s="152">
        <v>21</v>
      </c>
    </row>
    <row r="12" spans="1:13" ht="52.5" thickBot="1">
      <c r="A12" s="165" t="s">
        <v>414</v>
      </c>
      <c r="B12" s="165">
        <v>11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 t="s">
        <v>106</v>
      </c>
      <c r="M12" s="152">
        <v>18</v>
      </c>
    </row>
    <row r="13" spans="1:13" ht="27" thickBot="1">
      <c r="A13" s="165" t="s">
        <v>415</v>
      </c>
      <c r="B13" s="165">
        <v>11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 t="s">
        <v>384</v>
      </c>
      <c r="M13" s="152">
        <v>18</v>
      </c>
    </row>
    <row r="14" spans="1:13" ht="39.75" thickBot="1">
      <c r="A14" s="165" t="s">
        <v>416</v>
      </c>
      <c r="B14" s="165">
        <v>11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 t="s">
        <v>383</v>
      </c>
      <c r="M14" s="152">
        <v>17</v>
      </c>
    </row>
    <row r="15" spans="1:13" ht="52.5" thickBot="1">
      <c r="A15" s="165" t="s">
        <v>417</v>
      </c>
      <c r="B15" s="165">
        <v>14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 t="s">
        <v>141</v>
      </c>
      <c r="M15" s="152">
        <v>15</v>
      </c>
    </row>
    <row r="16" spans="1:13" ht="39.75" thickBot="1">
      <c r="A16" s="165" t="s">
        <v>133</v>
      </c>
      <c r="B16" s="165">
        <v>24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 t="s">
        <v>390</v>
      </c>
      <c r="M16" s="152">
        <v>12</v>
      </c>
    </row>
    <row r="17" spans="1:13" ht="65.25" thickBot="1">
      <c r="A17" s="165" t="s">
        <v>418</v>
      </c>
      <c r="B17" s="165">
        <v>22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 t="s">
        <v>120</v>
      </c>
      <c r="M17" s="152">
        <v>11</v>
      </c>
    </row>
    <row r="18" spans="1:13" ht="39.75" thickBot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 t="s">
        <v>140</v>
      </c>
      <c r="M18" s="152">
        <v>11</v>
      </c>
    </row>
    <row r="19" spans="1:13" ht="52.5" thickBot="1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 t="s">
        <v>129</v>
      </c>
      <c r="M19" s="152">
        <v>11</v>
      </c>
    </row>
    <row r="20" spans="1:13" ht="39.75" thickBot="1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 t="s">
        <v>98</v>
      </c>
      <c r="M20" s="152">
        <v>10</v>
      </c>
    </row>
    <row r="21" spans="1:13" ht="65.25" thickBot="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 t="s">
        <v>100</v>
      </c>
      <c r="M21" s="152">
        <v>10</v>
      </c>
    </row>
    <row r="22" spans="1:13" ht="52.5" thickBo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 t="s">
        <v>122</v>
      </c>
      <c r="M22" s="152">
        <v>7</v>
      </c>
    </row>
    <row r="23" spans="1:13" ht="39.75" thickBot="1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 t="s">
        <v>132</v>
      </c>
      <c r="M23" s="152">
        <v>7</v>
      </c>
    </row>
    <row r="24" spans="1:13" ht="52.5" thickBot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 t="s">
        <v>190</v>
      </c>
      <c r="M24" s="152">
        <v>7</v>
      </c>
    </row>
    <row r="25" spans="1:13" ht="52.5" thickBot="1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 t="s">
        <v>391</v>
      </c>
      <c r="M25" s="152">
        <v>7</v>
      </c>
    </row>
    <row r="26" spans="1:13" ht="39.75" thickBot="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 t="s">
        <v>392</v>
      </c>
      <c r="M26" s="152">
        <v>7</v>
      </c>
    </row>
    <row r="27" spans="1:13" ht="52.5" thickBot="1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 t="s">
        <v>388</v>
      </c>
      <c r="M27" s="152">
        <v>5</v>
      </c>
    </row>
    <row r="28" spans="1:13" ht="15.75" thickBot="1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 t="s">
        <v>135</v>
      </c>
      <c r="M28" s="152">
        <v>5</v>
      </c>
    </row>
    <row r="29" spans="1:13" ht="39.75" thickBot="1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 t="s">
        <v>136</v>
      </c>
      <c r="M29" s="152">
        <v>5</v>
      </c>
    </row>
    <row r="30" spans="1:13" ht="39.75" thickBot="1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 t="s">
        <v>137</v>
      </c>
      <c r="M30" s="152">
        <v>5</v>
      </c>
    </row>
    <row r="31" spans="1:13" ht="27" thickBot="1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 t="s">
        <v>138</v>
      </c>
      <c r="M31" s="152">
        <v>5</v>
      </c>
    </row>
    <row r="32" spans="1:13" ht="52.5" thickBo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 t="s">
        <v>389</v>
      </c>
      <c r="M32" s="152">
        <v>5</v>
      </c>
    </row>
    <row r="33" spans="1:13" ht="39.75" thickBot="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 t="s">
        <v>128</v>
      </c>
      <c r="M33" s="152">
        <v>4</v>
      </c>
    </row>
    <row r="34" spans="1:13" ht="65.25" thickBot="1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 t="s">
        <v>385</v>
      </c>
      <c r="M34" s="152">
        <v>0</v>
      </c>
    </row>
    <row r="35" spans="1:13" ht="52.5" thickBot="1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 t="s">
        <v>393</v>
      </c>
      <c r="M35" s="15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616B-3E8F-4946-BB65-22BA042B8E8A}">
  <dimension ref="A1:J37"/>
  <sheetViews>
    <sheetView workbookViewId="0">
      <selection activeCell="L1" sqref="L1"/>
    </sheetView>
  </sheetViews>
  <sheetFormatPr defaultRowHeight="15"/>
  <cols>
    <col min="1" max="1" width="32.140625" customWidth="1"/>
  </cols>
  <sheetData>
    <row r="1" spans="1:10" ht="120.75" thickBot="1">
      <c r="A1" s="166" t="s">
        <v>420</v>
      </c>
      <c r="B1" s="166" t="s">
        <v>421</v>
      </c>
      <c r="C1" s="167" t="s">
        <v>422</v>
      </c>
      <c r="D1" s="166" t="s">
        <v>423</v>
      </c>
      <c r="E1" s="166" t="s">
        <v>424</v>
      </c>
      <c r="F1" s="166" t="s">
        <v>425</v>
      </c>
      <c r="G1" s="166" t="s">
        <v>426</v>
      </c>
      <c r="H1" s="166" t="s">
        <v>427</v>
      </c>
      <c r="I1" s="166" t="s">
        <v>428</v>
      </c>
      <c r="J1" s="166" t="s">
        <v>429</v>
      </c>
    </row>
    <row r="2" spans="1:10" ht="45.75" thickBot="1">
      <c r="A2" s="168" t="s">
        <v>430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30.75" thickBot="1">
      <c r="A3" s="149"/>
      <c r="B3" s="149" t="s">
        <v>431</v>
      </c>
      <c r="C3" s="149" t="s">
        <v>432</v>
      </c>
      <c r="D3" s="149" t="s">
        <v>433</v>
      </c>
      <c r="E3" s="151">
        <v>250</v>
      </c>
      <c r="F3" s="149" t="s">
        <v>434</v>
      </c>
      <c r="G3" s="149" t="s">
        <v>435</v>
      </c>
      <c r="H3" s="149" t="s">
        <v>436</v>
      </c>
      <c r="I3" s="149" t="s">
        <v>437</v>
      </c>
      <c r="J3" s="149"/>
    </row>
    <row r="4" spans="1:10" ht="105.75" thickBot="1">
      <c r="A4" s="149"/>
      <c r="B4" s="149" t="s">
        <v>438</v>
      </c>
      <c r="C4" s="149" t="s">
        <v>439</v>
      </c>
      <c r="D4" s="149" t="s">
        <v>440</v>
      </c>
      <c r="E4" s="151">
        <v>500</v>
      </c>
      <c r="F4" s="149" t="s">
        <v>37</v>
      </c>
      <c r="G4" s="149"/>
      <c r="H4" s="149" t="s">
        <v>441</v>
      </c>
      <c r="I4" s="149"/>
      <c r="J4" s="149" t="s">
        <v>442</v>
      </c>
    </row>
    <row r="5" spans="1:10" ht="165.75" thickBot="1">
      <c r="A5" s="149"/>
      <c r="B5" s="149" t="s">
        <v>443</v>
      </c>
      <c r="C5" s="169" t="s">
        <v>444</v>
      </c>
      <c r="D5" s="149" t="s">
        <v>444</v>
      </c>
      <c r="E5" s="151">
        <v>1000</v>
      </c>
      <c r="F5" s="149" t="s">
        <v>37</v>
      </c>
      <c r="G5" s="149" t="s">
        <v>445</v>
      </c>
      <c r="H5" s="149" t="s">
        <v>446</v>
      </c>
      <c r="I5" s="149"/>
      <c r="J5" s="149" t="s">
        <v>447</v>
      </c>
    </row>
    <row r="6" spans="1:10" ht="45.75" thickBot="1">
      <c r="A6" s="168" t="s">
        <v>448</v>
      </c>
      <c r="B6" s="149"/>
      <c r="C6" s="149"/>
      <c r="D6" s="149"/>
      <c r="E6" s="149"/>
      <c r="F6" s="149"/>
      <c r="G6" s="149"/>
      <c r="H6" s="149"/>
      <c r="I6" s="149"/>
      <c r="J6" s="149"/>
    </row>
    <row r="7" spans="1:10" ht="180.75" thickBot="1">
      <c r="A7" s="149"/>
      <c r="B7" s="149" t="s">
        <v>449</v>
      </c>
      <c r="C7" s="149" t="s">
        <v>432</v>
      </c>
      <c r="D7" s="149" t="s">
        <v>444</v>
      </c>
      <c r="E7" s="149" t="s">
        <v>450</v>
      </c>
      <c r="F7" s="149" t="s">
        <v>37</v>
      </c>
      <c r="G7" s="149" t="s">
        <v>451</v>
      </c>
      <c r="H7" s="149" t="s">
        <v>452</v>
      </c>
      <c r="I7" s="149" t="s">
        <v>453</v>
      </c>
      <c r="J7" s="149" t="s">
        <v>454</v>
      </c>
    </row>
    <row r="8" spans="1:10" ht="210.75" thickBot="1">
      <c r="A8" s="168"/>
      <c r="B8" s="149" t="s">
        <v>455</v>
      </c>
      <c r="C8" s="169" t="s">
        <v>444</v>
      </c>
      <c r="D8" s="149" t="s">
        <v>444</v>
      </c>
      <c r="E8" s="149" t="s">
        <v>456</v>
      </c>
      <c r="F8" s="149" t="s">
        <v>37</v>
      </c>
      <c r="G8" s="159" t="s">
        <v>451</v>
      </c>
      <c r="H8" s="149" t="s">
        <v>457</v>
      </c>
      <c r="I8" s="149" t="s">
        <v>458</v>
      </c>
      <c r="J8" s="149" t="s">
        <v>459</v>
      </c>
    </row>
    <row r="9" spans="1:10" ht="285.75" thickBot="1">
      <c r="A9" s="168"/>
      <c r="B9" s="149" t="s">
        <v>460</v>
      </c>
      <c r="C9" s="169" t="s">
        <v>444</v>
      </c>
      <c r="D9" s="149" t="s">
        <v>444</v>
      </c>
      <c r="E9" s="149" t="s">
        <v>456</v>
      </c>
      <c r="F9" s="149" t="s">
        <v>37</v>
      </c>
      <c r="G9" s="169" t="s">
        <v>461</v>
      </c>
      <c r="H9" s="149" t="s">
        <v>462</v>
      </c>
      <c r="I9" s="149" t="s">
        <v>463</v>
      </c>
      <c r="J9" s="149" t="s">
        <v>464</v>
      </c>
    </row>
    <row r="10" spans="1:10" ht="315.75" thickBot="1">
      <c r="A10" s="168"/>
      <c r="B10" s="149" t="s">
        <v>465</v>
      </c>
      <c r="C10" s="169" t="s">
        <v>444</v>
      </c>
      <c r="D10" s="149" t="s">
        <v>444</v>
      </c>
      <c r="E10" s="149" t="s">
        <v>456</v>
      </c>
      <c r="F10" s="149" t="s">
        <v>37</v>
      </c>
      <c r="G10" s="169" t="s">
        <v>461</v>
      </c>
      <c r="H10" s="149" t="s">
        <v>466</v>
      </c>
      <c r="I10" s="149"/>
      <c r="J10" s="170" t="s">
        <v>467</v>
      </c>
    </row>
    <row r="11" spans="1:10" ht="45.75" thickBot="1">
      <c r="A11" s="168" t="s">
        <v>468</v>
      </c>
      <c r="B11" s="149"/>
      <c r="C11" s="149"/>
      <c r="D11" s="149"/>
      <c r="E11" s="149"/>
      <c r="F11" s="149"/>
      <c r="G11" s="149"/>
      <c r="H11" s="149"/>
      <c r="I11" s="149"/>
      <c r="J11" s="149"/>
    </row>
    <row r="12" spans="1:10" ht="120.75" thickBot="1">
      <c r="A12" s="149"/>
      <c r="B12" s="149" t="s">
        <v>431</v>
      </c>
      <c r="C12" s="149" t="s">
        <v>469</v>
      </c>
      <c r="D12" s="149"/>
      <c r="E12" s="149" t="s">
        <v>450</v>
      </c>
      <c r="F12" s="149" t="s">
        <v>37</v>
      </c>
      <c r="G12" s="151">
        <v>0</v>
      </c>
      <c r="H12" s="149" t="s">
        <v>470</v>
      </c>
      <c r="I12" s="149" t="s">
        <v>471</v>
      </c>
      <c r="J12" s="149" t="s">
        <v>472</v>
      </c>
    </row>
    <row r="13" spans="1:10" ht="120.75" thickBot="1">
      <c r="A13" s="149"/>
      <c r="B13" s="149" t="s">
        <v>455</v>
      </c>
      <c r="C13" s="149" t="s">
        <v>473</v>
      </c>
      <c r="D13" s="149"/>
      <c r="E13" s="149" t="s">
        <v>456</v>
      </c>
      <c r="F13" s="149" t="s">
        <v>37</v>
      </c>
      <c r="G13" s="149" t="s">
        <v>474</v>
      </c>
      <c r="H13" s="149" t="s">
        <v>475</v>
      </c>
      <c r="I13" s="149" t="s">
        <v>476</v>
      </c>
      <c r="J13" s="149" t="s">
        <v>472</v>
      </c>
    </row>
    <row r="14" spans="1:10" ht="120.75" thickBot="1">
      <c r="A14" s="149"/>
      <c r="B14" s="149" t="s">
        <v>460</v>
      </c>
      <c r="C14" s="149" t="s">
        <v>477</v>
      </c>
      <c r="D14" s="149"/>
      <c r="E14" s="149" t="s">
        <v>456</v>
      </c>
      <c r="F14" s="149" t="s">
        <v>37</v>
      </c>
      <c r="G14" s="149" t="s">
        <v>474</v>
      </c>
      <c r="H14" s="149" t="s">
        <v>478</v>
      </c>
      <c r="I14" s="149" t="s">
        <v>479</v>
      </c>
      <c r="J14" s="149" t="s">
        <v>480</v>
      </c>
    </row>
    <row r="15" spans="1:10" ht="45.75" thickBot="1">
      <c r="A15" s="168" t="s">
        <v>481</v>
      </c>
      <c r="B15" s="149"/>
      <c r="C15" s="149"/>
      <c r="D15" s="149"/>
      <c r="E15" s="149"/>
      <c r="F15" s="149"/>
      <c r="G15" s="149"/>
      <c r="H15" s="149"/>
      <c r="I15" s="149"/>
      <c r="J15" s="149"/>
    </row>
    <row r="16" spans="1:10" ht="45.75" thickBot="1">
      <c r="A16" s="149"/>
      <c r="B16" s="149" t="s">
        <v>482</v>
      </c>
      <c r="C16" s="149" t="s">
        <v>477</v>
      </c>
      <c r="D16" s="149"/>
      <c r="E16" s="149"/>
      <c r="F16" s="149" t="s">
        <v>37</v>
      </c>
      <c r="G16" s="149"/>
      <c r="H16" s="149" t="s">
        <v>483</v>
      </c>
      <c r="I16" s="149" t="s">
        <v>484</v>
      </c>
      <c r="J16" s="149" t="s">
        <v>485</v>
      </c>
    </row>
    <row r="17" spans="1:10" ht="45.75" thickBot="1">
      <c r="A17" s="149"/>
      <c r="B17" s="149" t="s">
        <v>486</v>
      </c>
      <c r="C17" s="149" t="s">
        <v>487</v>
      </c>
      <c r="D17" s="149"/>
      <c r="E17" s="149"/>
      <c r="F17" s="149" t="s">
        <v>37</v>
      </c>
      <c r="G17" s="149"/>
      <c r="H17" s="149" t="s">
        <v>488</v>
      </c>
      <c r="I17" s="149" t="s">
        <v>489</v>
      </c>
      <c r="J17" s="149" t="s">
        <v>485</v>
      </c>
    </row>
    <row r="18" spans="1:10" ht="45.75" thickBot="1">
      <c r="A18" s="149"/>
      <c r="B18" s="149" t="s">
        <v>490</v>
      </c>
      <c r="C18" s="149" t="s">
        <v>491</v>
      </c>
      <c r="D18" s="149"/>
      <c r="E18" s="149"/>
      <c r="F18" s="149" t="s">
        <v>37</v>
      </c>
      <c r="G18" s="149"/>
      <c r="H18" s="149" t="s">
        <v>492</v>
      </c>
      <c r="I18" s="149" t="s">
        <v>493</v>
      </c>
      <c r="J18" s="149" t="s">
        <v>485</v>
      </c>
    </row>
    <row r="19" spans="1:10" ht="60.75" thickBot="1">
      <c r="A19" s="149"/>
      <c r="B19" s="149" t="s">
        <v>460</v>
      </c>
      <c r="C19" s="149" t="s">
        <v>494</v>
      </c>
      <c r="D19" s="149"/>
      <c r="E19" s="149"/>
      <c r="F19" s="149" t="s">
        <v>37</v>
      </c>
      <c r="G19" s="149"/>
      <c r="H19" s="149" t="s">
        <v>495</v>
      </c>
      <c r="I19" s="149"/>
      <c r="J19" s="149" t="s">
        <v>496</v>
      </c>
    </row>
    <row r="20" spans="1:10" ht="45.75" thickBot="1">
      <c r="A20" s="168" t="s">
        <v>497</v>
      </c>
      <c r="B20" s="149"/>
      <c r="C20" s="149"/>
      <c r="D20" s="149"/>
      <c r="E20" s="149"/>
      <c r="F20" s="149"/>
      <c r="G20" s="149"/>
      <c r="H20" s="149"/>
      <c r="I20" s="149"/>
      <c r="J20" s="149"/>
    </row>
    <row r="21" spans="1:10" ht="30.75" thickBot="1">
      <c r="A21" s="149"/>
      <c r="B21" s="149" t="s">
        <v>431</v>
      </c>
      <c r="C21" s="149" t="s">
        <v>498</v>
      </c>
      <c r="D21" s="149" t="s">
        <v>444</v>
      </c>
      <c r="E21" s="151">
        <v>5</v>
      </c>
      <c r="F21" s="149" t="s">
        <v>37</v>
      </c>
      <c r="G21" s="149"/>
      <c r="H21" s="149" t="s">
        <v>499</v>
      </c>
      <c r="I21" s="149" t="s">
        <v>500</v>
      </c>
      <c r="J21" s="149"/>
    </row>
    <row r="22" spans="1:10" ht="30.75" thickBot="1">
      <c r="A22" s="168"/>
      <c r="B22" s="149" t="s">
        <v>501</v>
      </c>
      <c r="C22" s="169" t="s">
        <v>444</v>
      </c>
      <c r="D22" s="149" t="s">
        <v>502</v>
      </c>
      <c r="E22" s="149" t="s">
        <v>502</v>
      </c>
      <c r="F22" s="149" t="s">
        <v>37</v>
      </c>
      <c r="G22" s="149"/>
      <c r="H22" s="149" t="s">
        <v>503</v>
      </c>
      <c r="I22" s="149" t="s">
        <v>500</v>
      </c>
      <c r="J22" s="149"/>
    </row>
    <row r="23" spans="1:10" ht="30.75" thickBot="1">
      <c r="A23" s="168"/>
      <c r="B23" s="149" t="s">
        <v>504</v>
      </c>
      <c r="C23" s="169" t="s">
        <v>444</v>
      </c>
      <c r="D23" s="149" t="s">
        <v>444</v>
      </c>
      <c r="E23" s="149" t="s">
        <v>502</v>
      </c>
      <c r="F23" s="149" t="s">
        <v>37</v>
      </c>
      <c r="G23" s="149"/>
      <c r="H23" s="149" t="s">
        <v>503</v>
      </c>
      <c r="I23" s="149"/>
      <c r="J23" s="149" t="s">
        <v>505</v>
      </c>
    </row>
    <row r="24" spans="1:10" ht="30.75" thickBot="1">
      <c r="A24" s="168" t="s">
        <v>506</v>
      </c>
      <c r="B24" s="149"/>
      <c r="C24" s="149"/>
      <c r="D24" s="149"/>
      <c r="E24" s="149"/>
      <c r="F24" s="149"/>
      <c r="G24" s="149"/>
      <c r="H24" s="149"/>
      <c r="I24" s="149"/>
      <c r="J24" s="149"/>
    </row>
    <row r="25" spans="1:10" ht="105.75" thickBot="1">
      <c r="A25" s="168"/>
      <c r="B25" s="149" t="s">
        <v>507</v>
      </c>
      <c r="C25" s="169" t="s">
        <v>444</v>
      </c>
      <c r="D25" s="149" t="s">
        <v>502</v>
      </c>
      <c r="E25" s="149" t="s">
        <v>444</v>
      </c>
      <c r="F25" s="149" t="s">
        <v>37</v>
      </c>
      <c r="G25" s="149"/>
      <c r="H25" s="149" t="s">
        <v>508</v>
      </c>
      <c r="I25" s="149" t="s">
        <v>509</v>
      </c>
      <c r="J25" s="149" t="s">
        <v>510</v>
      </c>
    </row>
    <row r="26" spans="1:10" ht="105.75" thickBot="1">
      <c r="A26" s="168"/>
      <c r="B26" s="149" t="s">
        <v>511</v>
      </c>
      <c r="C26" s="169" t="s">
        <v>444</v>
      </c>
      <c r="D26" s="149" t="s">
        <v>502</v>
      </c>
      <c r="E26" s="149" t="s">
        <v>502</v>
      </c>
      <c r="F26" s="149" t="s">
        <v>512</v>
      </c>
      <c r="G26" s="169" t="s">
        <v>461</v>
      </c>
      <c r="H26" s="149" t="s">
        <v>513</v>
      </c>
      <c r="I26" s="149" t="s">
        <v>509</v>
      </c>
      <c r="J26" s="149" t="s">
        <v>514</v>
      </c>
    </row>
    <row r="27" spans="1:10" ht="120.75" thickBot="1">
      <c r="A27" s="168"/>
      <c r="B27" s="149" t="s">
        <v>515</v>
      </c>
      <c r="C27" s="169" t="s">
        <v>444</v>
      </c>
      <c r="D27" s="149" t="s">
        <v>444</v>
      </c>
      <c r="E27" s="149" t="s">
        <v>502</v>
      </c>
      <c r="F27" s="149" t="s">
        <v>512</v>
      </c>
      <c r="G27" s="169" t="s">
        <v>461</v>
      </c>
      <c r="H27" s="149" t="s">
        <v>516</v>
      </c>
      <c r="I27" s="149"/>
      <c r="J27" s="149" t="s">
        <v>517</v>
      </c>
    </row>
    <row r="28" spans="1:10" ht="15.75" thickBot="1">
      <c r="A28" s="168" t="s">
        <v>518</v>
      </c>
      <c r="B28" s="149"/>
      <c r="C28" s="149"/>
      <c r="D28" s="149"/>
      <c r="E28" s="149"/>
      <c r="F28" s="149"/>
      <c r="G28" s="149"/>
      <c r="H28" s="149"/>
      <c r="I28" s="149"/>
      <c r="J28" s="149"/>
    </row>
    <row r="29" spans="1:10" ht="75.75" thickBot="1">
      <c r="A29" s="168"/>
      <c r="B29" s="149" t="s">
        <v>519</v>
      </c>
      <c r="C29" s="169" t="s">
        <v>444</v>
      </c>
      <c r="D29" s="149" t="s">
        <v>444</v>
      </c>
      <c r="E29" s="149" t="s">
        <v>502</v>
      </c>
      <c r="F29" s="149" t="s">
        <v>520</v>
      </c>
      <c r="G29" s="169" t="s">
        <v>461</v>
      </c>
      <c r="H29" s="149" t="s">
        <v>521</v>
      </c>
      <c r="I29" s="149"/>
      <c r="J29" s="149" t="s">
        <v>522</v>
      </c>
    </row>
    <row r="30" spans="1:10" ht="15.75" thickBot="1">
      <c r="A30" s="168" t="s">
        <v>523</v>
      </c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20.75" thickBot="1">
      <c r="A31" s="168"/>
      <c r="B31" s="149" t="s">
        <v>519</v>
      </c>
      <c r="C31" s="169" t="s">
        <v>444</v>
      </c>
      <c r="D31" s="149" t="s">
        <v>524</v>
      </c>
      <c r="E31" s="149" t="s">
        <v>13</v>
      </c>
      <c r="F31" s="149" t="s">
        <v>520</v>
      </c>
      <c r="G31" s="149"/>
      <c r="H31" s="149" t="s">
        <v>525</v>
      </c>
      <c r="I31" s="149"/>
      <c r="J31" s="149" t="s">
        <v>526</v>
      </c>
    </row>
    <row r="32" spans="1:10" ht="15.75" thickBot="1">
      <c r="A32" s="168" t="s">
        <v>527</v>
      </c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135.75" thickBot="1">
      <c r="A33" s="168"/>
      <c r="B33" s="149" t="s">
        <v>519</v>
      </c>
      <c r="C33" s="169" t="s">
        <v>444</v>
      </c>
      <c r="D33" s="149" t="s">
        <v>444</v>
      </c>
      <c r="E33" s="149" t="s">
        <v>13</v>
      </c>
      <c r="F33" s="149" t="s">
        <v>528</v>
      </c>
      <c r="G33" s="149" t="s">
        <v>529</v>
      </c>
      <c r="H33" s="149" t="s">
        <v>530</v>
      </c>
      <c r="I33" s="149"/>
      <c r="J33" s="149" t="s">
        <v>531</v>
      </c>
    </row>
    <row r="34" spans="1:10" ht="45.75" thickBot="1">
      <c r="A34" s="168" t="s">
        <v>532</v>
      </c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165.75" thickBot="1">
      <c r="A35" s="149"/>
      <c r="B35" s="149" t="s">
        <v>533</v>
      </c>
      <c r="C35" s="149" t="s">
        <v>534</v>
      </c>
      <c r="D35" s="149" t="s">
        <v>444</v>
      </c>
      <c r="E35" s="151">
        <v>1000</v>
      </c>
      <c r="F35" s="149" t="s">
        <v>520</v>
      </c>
      <c r="G35" s="149" t="s">
        <v>535</v>
      </c>
      <c r="H35" s="149" t="s">
        <v>536</v>
      </c>
      <c r="I35" s="149" t="s">
        <v>537</v>
      </c>
      <c r="J35" s="149" t="s">
        <v>538</v>
      </c>
    </row>
    <row r="36" spans="1:10" ht="165.75" thickBot="1">
      <c r="A36" s="149"/>
      <c r="B36" s="149" t="s">
        <v>539</v>
      </c>
      <c r="C36" s="149" t="s">
        <v>540</v>
      </c>
      <c r="D36" s="149" t="s">
        <v>444</v>
      </c>
      <c r="E36" s="151">
        <v>2500</v>
      </c>
      <c r="F36" s="149" t="s">
        <v>520</v>
      </c>
      <c r="G36" s="149" t="s">
        <v>541</v>
      </c>
      <c r="H36" s="149" t="s">
        <v>542</v>
      </c>
      <c r="I36" s="149" t="s">
        <v>537</v>
      </c>
      <c r="J36" s="149" t="s">
        <v>543</v>
      </c>
    </row>
    <row r="37" spans="1:10" ht="165.75" thickBot="1">
      <c r="A37" s="149"/>
      <c r="B37" s="149" t="s">
        <v>490</v>
      </c>
      <c r="C37" s="169" t="s">
        <v>444</v>
      </c>
      <c r="D37" s="149" t="s">
        <v>444</v>
      </c>
      <c r="E37" s="149" t="s">
        <v>502</v>
      </c>
      <c r="F37" s="149" t="s">
        <v>520</v>
      </c>
      <c r="G37" s="149" t="s">
        <v>461</v>
      </c>
      <c r="H37" s="149" t="s">
        <v>544</v>
      </c>
      <c r="I37" s="149" t="s">
        <v>537</v>
      </c>
      <c r="J37" s="149" t="s">
        <v>543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B35B1-141A-402A-BC09-00FB13296139}">
  <dimension ref="A1:T29"/>
  <sheetViews>
    <sheetView workbookViewId="0">
      <selection activeCell="H16" sqref="H16"/>
    </sheetView>
  </sheetViews>
  <sheetFormatPr defaultRowHeight="15"/>
  <sheetData>
    <row r="1" spans="1:20" ht="39" thickBot="1">
      <c r="A1" s="171" t="s">
        <v>545</v>
      </c>
      <c r="B1" s="164">
        <v>1</v>
      </c>
      <c r="C1" s="164">
        <v>2</v>
      </c>
      <c r="D1" s="164">
        <v>3</v>
      </c>
      <c r="E1" s="164">
        <v>4</v>
      </c>
      <c r="F1" s="164">
        <v>5</v>
      </c>
      <c r="G1" s="164">
        <v>6</v>
      </c>
      <c r="H1" s="164">
        <v>7</v>
      </c>
      <c r="I1" s="164">
        <v>8</v>
      </c>
      <c r="J1" s="164">
        <v>9</v>
      </c>
      <c r="K1" s="164">
        <v>10</v>
      </c>
      <c r="L1" s="164">
        <v>11</v>
      </c>
      <c r="M1" s="164">
        <v>12</v>
      </c>
      <c r="N1" s="164">
        <v>13</v>
      </c>
      <c r="O1" s="164">
        <v>14</v>
      </c>
      <c r="P1" s="164">
        <v>15</v>
      </c>
      <c r="Q1" s="164">
        <v>16</v>
      </c>
      <c r="R1" s="155"/>
      <c r="S1" s="164" t="s">
        <v>546</v>
      </c>
      <c r="T1" s="155"/>
    </row>
    <row r="2" spans="1:20" ht="27" thickBot="1">
      <c r="A2" s="150" t="s">
        <v>547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1:20" ht="15.75" thickBot="1">
      <c r="A3" s="171" t="s">
        <v>28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0" ht="26.25" thickBot="1">
      <c r="A4" s="171" t="s">
        <v>548</v>
      </c>
      <c r="B4" s="172" t="s">
        <v>38</v>
      </c>
      <c r="C4" s="172" t="s">
        <v>38</v>
      </c>
      <c r="D4" s="155"/>
      <c r="E4" s="172" t="s">
        <v>38</v>
      </c>
      <c r="F4" s="172" t="s">
        <v>38</v>
      </c>
      <c r="G4" s="155"/>
      <c r="H4" s="155"/>
      <c r="I4" s="172" t="s">
        <v>38</v>
      </c>
      <c r="J4" s="155"/>
      <c r="K4" s="155"/>
      <c r="L4" s="172" t="s">
        <v>38</v>
      </c>
      <c r="M4" s="172" t="s">
        <v>38</v>
      </c>
      <c r="N4" s="172" t="s">
        <v>38</v>
      </c>
      <c r="O4" s="155"/>
      <c r="P4" s="155"/>
      <c r="Q4" s="155"/>
      <c r="R4" s="155"/>
      <c r="S4" s="171">
        <v>7</v>
      </c>
      <c r="T4" s="155"/>
    </row>
    <row r="5" spans="1:20" ht="26.25" thickBot="1">
      <c r="A5" s="171" t="s">
        <v>549</v>
      </c>
      <c r="B5" s="173" t="s">
        <v>38</v>
      </c>
      <c r="C5" s="155"/>
      <c r="D5" s="155"/>
      <c r="E5" s="155"/>
      <c r="F5" s="155"/>
      <c r="G5" s="173" t="s">
        <v>38</v>
      </c>
      <c r="H5" s="173" t="s">
        <v>38</v>
      </c>
      <c r="I5" s="173" t="s">
        <v>38</v>
      </c>
      <c r="J5" s="155"/>
      <c r="K5" s="173" t="s">
        <v>38</v>
      </c>
      <c r="L5" s="155"/>
      <c r="M5" s="155"/>
      <c r="N5" s="155"/>
      <c r="O5" s="155"/>
      <c r="P5" s="155"/>
      <c r="Q5" s="155"/>
      <c r="R5" s="155"/>
      <c r="S5" s="171">
        <v>3</v>
      </c>
      <c r="T5" s="155"/>
    </row>
    <row r="6" spans="1:20" ht="26.25" thickBot="1">
      <c r="A6" s="171" t="s">
        <v>550</v>
      </c>
      <c r="B6" s="174" t="s">
        <v>38</v>
      </c>
      <c r="C6" s="155"/>
      <c r="D6" s="155"/>
      <c r="E6" s="155"/>
      <c r="F6" s="174" t="s">
        <v>38</v>
      </c>
      <c r="G6" s="174" t="s">
        <v>38</v>
      </c>
      <c r="H6" s="174" t="s">
        <v>38</v>
      </c>
      <c r="I6" s="174" t="s">
        <v>38</v>
      </c>
      <c r="J6" s="155"/>
      <c r="K6" s="174" t="s">
        <v>38</v>
      </c>
      <c r="L6" s="155"/>
      <c r="M6" s="155"/>
      <c r="N6" s="155"/>
      <c r="O6" s="174" t="s">
        <v>38</v>
      </c>
      <c r="P6" s="174" t="s">
        <v>38</v>
      </c>
      <c r="Q6" s="174" t="s">
        <v>38</v>
      </c>
      <c r="R6" s="155"/>
      <c r="S6" s="171">
        <v>6</v>
      </c>
      <c r="T6" s="155"/>
    </row>
    <row r="7" spans="1:20" ht="39" thickBot="1">
      <c r="A7" s="171" t="s">
        <v>551</v>
      </c>
      <c r="B7" s="155"/>
      <c r="C7" s="155"/>
      <c r="D7" s="155"/>
      <c r="E7" s="155"/>
      <c r="F7" s="175" t="s">
        <v>38</v>
      </c>
      <c r="G7" s="155"/>
      <c r="H7" s="155"/>
      <c r="I7" s="148"/>
      <c r="J7" s="155"/>
      <c r="K7" s="155"/>
      <c r="L7" s="155"/>
      <c r="M7" s="175" t="s">
        <v>38</v>
      </c>
      <c r="N7" s="175" t="s">
        <v>38</v>
      </c>
      <c r="O7" s="175" t="s">
        <v>38</v>
      </c>
      <c r="P7" s="155"/>
      <c r="Q7" s="155"/>
      <c r="R7" s="155"/>
      <c r="S7" s="171">
        <v>4</v>
      </c>
      <c r="T7" s="155"/>
    </row>
    <row r="8" spans="1:20" ht="26.25" thickBot="1">
      <c r="A8" s="171" t="s">
        <v>552</v>
      </c>
      <c r="B8" s="155"/>
      <c r="C8" s="155"/>
      <c r="D8" s="176" t="s">
        <v>38</v>
      </c>
      <c r="E8" s="176" t="s">
        <v>38</v>
      </c>
      <c r="F8" s="176" t="s">
        <v>38</v>
      </c>
      <c r="G8" s="164"/>
      <c r="H8" s="176" t="s">
        <v>38</v>
      </c>
      <c r="I8" s="176" t="s">
        <v>38</v>
      </c>
      <c r="J8" s="176" t="s">
        <v>38</v>
      </c>
      <c r="K8" s="176" t="s">
        <v>38</v>
      </c>
      <c r="L8" s="176" t="s">
        <v>38</v>
      </c>
      <c r="M8" s="177"/>
      <c r="N8" s="176" t="s">
        <v>38</v>
      </c>
      <c r="O8" s="176" t="s">
        <v>38</v>
      </c>
      <c r="P8" s="155"/>
      <c r="Q8" s="176" t="s">
        <v>38</v>
      </c>
      <c r="R8" s="155"/>
      <c r="S8" s="171">
        <v>6</v>
      </c>
      <c r="T8" s="155"/>
    </row>
    <row r="9" spans="1:20" ht="15.75" thickBot="1">
      <c r="A9" s="171" t="s">
        <v>553</v>
      </c>
      <c r="B9" s="155"/>
      <c r="C9" s="155"/>
      <c r="D9" s="155"/>
      <c r="E9" s="155"/>
      <c r="F9" s="155"/>
      <c r="G9" s="178" t="s">
        <v>38</v>
      </c>
      <c r="H9" s="155"/>
      <c r="I9" s="178" t="s">
        <v>38</v>
      </c>
      <c r="J9" s="155"/>
      <c r="K9" s="178" t="s">
        <v>38</v>
      </c>
      <c r="L9" s="178" t="s">
        <v>38</v>
      </c>
      <c r="M9" s="155"/>
      <c r="N9" s="155"/>
      <c r="O9" s="155"/>
      <c r="P9" s="155"/>
      <c r="Q9" s="155"/>
      <c r="R9" s="155"/>
      <c r="S9" s="171">
        <v>3</v>
      </c>
      <c r="T9" s="155"/>
    </row>
    <row r="10" spans="1:20" ht="26.25" thickBot="1">
      <c r="A10" s="171" t="s">
        <v>554</v>
      </c>
      <c r="B10" s="172" t="s">
        <v>38</v>
      </c>
      <c r="C10" s="155"/>
      <c r="D10" s="172" t="s">
        <v>38</v>
      </c>
      <c r="E10" s="164" t="s">
        <v>555</v>
      </c>
      <c r="F10" s="172" t="s">
        <v>38</v>
      </c>
      <c r="G10" s="172" t="s">
        <v>38</v>
      </c>
      <c r="H10" s="172" t="s">
        <v>38</v>
      </c>
      <c r="I10" s="172" t="s">
        <v>38</v>
      </c>
      <c r="J10" s="155"/>
      <c r="K10" s="172" t="s">
        <v>38</v>
      </c>
      <c r="L10" s="155"/>
      <c r="M10" s="155"/>
      <c r="N10" s="172" t="s">
        <v>38</v>
      </c>
      <c r="O10" s="172" t="s">
        <v>38</v>
      </c>
      <c r="P10" s="172" t="s">
        <v>38</v>
      </c>
      <c r="Q10" s="155"/>
      <c r="R10" s="155"/>
      <c r="S10" s="171">
        <v>8</v>
      </c>
      <c r="T10" s="155"/>
    </row>
    <row r="11" spans="1:20" ht="15.75" thickBot="1">
      <c r="A11" s="171" t="s">
        <v>556</v>
      </c>
      <c r="B11" s="155"/>
      <c r="C11" s="173" t="s">
        <v>38</v>
      </c>
      <c r="D11" s="155"/>
      <c r="E11" s="173" t="s">
        <v>38</v>
      </c>
      <c r="F11" s="173" t="s">
        <v>38</v>
      </c>
      <c r="G11" s="173" t="s">
        <v>38</v>
      </c>
      <c r="H11" s="173" t="s">
        <v>38</v>
      </c>
      <c r="I11" s="173" t="s">
        <v>38</v>
      </c>
      <c r="J11" s="155"/>
      <c r="K11" s="164"/>
      <c r="L11" s="155"/>
      <c r="M11" s="155"/>
      <c r="N11" s="155"/>
      <c r="O11" s="173" t="s">
        <v>38</v>
      </c>
      <c r="P11" s="177"/>
      <c r="Q11" s="173" t="s">
        <v>38</v>
      </c>
      <c r="R11" s="155"/>
      <c r="S11" s="171">
        <v>6</v>
      </c>
      <c r="T11" s="155"/>
    </row>
    <row r="12" spans="1:20" ht="26.25" thickBot="1">
      <c r="A12" s="171" t="s">
        <v>557</v>
      </c>
      <c r="B12" s="174" t="s">
        <v>38</v>
      </c>
      <c r="C12" s="155"/>
      <c r="D12" s="155"/>
      <c r="E12" s="155"/>
      <c r="F12" s="174" t="s">
        <v>38</v>
      </c>
      <c r="G12" s="174" t="s">
        <v>38</v>
      </c>
      <c r="H12" s="155"/>
      <c r="I12" s="155"/>
      <c r="J12" s="155"/>
      <c r="K12" s="174" t="s">
        <v>38</v>
      </c>
      <c r="L12" s="155"/>
      <c r="M12" s="155"/>
      <c r="N12" s="155"/>
      <c r="O12" s="174" t="s">
        <v>38</v>
      </c>
      <c r="P12" s="174" t="s">
        <v>38</v>
      </c>
      <c r="Q12" s="174" t="s">
        <v>38</v>
      </c>
      <c r="R12" s="155"/>
      <c r="S12" s="171">
        <v>7</v>
      </c>
      <c r="T12" s="155"/>
    </row>
    <row r="13" spans="1:20" ht="51.75" thickBot="1">
      <c r="A13" s="171" t="s">
        <v>134</v>
      </c>
      <c r="B13" s="155"/>
      <c r="C13" s="176" t="s">
        <v>38</v>
      </c>
      <c r="D13" s="155"/>
      <c r="E13" s="176" t="s">
        <v>38</v>
      </c>
      <c r="F13" s="176" t="s">
        <v>38</v>
      </c>
      <c r="G13" s="155"/>
      <c r="H13" s="155"/>
      <c r="I13" s="155"/>
      <c r="J13" s="155"/>
      <c r="K13" s="155"/>
      <c r="L13" s="155"/>
      <c r="M13" s="176" t="s">
        <v>38</v>
      </c>
      <c r="N13" s="155"/>
      <c r="O13" s="155"/>
      <c r="P13" s="155"/>
      <c r="Q13" s="176" t="s">
        <v>38</v>
      </c>
      <c r="R13" s="155"/>
      <c r="S13" s="171">
        <v>5</v>
      </c>
      <c r="T13" s="155"/>
    </row>
    <row r="14" spans="1:20" ht="15.75" thickBot="1">
      <c r="A14" s="148"/>
      <c r="B14" s="148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</row>
    <row r="15" spans="1:20" ht="15.75" thickBot="1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</row>
    <row r="16" spans="1:20" ht="15.75" thickBot="1">
      <c r="A16" s="148"/>
      <c r="B16" s="148"/>
      <c r="C16" s="148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</row>
    <row r="17" spans="1:20" ht="15.75" thickBot="1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</row>
    <row r="18" spans="1:20" ht="77.25" thickBot="1">
      <c r="A18" s="171" t="s">
        <v>558</v>
      </c>
      <c r="B18" s="155"/>
      <c r="C18" s="164" t="s">
        <v>559</v>
      </c>
      <c r="D18" s="155"/>
      <c r="E18" s="164" t="s">
        <v>560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</row>
    <row r="19" spans="1:20" ht="39" thickBo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64" t="s">
        <v>561</v>
      </c>
      <c r="T19" s="155"/>
    </row>
    <row r="20" spans="1:20" ht="26.25" thickBot="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71" t="s">
        <v>548</v>
      </c>
      <c r="S20" s="179">
        <v>8</v>
      </c>
      <c r="T20" s="155" t="s">
        <v>548</v>
      </c>
    </row>
    <row r="21" spans="1:20" ht="26.25" thickBot="1">
      <c r="A21" s="15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48"/>
      <c r="M21" s="155"/>
      <c r="N21" s="155"/>
      <c r="O21" s="155"/>
      <c r="P21" s="155"/>
      <c r="Q21" s="155"/>
      <c r="R21" s="171" t="s">
        <v>549</v>
      </c>
      <c r="S21" s="179">
        <v>5</v>
      </c>
      <c r="T21" s="155"/>
    </row>
    <row r="22" spans="1:20" ht="26.25" thickBot="1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71" t="s">
        <v>550</v>
      </c>
      <c r="S22" s="179">
        <v>9</v>
      </c>
      <c r="T22" s="155" t="s">
        <v>550</v>
      </c>
    </row>
    <row r="23" spans="1:20" ht="39" thickBot="1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71" t="s">
        <v>551</v>
      </c>
      <c r="S23" s="179">
        <v>4</v>
      </c>
      <c r="T23" s="155"/>
    </row>
    <row r="24" spans="1:20" ht="26.25" thickBot="1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71" t="s">
        <v>552</v>
      </c>
      <c r="S24" s="179">
        <v>11</v>
      </c>
      <c r="T24" s="155" t="s">
        <v>552</v>
      </c>
    </row>
    <row r="25" spans="1:20" ht="15.75" thickBot="1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71" t="s">
        <v>553</v>
      </c>
      <c r="S25" s="179">
        <v>4</v>
      </c>
      <c r="T25" s="155"/>
    </row>
    <row r="26" spans="1:20" ht="26.25" thickBot="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71" t="s">
        <v>554</v>
      </c>
      <c r="S26" s="179">
        <v>10</v>
      </c>
      <c r="T26" s="155" t="s">
        <v>554</v>
      </c>
    </row>
    <row r="27" spans="1:20" ht="15.75" thickBot="1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71" t="s">
        <v>556</v>
      </c>
      <c r="S27" s="179">
        <v>8</v>
      </c>
      <c r="T27" s="155" t="s">
        <v>556</v>
      </c>
    </row>
    <row r="28" spans="1:20" ht="26.25" thickBot="1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71" t="s">
        <v>557</v>
      </c>
      <c r="S28" s="179">
        <v>7</v>
      </c>
      <c r="T28" s="155" t="s">
        <v>557</v>
      </c>
    </row>
    <row r="29" spans="1:20" ht="51.75" thickBot="1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71" t="s">
        <v>134</v>
      </c>
      <c r="S29" s="179">
        <v>5</v>
      </c>
      <c r="T29" s="15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EE56-6FFA-4D4F-B97C-4F866033A0B4}">
  <dimension ref="A1:Z149"/>
  <sheetViews>
    <sheetView workbookViewId="0">
      <selection activeCell="I12" sqref="I12:I15"/>
    </sheetView>
  </sheetViews>
  <sheetFormatPr defaultRowHeight="15"/>
  <sheetData>
    <row r="1" spans="1:26" ht="15.75" thickBot="1"/>
    <row r="2" spans="1:26" ht="39" thickBot="1">
      <c r="A2" s="155"/>
      <c r="B2" s="164" t="s">
        <v>545</v>
      </c>
      <c r="C2" s="164">
        <v>1</v>
      </c>
      <c r="D2" s="164">
        <v>2</v>
      </c>
      <c r="E2" s="164">
        <v>3</v>
      </c>
      <c r="F2" s="164">
        <v>4</v>
      </c>
      <c r="G2" s="164">
        <v>5</v>
      </c>
      <c r="H2" s="164">
        <v>6</v>
      </c>
      <c r="I2" s="164">
        <v>7</v>
      </c>
      <c r="J2" s="164">
        <v>8</v>
      </c>
      <c r="K2" s="164">
        <v>9</v>
      </c>
      <c r="L2" s="164">
        <v>10</v>
      </c>
      <c r="M2" s="164">
        <v>11</v>
      </c>
      <c r="N2" s="164">
        <v>12</v>
      </c>
      <c r="O2" s="164">
        <v>13</v>
      </c>
      <c r="P2" s="164">
        <v>14</v>
      </c>
      <c r="Q2" s="164">
        <v>15</v>
      </c>
      <c r="R2" s="164">
        <v>16</v>
      </c>
      <c r="S2" s="164">
        <v>17</v>
      </c>
      <c r="T2" s="164">
        <v>18</v>
      </c>
      <c r="U2" s="164">
        <v>19</v>
      </c>
      <c r="V2" s="164">
        <v>20</v>
      </c>
      <c r="W2" s="155"/>
      <c r="X2" s="155"/>
      <c r="Y2" s="155"/>
      <c r="Z2" s="155"/>
    </row>
    <row r="3" spans="1:26" ht="15.75" thickBo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ht="15.75" thickBot="1">
      <c r="A4" s="171" t="s">
        <v>28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</row>
    <row r="5" spans="1:26" ht="26.25" thickBot="1">
      <c r="A5" s="171" t="s">
        <v>548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 ht="15.75" thickBot="1">
      <c r="A6" s="171"/>
      <c r="B6" s="148"/>
      <c r="C6" s="148"/>
      <c r="D6" s="148"/>
      <c r="E6" s="148"/>
      <c r="F6" s="148"/>
      <c r="G6" s="155"/>
      <c r="H6" s="155"/>
      <c r="I6" s="155"/>
      <c r="J6" s="155"/>
      <c r="K6" s="155"/>
      <c r="L6" s="155"/>
      <c r="M6" s="155"/>
      <c r="N6" s="155"/>
      <c r="O6" s="164" t="s">
        <v>562</v>
      </c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ht="26.25" thickBot="1">
      <c r="A7" s="171"/>
      <c r="B7" s="164" t="s">
        <v>208</v>
      </c>
      <c r="C7" s="164" t="s">
        <v>38</v>
      </c>
      <c r="D7" s="155"/>
      <c r="E7" s="155"/>
      <c r="F7" s="155"/>
      <c r="G7" s="155"/>
      <c r="H7" s="155"/>
      <c r="I7" s="155"/>
      <c r="J7" s="155"/>
      <c r="K7" s="155"/>
      <c r="L7" s="155"/>
      <c r="M7" s="164" t="s">
        <v>38</v>
      </c>
      <c r="N7" s="164" t="s">
        <v>38</v>
      </c>
      <c r="O7" s="164" t="s">
        <v>562</v>
      </c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:26" ht="15.75" thickBot="1">
      <c r="A8" s="171"/>
      <c r="B8" s="164" t="s">
        <v>193</v>
      </c>
      <c r="C8" s="164"/>
      <c r="D8" s="155"/>
      <c r="E8" s="164" t="s">
        <v>562</v>
      </c>
      <c r="F8" s="155"/>
      <c r="G8" s="164" t="s">
        <v>38</v>
      </c>
      <c r="H8" s="155"/>
      <c r="I8" s="155"/>
      <c r="J8" s="164" t="s">
        <v>38</v>
      </c>
      <c r="K8" s="155"/>
      <c r="L8" s="155"/>
      <c r="M8" s="164" t="s">
        <v>38</v>
      </c>
      <c r="N8" s="155"/>
      <c r="O8" s="148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:26" ht="26.25" thickBot="1">
      <c r="A9" s="171"/>
      <c r="B9" s="164" t="s">
        <v>209</v>
      </c>
      <c r="C9" s="164" t="s">
        <v>38</v>
      </c>
      <c r="D9" s="155"/>
      <c r="E9" s="155"/>
      <c r="F9" s="155"/>
      <c r="G9" s="164" t="s">
        <v>38</v>
      </c>
      <c r="H9" s="155"/>
      <c r="I9" s="155"/>
      <c r="J9" s="155"/>
      <c r="K9" s="155"/>
      <c r="L9" s="155"/>
      <c r="M9" s="164" t="s">
        <v>38</v>
      </c>
      <c r="N9" s="155"/>
      <c r="O9" s="155"/>
      <c r="P9" s="155"/>
      <c r="Q9" s="164" t="s">
        <v>38</v>
      </c>
      <c r="R9" s="155"/>
      <c r="S9" s="155"/>
      <c r="T9" s="155"/>
      <c r="U9" s="155"/>
      <c r="V9" s="155"/>
      <c r="W9" s="155"/>
      <c r="X9" s="155"/>
      <c r="Y9" s="155"/>
      <c r="Z9" s="155"/>
    </row>
    <row r="10" spans="1:26" ht="90" thickBot="1">
      <c r="A10" s="171"/>
      <c r="B10" s="164" t="s">
        <v>143</v>
      </c>
      <c r="C10" s="164"/>
      <c r="D10" s="164" t="s">
        <v>38</v>
      </c>
      <c r="E10" s="155"/>
      <c r="F10" s="164" t="s">
        <v>38</v>
      </c>
      <c r="G10" s="155"/>
      <c r="H10" s="155"/>
      <c r="I10" s="155"/>
      <c r="J10" s="155"/>
      <c r="K10" s="155"/>
      <c r="L10" s="155"/>
      <c r="M10" s="164" t="s">
        <v>38</v>
      </c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</row>
    <row r="11" spans="1:26" ht="15.75" thickBot="1">
      <c r="A11" s="171"/>
      <c r="B11" s="164" t="s">
        <v>144</v>
      </c>
      <c r="C11" s="164"/>
      <c r="D11" s="164"/>
      <c r="E11" s="155"/>
      <c r="F11" s="164"/>
      <c r="G11" s="164" t="s">
        <v>38</v>
      </c>
      <c r="H11" s="155"/>
      <c r="I11" s="155"/>
      <c r="J11" s="155"/>
      <c r="K11" s="155"/>
      <c r="L11" s="155"/>
      <c r="M11" s="155"/>
      <c r="N11" s="164" t="s">
        <v>38</v>
      </c>
      <c r="O11" s="164" t="s">
        <v>38</v>
      </c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</row>
    <row r="12" spans="1:26" ht="26.25" thickBot="1">
      <c r="A12" s="171"/>
      <c r="B12" s="164" t="s">
        <v>145</v>
      </c>
      <c r="C12" s="164"/>
      <c r="D12" s="164"/>
      <c r="E12" s="155"/>
      <c r="F12" s="164"/>
      <c r="G12" s="164" t="s">
        <v>38</v>
      </c>
      <c r="H12" s="155"/>
      <c r="I12" s="155"/>
      <c r="J12" s="155"/>
      <c r="K12" s="155"/>
      <c r="L12" s="155"/>
      <c r="M12" s="155"/>
      <c r="N12" s="164" t="s">
        <v>38</v>
      </c>
      <c r="O12" s="164" t="s">
        <v>38</v>
      </c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</row>
    <row r="13" spans="1:26" ht="26.25" thickBot="1">
      <c r="A13" s="171"/>
      <c r="B13" s="164" t="s">
        <v>146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64" t="s">
        <v>38</v>
      </c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</row>
    <row r="14" spans="1:26" ht="26.25" thickBot="1">
      <c r="A14" s="171"/>
      <c r="B14" s="164" t="s">
        <v>147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r="15" spans="1:26" ht="39" thickBot="1">
      <c r="A15" s="171"/>
      <c r="B15" s="164" t="s">
        <v>148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64" t="s">
        <v>38</v>
      </c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r="16" spans="1:26" ht="26.25" thickBot="1">
      <c r="A16" s="171" t="s">
        <v>563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</row>
    <row r="17" spans="1:26" ht="26.25" thickBot="1">
      <c r="A17" s="171"/>
      <c r="B17" s="164" t="s">
        <v>149</v>
      </c>
      <c r="C17" s="155"/>
      <c r="D17" s="155"/>
      <c r="E17" s="155"/>
      <c r="F17" s="155"/>
      <c r="G17" s="155"/>
      <c r="H17" s="164" t="s">
        <v>38</v>
      </c>
      <c r="I17" s="155"/>
      <c r="J17" s="155"/>
      <c r="K17" s="155"/>
      <c r="L17" s="164" t="s">
        <v>38</v>
      </c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</row>
    <row r="18" spans="1:26" ht="26.25" thickBot="1">
      <c r="A18" s="171"/>
      <c r="B18" s="164" t="s">
        <v>150</v>
      </c>
      <c r="C18" s="155"/>
      <c r="D18" s="155"/>
      <c r="E18" s="155"/>
      <c r="F18" s="155"/>
      <c r="G18" s="155"/>
      <c r="H18" s="164" t="s">
        <v>38</v>
      </c>
      <c r="I18" s="155"/>
      <c r="J18" s="155"/>
      <c r="K18" s="155"/>
      <c r="L18" s="164" t="s">
        <v>38</v>
      </c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</row>
    <row r="19" spans="1:26" ht="26.25" thickBot="1">
      <c r="A19" s="171" t="s">
        <v>550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</row>
    <row r="20" spans="1:26" ht="15.75" thickBot="1">
      <c r="A20" s="171"/>
      <c r="B20" s="164" t="s">
        <v>227</v>
      </c>
      <c r="C20" s="164" t="s">
        <v>38</v>
      </c>
      <c r="D20" s="155"/>
      <c r="E20" s="155"/>
      <c r="F20" s="155"/>
      <c r="G20" s="155"/>
      <c r="H20" s="164" t="s">
        <v>38</v>
      </c>
      <c r="I20" s="164" t="s">
        <v>38</v>
      </c>
      <c r="J20" s="164" t="s">
        <v>38</v>
      </c>
      <c r="K20" s="164" t="s">
        <v>38</v>
      </c>
      <c r="L20" s="164" t="s">
        <v>38</v>
      </c>
      <c r="M20" s="155"/>
      <c r="N20" s="155"/>
      <c r="O20" s="155"/>
      <c r="P20" s="164"/>
      <c r="Q20" s="155"/>
      <c r="R20" s="155"/>
      <c r="S20" s="155"/>
      <c r="T20" s="155"/>
      <c r="U20" s="155"/>
      <c r="V20" s="155"/>
      <c r="W20" s="155"/>
      <c r="X20" s="155"/>
      <c r="Y20" s="155"/>
      <c r="Z20" s="155"/>
    </row>
    <row r="21" spans="1:26" ht="15.75" thickBot="1">
      <c r="A21" s="171"/>
      <c r="B21" s="164" t="s">
        <v>152</v>
      </c>
      <c r="C21" s="164" t="s">
        <v>38</v>
      </c>
      <c r="D21" s="155"/>
      <c r="E21" s="155"/>
      <c r="F21" s="155"/>
      <c r="G21" s="155"/>
      <c r="H21" s="164" t="s">
        <v>38</v>
      </c>
      <c r="I21" s="164" t="s">
        <v>38</v>
      </c>
      <c r="J21" s="164" t="s">
        <v>38</v>
      </c>
      <c r="K21" s="155"/>
      <c r="L21" s="164" t="s">
        <v>38</v>
      </c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</row>
    <row r="22" spans="1:26" ht="15.75" thickBot="1">
      <c r="A22" s="171"/>
      <c r="B22" s="164" t="s">
        <v>153</v>
      </c>
      <c r="C22" s="164"/>
      <c r="D22" s="155"/>
      <c r="E22" s="155"/>
      <c r="F22" s="155"/>
      <c r="G22" s="164"/>
      <c r="H22" s="164" t="s">
        <v>38</v>
      </c>
      <c r="I22" s="164" t="s">
        <v>38</v>
      </c>
      <c r="J22" s="164" t="s">
        <v>38</v>
      </c>
      <c r="K22" s="164" t="s">
        <v>38</v>
      </c>
      <c r="L22" s="164" t="s">
        <v>38</v>
      </c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</row>
    <row r="23" spans="1:26" ht="64.5" thickBot="1">
      <c r="A23" s="171"/>
      <c r="B23" s="164" t="s">
        <v>139</v>
      </c>
      <c r="C23" s="164"/>
      <c r="D23" s="155"/>
      <c r="E23" s="155"/>
      <c r="F23" s="155"/>
      <c r="G23" s="164" t="s">
        <v>38</v>
      </c>
      <c r="H23" s="164" t="s">
        <v>38</v>
      </c>
      <c r="I23" s="164" t="s">
        <v>38</v>
      </c>
      <c r="J23" s="164" t="s">
        <v>38</v>
      </c>
      <c r="K23" s="164" t="s">
        <v>38</v>
      </c>
      <c r="L23" s="164" t="s">
        <v>38</v>
      </c>
      <c r="M23" s="155"/>
      <c r="N23" s="155"/>
      <c r="O23" s="155"/>
      <c r="P23" s="164" t="s">
        <v>38</v>
      </c>
      <c r="Q23" s="164" t="s">
        <v>38</v>
      </c>
      <c r="R23" s="164" t="s">
        <v>38</v>
      </c>
      <c r="S23" s="155"/>
      <c r="T23" s="155"/>
      <c r="U23" s="155"/>
      <c r="V23" s="155"/>
      <c r="W23" s="155"/>
      <c r="X23" s="155"/>
      <c r="Y23" s="155"/>
      <c r="Z23" s="155"/>
    </row>
    <row r="24" spans="1:26" ht="39" thickBot="1">
      <c r="A24" s="171" t="s">
        <v>551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</row>
    <row r="25" spans="1:26" ht="39" thickBot="1">
      <c r="A25" s="171"/>
      <c r="B25" s="164" t="s">
        <v>117</v>
      </c>
      <c r="C25" s="155"/>
      <c r="D25" s="155"/>
      <c r="E25" s="164" t="s">
        <v>38</v>
      </c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</row>
    <row r="26" spans="1:26" ht="39" thickBot="1">
      <c r="A26" s="171"/>
      <c r="B26" s="164" t="s">
        <v>118</v>
      </c>
      <c r="C26" s="155"/>
      <c r="D26" s="155"/>
      <c r="E26" s="164" t="s">
        <v>38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</row>
    <row r="27" spans="1:26" ht="26.25" thickBot="1">
      <c r="A27" s="171"/>
      <c r="B27" s="164" t="s">
        <v>101</v>
      </c>
      <c r="C27" s="164" t="s">
        <v>38</v>
      </c>
      <c r="D27" s="155"/>
      <c r="E27" s="164"/>
      <c r="F27" s="155"/>
      <c r="G27" s="164" t="s">
        <v>38</v>
      </c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</row>
    <row r="28" spans="1:26" ht="15.75" thickBot="1">
      <c r="A28" s="171"/>
      <c r="B28" s="164" t="s">
        <v>102</v>
      </c>
      <c r="C28" s="155"/>
      <c r="D28" s="155"/>
      <c r="E28" s="164"/>
      <c r="F28" s="155"/>
      <c r="G28" s="164" t="s">
        <v>38</v>
      </c>
      <c r="H28" s="155"/>
      <c r="I28" s="155"/>
      <c r="J28" s="155"/>
      <c r="K28" s="155"/>
      <c r="L28" s="155"/>
      <c r="M28" s="155"/>
      <c r="N28" s="164" t="s">
        <v>38</v>
      </c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</row>
    <row r="29" spans="1:26" ht="39" thickBot="1">
      <c r="A29" s="171"/>
      <c r="B29" s="164" t="s">
        <v>103</v>
      </c>
      <c r="C29" s="155"/>
      <c r="D29" s="155"/>
      <c r="E29" s="164" t="s">
        <v>38</v>
      </c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</row>
    <row r="30" spans="1:26" ht="51.75" thickBot="1">
      <c r="A30" s="171"/>
      <c r="B30" s="164" t="s">
        <v>104</v>
      </c>
      <c r="C30" s="155"/>
      <c r="D30" s="155"/>
      <c r="E30" s="155"/>
      <c r="F30" s="155"/>
      <c r="G30" s="164" t="s">
        <v>38</v>
      </c>
      <c r="H30" s="155"/>
      <c r="I30" s="155"/>
      <c r="J30" s="155"/>
      <c r="K30" s="155"/>
      <c r="L30" s="155"/>
      <c r="M30" s="155"/>
      <c r="N30" s="155"/>
      <c r="O30" s="164" t="s">
        <v>38</v>
      </c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</row>
    <row r="31" spans="1:26" ht="39" thickBot="1">
      <c r="A31" s="171"/>
      <c r="B31" s="164" t="s">
        <v>105</v>
      </c>
      <c r="C31" s="164" t="s">
        <v>38</v>
      </c>
      <c r="D31" s="155"/>
      <c r="E31" s="155"/>
      <c r="F31" s="155"/>
      <c r="G31" s="164" t="s">
        <v>38</v>
      </c>
      <c r="H31" s="155"/>
      <c r="I31" s="155"/>
      <c r="J31" s="155"/>
      <c r="K31" s="155"/>
      <c r="L31" s="155"/>
      <c r="M31" s="155"/>
      <c r="N31" s="164" t="s">
        <v>38</v>
      </c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</row>
    <row r="32" spans="1:26" ht="26.25" thickBot="1">
      <c r="A32" s="171"/>
      <c r="B32" s="164" t="s">
        <v>107</v>
      </c>
      <c r="C32" s="155"/>
      <c r="D32" s="155"/>
      <c r="E32" s="164" t="s">
        <v>38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</row>
    <row r="33" spans="1:26" ht="26.25" thickBot="1">
      <c r="A33" s="171"/>
      <c r="B33" s="164" t="s">
        <v>564</v>
      </c>
      <c r="C33" s="164" t="s">
        <v>38</v>
      </c>
      <c r="D33" s="155"/>
      <c r="E33" s="155"/>
      <c r="F33" s="155"/>
      <c r="G33" s="164" t="s">
        <v>38</v>
      </c>
      <c r="H33" s="155"/>
      <c r="I33" s="155"/>
      <c r="J33" s="155"/>
      <c r="K33" s="155"/>
      <c r="L33" s="155"/>
      <c r="M33" s="155"/>
      <c r="N33" s="155"/>
      <c r="O33" s="155"/>
      <c r="P33" s="164" t="s">
        <v>38</v>
      </c>
      <c r="Q33" s="155"/>
      <c r="R33" s="155"/>
      <c r="S33" s="155"/>
      <c r="T33" s="155"/>
      <c r="U33" s="155"/>
      <c r="V33" s="155"/>
      <c r="W33" s="155"/>
      <c r="X33" s="155"/>
      <c r="Y33" s="155"/>
      <c r="Z33" s="155"/>
    </row>
    <row r="34" spans="1:26" ht="26.25" thickBot="1">
      <c r="A34" s="171"/>
      <c r="B34" s="164" t="s">
        <v>154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64" t="s">
        <v>38</v>
      </c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</row>
    <row r="35" spans="1:26" ht="26.25" thickBot="1">
      <c r="A35" s="171" t="s">
        <v>552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</row>
    <row r="36" spans="1:26" ht="51.75" thickBot="1">
      <c r="A36" s="171"/>
      <c r="B36" s="164" t="s">
        <v>565</v>
      </c>
      <c r="C36" s="164" t="s">
        <v>38</v>
      </c>
      <c r="D36" s="155"/>
      <c r="E36" s="164" t="s">
        <v>38</v>
      </c>
      <c r="F36" s="164" t="s">
        <v>38</v>
      </c>
      <c r="G36" s="164" t="s">
        <v>38</v>
      </c>
      <c r="H36" s="155"/>
      <c r="I36" s="164" t="s">
        <v>38</v>
      </c>
      <c r="J36" s="164" t="s">
        <v>38</v>
      </c>
      <c r="K36" s="164" t="s">
        <v>38</v>
      </c>
      <c r="L36" s="164" t="s">
        <v>38</v>
      </c>
      <c r="M36" s="164" t="s">
        <v>38</v>
      </c>
      <c r="N36" s="164"/>
      <c r="O36" s="155"/>
      <c r="P36" s="164" t="s">
        <v>38</v>
      </c>
      <c r="Q36" s="155"/>
      <c r="R36" s="164" t="s">
        <v>38</v>
      </c>
      <c r="S36" s="155"/>
      <c r="T36" s="155"/>
      <c r="U36" s="155"/>
      <c r="V36" s="155"/>
      <c r="W36" s="155"/>
      <c r="X36" s="155"/>
      <c r="Y36" s="155"/>
      <c r="Z36" s="155"/>
    </row>
    <row r="37" spans="1:26" ht="26.25" thickBot="1">
      <c r="A37" s="171"/>
      <c r="B37" s="164" t="s">
        <v>123</v>
      </c>
      <c r="C37" s="164"/>
      <c r="D37" s="155"/>
      <c r="E37" s="164"/>
      <c r="F37" s="164"/>
      <c r="G37" s="164" t="s">
        <v>38</v>
      </c>
      <c r="H37" s="155"/>
      <c r="I37" s="155"/>
      <c r="J37" s="155"/>
      <c r="K37" s="155"/>
      <c r="L37" s="155"/>
      <c r="M37" s="155"/>
      <c r="N37" s="155"/>
      <c r="O37" s="164" t="s">
        <v>38</v>
      </c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</row>
    <row r="38" spans="1:26" ht="15.75" thickBot="1">
      <c r="A38" s="171"/>
      <c r="B38" s="164" t="s">
        <v>124</v>
      </c>
      <c r="C38" s="164"/>
      <c r="D38" s="155"/>
      <c r="E38" s="164" t="s">
        <v>38</v>
      </c>
      <c r="F38" s="164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</row>
    <row r="39" spans="1:26" ht="39" thickBot="1">
      <c r="A39" s="171"/>
      <c r="B39" s="164" t="s">
        <v>125</v>
      </c>
      <c r="C39" s="164"/>
      <c r="D39" s="155"/>
      <c r="E39" s="164"/>
      <c r="F39" s="164"/>
      <c r="G39" s="155"/>
      <c r="H39" s="155"/>
      <c r="I39" s="155"/>
      <c r="J39" s="155"/>
      <c r="K39" s="155"/>
      <c r="L39" s="155"/>
      <c r="M39" s="155"/>
      <c r="N39" s="155"/>
      <c r="O39" s="164" t="s">
        <v>38</v>
      </c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</row>
    <row r="40" spans="1:26" ht="15.75" thickBot="1">
      <c r="A40" s="171"/>
      <c r="B40" s="164" t="s">
        <v>126</v>
      </c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64" t="s">
        <v>562</v>
      </c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</row>
    <row r="41" spans="1:26" ht="15.75" thickBot="1">
      <c r="A41" s="171" t="s">
        <v>553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</row>
    <row r="42" spans="1:26" ht="26.25" thickBot="1">
      <c r="A42" s="171"/>
      <c r="B42" s="164" t="s">
        <v>127</v>
      </c>
      <c r="C42" s="155"/>
      <c r="D42" s="155"/>
      <c r="E42" s="155"/>
      <c r="F42" s="155"/>
      <c r="G42" s="155"/>
      <c r="H42" s="164" t="s">
        <v>38</v>
      </c>
      <c r="I42" s="164"/>
      <c r="J42" s="164" t="s">
        <v>38</v>
      </c>
      <c r="K42" s="155"/>
      <c r="L42" s="164" t="s">
        <v>38</v>
      </c>
      <c r="M42" s="164" t="s">
        <v>38</v>
      </c>
      <c r="N42" s="155"/>
      <c r="O42" s="155"/>
      <c r="P42" s="155"/>
      <c r="Q42" s="155"/>
      <c r="R42" s="164" t="s">
        <v>38</v>
      </c>
      <c r="S42" s="155"/>
      <c r="T42" s="155"/>
      <c r="U42" s="155"/>
      <c r="V42" s="155"/>
      <c r="W42" s="155"/>
      <c r="X42" s="155"/>
      <c r="Y42" s="155"/>
      <c r="Z42" s="155"/>
    </row>
    <row r="43" spans="1:26" ht="26.25" thickBot="1">
      <c r="A43" s="171" t="s">
        <v>554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</row>
    <row r="44" spans="1:26" ht="26.25" thickBot="1">
      <c r="A44" s="171"/>
      <c r="B44" s="164" t="s">
        <v>111</v>
      </c>
      <c r="C44" s="164"/>
      <c r="D44" s="155"/>
      <c r="E44" s="164" t="s">
        <v>38</v>
      </c>
      <c r="F44" s="155"/>
      <c r="G44" s="164" t="s">
        <v>38</v>
      </c>
      <c r="H44" s="155"/>
      <c r="I44" s="155"/>
      <c r="J44" s="155"/>
      <c r="K44" s="155"/>
      <c r="L44" s="155"/>
      <c r="M44" s="155"/>
      <c r="N44" s="155"/>
      <c r="O44" s="164" t="s">
        <v>38</v>
      </c>
      <c r="P44" s="164" t="s">
        <v>38</v>
      </c>
      <c r="Q44" s="155"/>
      <c r="R44" s="155"/>
      <c r="S44" s="155"/>
      <c r="T44" s="155"/>
      <c r="U44" s="155"/>
      <c r="V44" s="155"/>
      <c r="W44" s="155"/>
      <c r="X44" s="155"/>
      <c r="Y44" s="155"/>
      <c r="Z44" s="155"/>
    </row>
    <row r="45" spans="1:26" ht="15.75" thickBot="1">
      <c r="A45" s="171"/>
      <c r="B45" s="164" t="s">
        <v>112</v>
      </c>
      <c r="C45" s="164" t="s">
        <v>38</v>
      </c>
      <c r="D45" s="155"/>
      <c r="E45" s="164" t="s">
        <v>38</v>
      </c>
      <c r="F45" s="155"/>
      <c r="G45" s="155"/>
      <c r="H45" s="164" t="s">
        <v>38</v>
      </c>
      <c r="I45" s="164" t="s">
        <v>38</v>
      </c>
      <c r="J45" s="164" t="s">
        <v>38</v>
      </c>
      <c r="K45" s="155"/>
      <c r="L45" s="164" t="s">
        <v>38</v>
      </c>
      <c r="M45" s="155"/>
      <c r="N45" s="155"/>
      <c r="O45" s="155"/>
      <c r="P45" s="164" t="s">
        <v>38</v>
      </c>
      <c r="Q45" s="155"/>
      <c r="R45" s="155"/>
      <c r="S45" s="155"/>
      <c r="T45" s="155"/>
      <c r="U45" s="155"/>
      <c r="V45" s="155"/>
      <c r="W45" s="155"/>
      <c r="X45" s="155"/>
      <c r="Y45" s="155"/>
      <c r="Z45" s="155"/>
    </row>
    <row r="46" spans="1:26" ht="26.25" thickBot="1">
      <c r="A46" s="171"/>
      <c r="B46" s="164" t="s">
        <v>113</v>
      </c>
      <c r="C46" s="155"/>
      <c r="D46" s="155"/>
      <c r="E46" s="164" t="s">
        <v>38</v>
      </c>
      <c r="F46" s="155"/>
      <c r="G46" s="155"/>
      <c r="H46" s="164" t="s">
        <v>38</v>
      </c>
      <c r="I46" s="164" t="s">
        <v>38</v>
      </c>
      <c r="J46" s="164" t="s">
        <v>38</v>
      </c>
      <c r="K46" s="155"/>
      <c r="L46" s="164" t="s">
        <v>38</v>
      </c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</row>
    <row r="47" spans="1:26" ht="15.75" thickBot="1">
      <c r="A47" s="171"/>
      <c r="B47" s="164" t="s">
        <v>114</v>
      </c>
      <c r="C47" s="155"/>
      <c r="D47" s="155"/>
      <c r="E47" s="164" t="s">
        <v>38</v>
      </c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</row>
    <row r="48" spans="1:26" ht="15.75" thickBot="1">
      <c r="A48" s="171"/>
      <c r="B48" s="164" t="s">
        <v>115</v>
      </c>
      <c r="C48" s="155"/>
      <c r="D48" s="155"/>
      <c r="E48" s="164" t="s">
        <v>38</v>
      </c>
      <c r="F48" s="155"/>
      <c r="G48" s="155"/>
      <c r="H48" s="164" t="s">
        <v>38</v>
      </c>
      <c r="I48" s="164" t="s">
        <v>38</v>
      </c>
      <c r="J48" s="164" t="s">
        <v>38</v>
      </c>
      <c r="K48" s="155"/>
      <c r="L48" s="164" t="s">
        <v>38</v>
      </c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</row>
    <row r="49" spans="1:26" ht="77.25" thickBot="1">
      <c r="A49" s="171"/>
      <c r="B49" s="164" t="s">
        <v>116</v>
      </c>
      <c r="C49" s="155"/>
      <c r="D49" s="155"/>
      <c r="E49" s="164" t="s">
        <v>562</v>
      </c>
      <c r="F49" s="155"/>
      <c r="G49" s="155"/>
      <c r="H49" s="164" t="s">
        <v>38</v>
      </c>
      <c r="I49" s="164" t="s">
        <v>38</v>
      </c>
      <c r="J49" s="164" t="s">
        <v>38</v>
      </c>
      <c r="K49" s="155"/>
      <c r="L49" s="164" t="s">
        <v>562</v>
      </c>
      <c r="M49" s="164"/>
      <c r="N49" s="155"/>
      <c r="O49" s="155"/>
      <c r="P49" s="164" t="s">
        <v>38</v>
      </c>
      <c r="Q49" s="164" t="s">
        <v>38</v>
      </c>
      <c r="R49" s="155"/>
      <c r="S49" s="155"/>
      <c r="T49" s="155"/>
      <c r="U49" s="155"/>
      <c r="V49" s="155"/>
      <c r="W49" s="155"/>
      <c r="X49" s="155"/>
      <c r="Y49" s="155"/>
      <c r="Z49" s="155"/>
    </row>
    <row r="50" spans="1:26" ht="15.75" thickBot="1">
      <c r="A50" s="171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</row>
    <row r="51" spans="1:26" ht="15.75" thickBot="1">
      <c r="A51" s="171" t="s">
        <v>556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</row>
    <row r="52" spans="1:26" ht="39" thickBot="1">
      <c r="A52" s="171"/>
      <c r="B52" s="164" t="s">
        <v>155</v>
      </c>
      <c r="C52" s="155"/>
      <c r="D52" s="164" t="s">
        <v>38</v>
      </c>
      <c r="E52" s="155"/>
      <c r="F52" s="155"/>
      <c r="G52" s="164" t="s">
        <v>38</v>
      </c>
      <c r="H52" s="164" t="s">
        <v>562</v>
      </c>
      <c r="I52" s="164" t="s">
        <v>562</v>
      </c>
      <c r="J52" s="164" t="s">
        <v>562</v>
      </c>
      <c r="K52" s="155"/>
      <c r="L52" s="155"/>
      <c r="M52" s="155"/>
      <c r="N52" s="155"/>
      <c r="O52" s="155"/>
      <c r="P52" s="164" t="s">
        <v>38</v>
      </c>
      <c r="Q52" s="155"/>
      <c r="R52" s="155"/>
      <c r="S52" s="155"/>
      <c r="T52" s="155"/>
      <c r="U52" s="155"/>
      <c r="V52" s="155"/>
      <c r="W52" s="155"/>
      <c r="X52" s="155"/>
      <c r="Y52" s="155"/>
      <c r="Z52" s="155"/>
    </row>
    <row r="53" spans="1:26" ht="26.25" thickBot="1">
      <c r="A53" s="171"/>
      <c r="B53" s="164" t="s">
        <v>156</v>
      </c>
      <c r="C53" s="155"/>
      <c r="D53" s="164" t="s">
        <v>38</v>
      </c>
      <c r="E53" s="155"/>
      <c r="F53" s="155"/>
      <c r="G53" s="164" t="s">
        <v>38</v>
      </c>
      <c r="H53" s="155"/>
      <c r="I53" s="155"/>
      <c r="J53" s="155"/>
      <c r="K53" s="155"/>
      <c r="L53" s="155"/>
      <c r="M53" s="155"/>
      <c r="N53" s="155"/>
      <c r="O53" s="155"/>
      <c r="P53" s="164" t="s">
        <v>38</v>
      </c>
      <c r="Q53" s="155"/>
      <c r="R53" s="155"/>
      <c r="S53" s="155"/>
      <c r="T53" s="155"/>
      <c r="U53" s="155"/>
      <c r="V53" s="155"/>
      <c r="W53" s="155"/>
      <c r="X53" s="155"/>
      <c r="Y53" s="155"/>
      <c r="Z53" s="155"/>
    </row>
    <row r="54" spans="1:26" ht="30.75" thickBot="1">
      <c r="A54" s="171"/>
      <c r="B54" s="164" t="s">
        <v>566</v>
      </c>
      <c r="C54" s="155"/>
      <c r="D54" s="180" t="s">
        <v>567</v>
      </c>
      <c r="E54" s="155"/>
      <c r="F54" s="180" t="s">
        <v>567</v>
      </c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64"/>
      <c r="S54" s="155"/>
      <c r="T54" s="155"/>
      <c r="U54" s="155"/>
      <c r="V54" s="155"/>
      <c r="W54" s="155"/>
      <c r="X54" s="155"/>
      <c r="Y54" s="155"/>
      <c r="Z54" s="155"/>
    </row>
    <row r="55" spans="1:26" ht="39" thickBot="1">
      <c r="A55" s="171"/>
      <c r="B55" s="164" t="s">
        <v>568</v>
      </c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48"/>
      <c r="Q55" s="155"/>
      <c r="R55" s="164" t="s">
        <v>38</v>
      </c>
      <c r="S55" s="155"/>
      <c r="T55" s="155"/>
      <c r="U55" s="155"/>
      <c r="V55" s="155"/>
      <c r="W55" s="155"/>
      <c r="X55" s="155"/>
      <c r="Y55" s="155"/>
      <c r="Z55" s="155"/>
    </row>
    <row r="56" spans="1:26" ht="15.75" thickBot="1">
      <c r="A56" s="171"/>
      <c r="B56" s="164" t="s">
        <v>157</v>
      </c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64" t="s">
        <v>38</v>
      </c>
      <c r="Q56" s="155"/>
      <c r="R56" s="164"/>
      <c r="S56" s="155"/>
      <c r="T56" s="155"/>
      <c r="U56" s="155"/>
      <c r="V56" s="155"/>
      <c r="W56" s="155"/>
      <c r="X56" s="155"/>
      <c r="Y56" s="155"/>
      <c r="Z56" s="155"/>
    </row>
    <row r="57" spans="1:26" ht="26.25" thickBot="1">
      <c r="A57" s="171" t="s">
        <v>557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</row>
    <row r="58" spans="1:26" ht="26.25" thickBot="1">
      <c r="A58" s="171"/>
      <c r="B58" s="164" t="s">
        <v>158</v>
      </c>
      <c r="C58" s="164" t="s">
        <v>38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</row>
    <row r="59" spans="1:26" ht="39" thickBot="1">
      <c r="A59" s="171"/>
      <c r="B59" s="164" t="s">
        <v>159</v>
      </c>
      <c r="C59" s="164" t="s">
        <v>38</v>
      </c>
      <c r="D59" s="155"/>
      <c r="E59" s="155"/>
      <c r="F59" s="155"/>
      <c r="G59" s="164" t="s">
        <v>38</v>
      </c>
      <c r="H59" s="164" t="s">
        <v>562</v>
      </c>
      <c r="I59" s="155"/>
      <c r="J59" s="155"/>
      <c r="K59" s="155"/>
      <c r="L59" s="164" t="s">
        <v>562</v>
      </c>
      <c r="M59" s="155"/>
      <c r="N59" s="155"/>
      <c r="O59" s="155"/>
      <c r="P59" s="155"/>
      <c r="Q59" s="164" t="s">
        <v>562</v>
      </c>
      <c r="R59" s="155"/>
      <c r="S59" s="155"/>
      <c r="T59" s="155"/>
      <c r="U59" s="155"/>
      <c r="V59" s="155"/>
      <c r="W59" s="155"/>
      <c r="X59" s="155"/>
      <c r="Y59" s="155"/>
      <c r="Z59" s="155"/>
    </row>
    <row r="60" spans="1:26" ht="77.25" thickBot="1">
      <c r="A60" s="171"/>
      <c r="B60" s="164" t="s">
        <v>160</v>
      </c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64" t="s">
        <v>562</v>
      </c>
      <c r="R60" s="155"/>
      <c r="S60" s="155"/>
      <c r="T60" s="155"/>
      <c r="U60" s="155"/>
      <c r="V60" s="155"/>
      <c r="W60" s="155"/>
      <c r="X60" s="155"/>
      <c r="Y60" s="155"/>
      <c r="Z60" s="155"/>
    </row>
    <row r="61" spans="1:26" ht="51.75" thickBot="1">
      <c r="A61" s="171"/>
      <c r="B61" s="164" t="s">
        <v>161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64" t="s">
        <v>38</v>
      </c>
      <c r="R61" s="155"/>
      <c r="S61" s="155"/>
      <c r="T61" s="155"/>
      <c r="U61" s="155"/>
      <c r="V61" s="155"/>
      <c r="W61" s="155"/>
      <c r="X61" s="155"/>
      <c r="Y61" s="155"/>
      <c r="Z61" s="155"/>
    </row>
    <row r="62" spans="1:26" ht="26.25" thickBot="1">
      <c r="A62" s="171" t="s">
        <v>569</v>
      </c>
      <c r="B62" s="155"/>
      <c r="C62" s="155"/>
      <c r="D62" s="155"/>
      <c r="E62" s="155"/>
      <c r="F62" s="155"/>
      <c r="G62" s="164" t="s">
        <v>38</v>
      </c>
      <c r="H62" s="155"/>
      <c r="I62" s="155"/>
      <c r="J62" s="155"/>
      <c r="K62" s="155"/>
      <c r="L62" s="155"/>
      <c r="M62" s="155"/>
      <c r="N62" s="155"/>
      <c r="O62" s="155"/>
      <c r="P62" s="164" t="s">
        <v>38</v>
      </c>
      <c r="Q62" s="155"/>
      <c r="R62" s="155"/>
      <c r="S62" s="155"/>
      <c r="T62" s="155"/>
      <c r="U62" s="155"/>
      <c r="V62" s="155"/>
      <c r="W62" s="155"/>
      <c r="X62" s="155"/>
      <c r="Y62" s="155"/>
      <c r="Z62" s="155"/>
    </row>
    <row r="63" spans="1:26" ht="15.75" thickBot="1">
      <c r="A63" s="171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</row>
    <row r="64" spans="1:26" ht="51.75" thickBot="1">
      <c r="A64" s="171" t="s">
        <v>134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64" t="s">
        <v>38</v>
      </c>
      <c r="S64" s="155"/>
      <c r="T64" s="155"/>
      <c r="U64" s="155"/>
      <c r="V64" s="155"/>
      <c r="W64" s="155"/>
      <c r="X64" s="155"/>
      <c r="Y64" s="155"/>
      <c r="Z64" s="155"/>
    </row>
    <row r="65" spans="1:26" ht="90" thickBot="1">
      <c r="A65" s="155"/>
      <c r="B65" s="164" t="s">
        <v>162</v>
      </c>
      <c r="C65" s="155"/>
      <c r="D65" s="164" t="s">
        <v>38</v>
      </c>
      <c r="E65" s="155"/>
      <c r="F65" s="164" t="s">
        <v>38</v>
      </c>
      <c r="G65" s="164" t="s">
        <v>38</v>
      </c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</row>
    <row r="66" spans="1:26" ht="39" thickBot="1">
      <c r="A66" s="155"/>
      <c r="B66" s="164" t="s">
        <v>163</v>
      </c>
      <c r="C66" s="155"/>
      <c r="D66" s="164" t="s">
        <v>38</v>
      </c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</row>
    <row r="67" spans="1:26" ht="26.25" thickBot="1">
      <c r="A67" s="155"/>
      <c r="B67" s="164" t="s">
        <v>164</v>
      </c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64" t="s">
        <v>38</v>
      </c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</row>
    <row r="68" spans="1:26" ht="39" thickBot="1">
      <c r="A68" s="155"/>
      <c r="B68" s="164" t="s">
        <v>165</v>
      </c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64" t="s">
        <v>38</v>
      </c>
      <c r="S68" s="155"/>
      <c r="T68" s="155"/>
      <c r="U68" s="155"/>
      <c r="V68" s="155"/>
      <c r="W68" s="155"/>
      <c r="X68" s="155"/>
      <c r="Y68" s="155"/>
      <c r="Z68" s="155"/>
    </row>
    <row r="69" spans="1:26" ht="39" thickBot="1">
      <c r="A69" s="155"/>
      <c r="B69" s="164" t="s">
        <v>166</v>
      </c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64" t="s">
        <v>38</v>
      </c>
      <c r="S69" s="155"/>
      <c r="T69" s="155"/>
      <c r="U69" s="155"/>
      <c r="V69" s="155"/>
      <c r="W69" s="155"/>
      <c r="X69" s="155"/>
      <c r="Y69" s="155"/>
      <c r="Z69" s="155"/>
    </row>
    <row r="70" spans="1:26" ht="39" thickBot="1">
      <c r="A70" s="171"/>
      <c r="B70" s="164" t="s">
        <v>167</v>
      </c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64" t="s">
        <v>38</v>
      </c>
      <c r="S70" s="155"/>
      <c r="T70" s="155"/>
      <c r="U70" s="155"/>
      <c r="V70" s="155"/>
      <c r="W70" s="155"/>
      <c r="X70" s="155"/>
      <c r="Y70" s="155"/>
      <c r="Z70" s="155"/>
    </row>
    <row r="71" spans="1:26" ht="77.25" thickBot="1">
      <c r="A71" s="171" t="s">
        <v>558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</row>
    <row r="72" spans="1:26" ht="15.75" thickBot="1">
      <c r="A72" s="155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</row>
    <row r="73" spans="1:26" ht="15.75" thickBot="1">
      <c r="A73" s="155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</row>
    <row r="74" spans="1:26" ht="15.75" thickBot="1">
      <c r="A74" s="155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</row>
    <row r="75" spans="1:26" ht="15.75" thickBot="1">
      <c r="A75" s="155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</row>
    <row r="76" spans="1:26" ht="15.75" thickBot="1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</row>
    <row r="77" spans="1:26" ht="15.75" thickBot="1">
      <c r="A77" s="15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</row>
    <row r="78" spans="1:26" ht="15.75" thickBot="1">
      <c r="A78" s="155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</row>
    <row r="79" spans="1:26" ht="15.75" thickBot="1">
      <c r="A79" s="155">
        <v>0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</row>
    <row r="80" spans="1:26" ht="15.75" thickBot="1">
      <c r="A80" s="155">
        <v>0</v>
      </c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</row>
    <row r="81" spans="1:26" ht="26.25" thickBot="1">
      <c r="A81" s="155">
        <v>3</v>
      </c>
      <c r="B81" s="155" t="s">
        <v>208</v>
      </c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</row>
    <row r="82" spans="1:26" ht="15.75" thickBot="1">
      <c r="A82" s="155">
        <v>3</v>
      </c>
      <c r="B82" s="155" t="s">
        <v>193</v>
      </c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</row>
    <row r="83" spans="1:26" ht="26.25" thickBot="1">
      <c r="A83" s="155">
        <v>4</v>
      </c>
      <c r="B83" s="155" t="s">
        <v>209</v>
      </c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</row>
    <row r="84" spans="1:26" ht="90" thickBot="1">
      <c r="A84" s="155">
        <v>3</v>
      </c>
      <c r="B84" s="155" t="s">
        <v>143</v>
      </c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</row>
    <row r="85" spans="1:26" ht="15.75" thickBot="1">
      <c r="A85" s="155">
        <v>3</v>
      </c>
      <c r="B85" s="155" t="s">
        <v>144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</row>
    <row r="86" spans="1:26" ht="26.25" thickBot="1">
      <c r="A86" s="155">
        <v>3</v>
      </c>
      <c r="B86" s="155" t="s">
        <v>145</v>
      </c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</row>
    <row r="87" spans="1:26" ht="26.25" thickBot="1">
      <c r="A87" s="155">
        <v>1</v>
      </c>
      <c r="B87" s="155" t="s">
        <v>146</v>
      </c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</row>
    <row r="88" spans="1:26" ht="26.25" thickBot="1">
      <c r="A88" s="155">
        <v>0</v>
      </c>
      <c r="B88" s="155" t="s">
        <v>147</v>
      </c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</row>
    <row r="89" spans="1:26" ht="39" thickBot="1">
      <c r="A89" s="155">
        <v>1</v>
      </c>
      <c r="B89" s="155" t="s">
        <v>148</v>
      </c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</row>
    <row r="90" spans="1:26" ht="15.75" thickBot="1">
      <c r="A90" s="155">
        <v>0</v>
      </c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</row>
    <row r="91" spans="1:26" ht="26.25" thickBot="1">
      <c r="A91" s="155">
        <v>2</v>
      </c>
      <c r="B91" s="155" t="s">
        <v>149</v>
      </c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</row>
    <row r="92" spans="1:26" ht="26.25" thickBot="1">
      <c r="A92" s="155">
        <v>2</v>
      </c>
      <c r="B92" s="155" t="s">
        <v>150</v>
      </c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</row>
    <row r="93" spans="1:26" ht="15.75" thickBot="1">
      <c r="A93" s="155">
        <v>0</v>
      </c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</row>
    <row r="94" spans="1:26" ht="15.75" thickBot="1">
      <c r="A94" s="155">
        <v>6</v>
      </c>
      <c r="B94" s="155" t="s">
        <v>227</v>
      </c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</row>
    <row r="95" spans="1:26" ht="15.75" thickBot="1">
      <c r="A95" s="155">
        <v>5</v>
      </c>
      <c r="B95" s="155" t="s">
        <v>152</v>
      </c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</row>
    <row r="96" spans="1:26" ht="15.75" thickBot="1">
      <c r="A96" s="155">
        <v>5</v>
      </c>
      <c r="B96" s="155" t="s">
        <v>153</v>
      </c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</row>
    <row r="97" spans="1:26" ht="64.5" thickBot="1">
      <c r="A97" s="155">
        <v>8</v>
      </c>
      <c r="B97" s="155" t="s">
        <v>139</v>
      </c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</row>
    <row r="98" spans="1:26" ht="15.75" thickBot="1">
      <c r="A98" s="155">
        <v>0</v>
      </c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</row>
    <row r="99" spans="1:26" ht="39" thickBot="1">
      <c r="A99" s="155">
        <v>1</v>
      </c>
      <c r="B99" s="155" t="s">
        <v>117</v>
      </c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</row>
    <row r="100" spans="1:26" ht="39" thickBot="1">
      <c r="A100" s="155">
        <v>1</v>
      </c>
      <c r="B100" s="155" t="s">
        <v>118</v>
      </c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</row>
    <row r="101" spans="1:26" ht="26.25" thickBot="1">
      <c r="A101" s="155">
        <v>2</v>
      </c>
      <c r="B101" s="155" t="s">
        <v>101</v>
      </c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</row>
    <row r="102" spans="1:26" ht="15.75" thickBot="1">
      <c r="A102" s="155">
        <v>2</v>
      </c>
      <c r="B102" s="155" t="s">
        <v>102</v>
      </c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</row>
    <row r="103" spans="1:26" ht="39" thickBot="1">
      <c r="A103" s="155">
        <v>1</v>
      </c>
      <c r="B103" s="155" t="s">
        <v>103</v>
      </c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</row>
    <row r="104" spans="1:26" ht="51.75" thickBot="1">
      <c r="A104" s="155">
        <v>2</v>
      </c>
      <c r="B104" s="155" t="s">
        <v>104</v>
      </c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</row>
    <row r="105" spans="1:26" ht="39" thickBot="1">
      <c r="A105" s="155">
        <v>3</v>
      </c>
      <c r="B105" s="155" t="s">
        <v>105</v>
      </c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</row>
    <row r="106" spans="1:26" ht="26.25" thickBot="1">
      <c r="A106" s="155">
        <v>1</v>
      </c>
      <c r="B106" s="155" t="s">
        <v>107</v>
      </c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</row>
    <row r="107" spans="1:26" ht="26.25" thickBot="1">
      <c r="A107" s="155">
        <v>3</v>
      </c>
      <c r="B107" s="155" t="s">
        <v>564</v>
      </c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</row>
    <row r="108" spans="1:26" ht="26.25" thickBot="1">
      <c r="A108" s="155">
        <v>1</v>
      </c>
      <c r="B108" s="155" t="s">
        <v>154</v>
      </c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</row>
    <row r="109" spans="1:26" ht="15.75" thickBot="1">
      <c r="A109" s="155">
        <v>0</v>
      </c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</row>
    <row r="110" spans="1:26" ht="51.75" thickBot="1">
      <c r="A110" s="155">
        <v>11</v>
      </c>
      <c r="B110" s="155" t="s">
        <v>565</v>
      </c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</row>
    <row r="111" spans="1:26" ht="26.25" thickBot="1">
      <c r="A111" s="155">
        <v>2</v>
      </c>
      <c r="B111" s="155" t="s">
        <v>123</v>
      </c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</row>
    <row r="112" spans="1:26" ht="15.75" thickBot="1">
      <c r="A112" s="155">
        <v>1</v>
      </c>
      <c r="B112" s="155" t="s">
        <v>124</v>
      </c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</row>
    <row r="113" spans="1:26" ht="39" thickBot="1">
      <c r="A113" s="155">
        <v>1</v>
      </c>
      <c r="B113" s="155" t="s">
        <v>125</v>
      </c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</row>
    <row r="114" spans="1:26" ht="15.75" thickBot="1">
      <c r="A114" s="155">
        <v>0</v>
      </c>
      <c r="B114" s="155" t="s">
        <v>126</v>
      </c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</row>
    <row r="115" spans="1:26" ht="15.75" thickBot="1">
      <c r="A115" s="155">
        <v>0</v>
      </c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</row>
    <row r="116" spans="1:26" ht="26.25" thickBot="1">
      <c r="A116" s="155">
        <v>5</v>
      </c>
      <c r="B116" s="155" t="s">
        <v>127</v>
      </c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</row>
    <row r="117" spans="1:26" ht="15.75" thickBot="1">
      <c r="A117" s="155">
        <v>0</v>
      </c>
      <c r="B117" s="155"/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</row>
    <row r="118" spans="1:26" ht="26.25" thickBot="1">
      <c r="A118" s="155">
        <v>4</v>
      </c>
      <c r="B118" s="155" t="s">
        <v>111</v>
      </c>
      <c r="C118" s="155"/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</row>
    <row r="119" spans="1:26" ht="15.75" thickBot="1">
      <c r="A119" s="155">
        <v>7</v>
      </c>
      <c r="B119" s="155" t="s">
        <v>112</v>
      </c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</row>
    <row r="120" spans="1:26" ht="26.25" thickBot="1">
      <c r="A120" s="155">
        <v>5</v>
      </c>
      <c r="B120" s="155" t="s">
        <v>113</v>
      </c>
      <c r="C120" s="155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</row>
    <row r="121" spans="1:26" ht="15.75" thickBot="1">
      <c r="A121" s="155">
        <v>1</v>
      </c>
      <c r="B121" s="155" t="s">
        <v>114</v>
      </c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</row>
    <row r="122" spans="1:26" ht="15.75" thickBot="1">
      <c r="A122" s="155">
        <v>5</v>
      </c>
      <c r="B122" s="155" t="s">
        <v>115</v>
      </c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</row>
    <row r="123" spans="1:26" ht="77.25" thickBot="1">
      <c r="A123" s="155">
        <v>5</v>
      </c>
      <c r="B123" s="155" t="s">
        <v>116</v>
      </c>
      <c r="C123" s="155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</row>
    <row r="124" spans="1:26" ht="15.75" thickBot="1">
      <c r="A124" s="155">
        <v>0</v>
      </c>
      <c r="B124" s="155"/>
      <c r="C124" s="155"/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</row>
    <row r="125" spans="1:26" ht="15.75" thickBot="1">
      <c r="A125" s="155">
        <v>0</v>
      </c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</row>
    <row r="126" spans="1:26" ht="39" thickBot="1">
      <c r="A126" s="155">
        <v>3</v>
      </c>
      <c r="B126" s="155" t="s">
        <v>155</v>
      </c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</row>
    <row r="127" spans="1:26" ht="26.25" thickBot="1">
      <c r="A127" s="155">
        <v>3</v>
      </c>
      <c r="B127" s="155" t="s">
        <v>156</v>
      </c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</row>
    <row r="128" spans="1:26" ht="26.25" thickBot="1">
      <c r="A128" s="155">
        <v>0</v>
      </c>
      <c r="B128" s="155" t="s">
        <v>566</v>
      </c>
      <c r="C128" s="155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</row>
    <row r="129" spans="1:26" ht="39" thickBot="1">
      <c r="A129" s="155">
        <v>1</v>
      </c>
      <c r="B129" s="155" t="s">
        <v>568</v>
      </c>
      <c r="C129" s="155"/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</row>
    <row r="130" spans="1:26" ht="15.75" thickBot="1">
      <c r="A130" s="155">
        <v>1</v>
      </c>
      <c r="B130" s="155" t="s">
        <v>157</v>
      </c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</row>
    <row r="131" spans="1:26" ht="15.75" thickBot="1">
      <c r="A131" s="155">
        <v>0</v>
      </c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</row>
    <row r="132" spans="1:26" ht="26.25" thickBot="1">
      <c r="A132" s="155">
        <v>1</v>
      </c>
      <c r="B132" s="155" t="s">
        <v>158</v>
      </c>
      <c r="C132" s="155"/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  <c r="Z132" s="155"/>
    </row>
    <row r="133" spans="1:26" ht="39" thickBot="1">
      <c r="A133" s="155">
        <v>2</v>
      </c>
      <c r="B133" s="155" t="s">
        <v>159</v>
      </c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</row>
    <row r="134" spans="1:26" ht="77.25" thickBot="1">
      <c r="A134" s="155">
        <v>0</v>
      </c>
      <c r="B134" s="155" t="s">
        <v>160</v>
      </c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</row>
    <row r="135" spans="1:26" ht="51.75" thickBot="1">
      <c r="A135" s="155">
        <v>1</v>
      </c>
      <c r="B135" s="155" t="s">
        <v>161</v>
      </c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</row>
    <row r="136" spans="1:26" ht="15.75" thickBot="1">
      <c r="A136" s="155">
        <v>2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</row>
    <row r="137" spans="1:26" ht="15.75" thickBot="1">
      <c r="A137" s="155">
        <v>0</v>
      </c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</row>
    <row r="138" spans="1:26" ht="15.75" thickBot="1">
      <c r="A138" s="155">
        <v>1</v>
      </c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</row>
    <row r="139" spans="1:26" ht="90" thickBot="1">
      <c r="A139" s="155">
        <v>3</v>
      </c>
      <c r="B139" s="155" t="s">
        <v>162</v>
      </c>
      <c r="C139" s="155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</row>
    <row r="140" spans="1:26" ht="39" thickBot="1">
      <c r="A140" s="155">
        <v>1</v>
      </c>
      <c r="B140" s="155" t="s">
        <v>163</v>
      </c>
      <c r="C140" s="155"/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  <c r="Z140" s="155"/>
    </row>
    <row r="141" spans="1:26" ht="26.25" thickBot="1">
      <c r="A141" s="155">
        <v>1</v>
      </c>
      <c r="B141" s="155" t="s">
        <v>164</v>
      </c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</row>
    <row r="142" spans="1:26" ht="39" thickBot="1">
      <c r="A142" s="155">
        <v>1</v>
      </c>
      <c r="B142" s="155" t="s">
        <v>165</v>
      </c>
      <c r="C142" s="155"/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  <c r="Z142" s="155"/>
    </row>
    <row r="143" spans="1:26" ht="39" thickBot="1">
      <c r="A143" s="155">
        <v>1</v>
      </c>
      <c r="B143" s="155" t="s">
        <v>166</v>
      </c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</row>
    <row r="144" spans="1:26" ht="39" thickBot="1">
      <c r="A144" s="155">
        <v>1</v>
      </c>
      <c r="B144" s="155" t="s">
        <v>167</v>
      </c>
      <c r="C144" s="155"/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  <c r="Z144" s="155"/>
    </row>
    <row r="145" spans="1:26" ht="15.75" thickBot="1">
      <c r="A145" s="155">
        <v>0</v>
      </c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</row>
    <row r="146" spans="1:26" ht="15.75" thickBot="1">
      <c r="A146" s="155">
        <v>0</v>
      </c>
      <c r="B146" s="155"/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</row>
    <row r="147" spans="1:26" ht="15.75" thickBot="1">
      <c r="A147" s="155">
        <v>0</v>
      </c>
      <c r="B147" s="155"/>
      <c r="C147" s="155"/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  <c r="Z147" s="155"/>
    </row>
    <row r="148" spans="1:26" ht="15.75" thickBot="1">
      <c r="A148" s="155">
        <v>0</v>
      </c>
      <c r="B148" s="155"/>
      <c r="C148" s="155"/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</row>
    <row r="149" spans="1:26" ht="15.75" thickBot="1">
      <c r="A149" s="155">
        <v>0</v>
      </c>
      <c r="B149" s="155"/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</row>
  </sheetData>
  <hyperlinks>
    <hyperlink ref="D54" r:id="rId1" display="http://bluehost.com/" xr:uid="{70FA6169-7A9B-47F8-8208-C1DED4677700}"/>
    <hyperlink ref="F54" r:id="rId2" display="http://bluehost.com/" xr:uid="{F9956519-C0B7-40C2-B11B-B5EA5F255B2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8725-A45D-4C57-87DE-8D8099669B6F}">
  <dimension ref="A1:B29"/>
  <sheetViews>
    <sheetView topLeftCell="A31" workbookViewId="0">
      <selection activeCell="A2" sqref="A2:B29"/>
    </sheetView>
  </sheetViews>
  <sheetFormatPr defaultRowHeight="15"/>
  <cols>
    <col min="1" max="1" width="21" customWidth="1"/>
    <col min="2" max="2" width="16.28515625" customWidth="1"/>
  </cols>
  <sheetData>
    <row r="1" spans="1:2" ht="15.75" thickBot="1"/>
    <row r="2" spans="1:2" ht="27" thickBot="1">
      <c r="A2" s="148" t="s">
        <v>570</v>
      </c>
      <c r="B2" s="148"/>
    </row>
    <row r="3" spans="1:2" ht="15.75" thickBot="1">
      <c r="A3" s="181"/>
      <c r="B3" s="181"/>
    </row>
    <row r="4" spans="1:2" ht="39" thickBot="1">
      <c r="A4" s="182" t="s">
        <v>571</v>
      </c>
      <c r="B4" s="183" t="s">
        <v>28</v>
      </c>
    </row>
    <row r="5" spans="1:2" ht="15.75" thickBot="1">
      <c r="A5" s="153">
        <v>0</v>
      </c>
      <c r="B5" s="148"/>
    </row>
    <row r="6" spans="1:2" ht="27" thickBot="1">
      <c r="A6" s="152">
        <v>4</v>
      </c>
      <c r="B6" s="148" t="s">
        <v>209</v>
      </c>
    </row>
    <row r="7" spans="1:2" ht="15.75" thickBot="1">
      <c r="A7" s="152">
        <v>6</v>
      </c>
      <c r="B7" s="148" t="s">
        <v>227</v>
      </c>
    </row>
    <row r="8" spans="1:2" ht="15.75" thickBot="1">
      <c r="A8" s="152">
        <v>5</v>
      </c>
      <c r="B8" s="148" t="s">
        <v>152</v>
      </c>
    </row>
    <row r="9" spans="1:2" ht="15.75" thickBot="1">
      <c r="A9" s="152">
        <v>5</v>
      </c>
      <c r="B9" s="148" t="s">
        <v>153</v>
      </c>
    </row>
    <row r="10" spans="1:2" ht="65.25" thickBot="1">
      <c r="A10" s="152">
        <v>8</v>
      </c>
      <c r="B10" s="148" t="s">
        <v>139</v>
      </c>
    </row>
    <row r="11" spans="1:2" ht="52.5" thickBot="1">
      <c r="A11" s="152">
        <v>11</v>
      </c>
      <c r="B11" s="148" t="s">
        <v>565</v>
      </c>
    </row>
    <row r="12" spans="1:2" ht="27" thickBot="1">
      <c r="A12" s="152">
        <v>5</v>
      </c>
      <c r="B12" s="148" t="s">
        <v>127</v>
      </c>
    </row>
    <row r="13" spans="1:2" ht="27" thickBot="1">
      <c r="A13" s="152">
        <v>4</v>
      </c>
      <c r="B13" s="148" t="s">
        <v>111</v>
      </c>
    </row>
    <row r="14" spans="1:2" ht="15.75" thickBot="1">
      <c r="A14" s="152">
        <v>7</v>
      </c>
      <c r="B14" s="148" t="s">
        <v>112</v>
      </c>
    </row>
    <row r="15" spans="1:2" ht="27" thickBot="1">
      <c r="A15" s="152">
        <v>5</v>
      </c>
      <c r="B15" s="148" t="s">
        <v>113</v>
      </c>
    </row>
    <row r="16" spans="1:2" ht="15.75" thickBot="1">
      <c r="A16" s="152">
        <v>5</v>
      </c>
      <c r="B16" s="148" t="s">
        <v>115</v>
      </c>
    </row>
    <row r="17" spans="1:2" ht="78" thickBot="1">
      <c r="A17" s="152">
        <v>5</v>
      </c>
      <c r="B17" s="148" t="s">
        <v>116</v>
      </c>
    </row>
    <row r="18" spans="1:2" ht="15.75" thickBot="1">
      <c r="A18" s="181"/>
      <c r="B18" s="181"/>
    </row>
    <row r="19" spans="1:2" ht="39" thickBot="1">
      <c r="A19" s="182" t="s">
        <v>571</v>
      </c>
      <c r="B19" s="183" t="s">
        <v>28</v>
      </c>
    </row>
    <row r="20" spans="1:2" ht="15.75" thickBot="1">
      <c r="A20" s="184">
        <v>8</v>
      </c>
      <c r="B20" s="185" t="s">
        <v>548</v>
      </c>
    </row>
    <row r="21" spans="1:2" ht="15.75" thickBot="1">
      <c r="A21" s="184">
        <v>5</v>
      </c>
      <c r="B21" s="185"/>
    </row>
    <row r="22" spans="1:2" ht="27" thickBot="1">
      <c r="A22" s="184">
        <v>9</v>
      </c>
      <c r="B22" s="185" t="s">
        <v>550</v>
      </c>
    </row>
    <row r="23" spans="1:2" ht="15.75" thickBot="1">
      <c r="A23" s="184">
        <v>4</v>
      </c>
      <c r="B23" s="185"/>
    </row>
    <row r="24" spans="1:2" ht="27" thickBot="1">
      <c r="A24" s="184">
        <v>11</v>
      </c>
      <c r="B24" s="185" t="s">
        <v>552</v>
      </c>
    </row>
    <row r="25" spans="1:2" ht="15.75" thickBot="1">
      <c r="A25" s="184">
        <v>4</v>
      </c>
      <c r="B25" s="185"/>
    </row>
    <row r="26" spans="1:2" ht="27" thickBot="1">
      <c r="A26" s="184">
        <v>10</v>
      </c>
      <c r="B26" s="185" t="s">
        <v>554</v>
      </c>
    </row>
    <row r="27" spans="1:2" ht="15.75" thickBot="1">
      <c r="A27" s="184">
        <v>8</v>
      </c>
      <c r="B27" s="185" t="s">
        <v>556</v>
      </c>
    </row>
    <row r="28" spans="1:2" ht="27" thickBot="1">
      <c r="A28" s="184">
        <v>7</v>
      </c>
      <c r="B28" s="185" t="s">
        <v>557</v>
      </c>
    </row>
    <row r="29" spans="1:2" ht="15.75" thickBot="1">
      <c r="A29" s="186">
        <v>5</v>
      </c>
      <c r="B29" s="18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9C09-747D-4DA4-A50C-EAAA6A051CFD}">
  <dimension ref="A1:Q37"/>
  <sheetViews>
    <sheetView zoomScale="115" zoomScaleNormal="115" workbookViewId="0">
      <selection activeCell="G16" sqref="G16"/>
    </sheetView>
  </sheetViews>
  <sheetFormatPr defaultRowHeight="15"/>
  <cols>
    <col min="1" max="1" width="26.7109375" customWidth="1"/>
    <col min="2" max="2" width="37.28515625" bestFit="1" customWidth="1"/>
    <col min="3" max="3" width="33.42578125" bestFit="1" customWidth="1"/>
    <col min="4" max="4" width="11" bestFit="1" customWidth="1"/>
    <col min="5" max="5" width="15.28515625" bestFit="1" customWidth="1"/>
    <col min="6" max="6" width="13.5703125" bestFit="1" customWidth="1"/>
    <col min="7" max="7" width="13.85546875" bestFit="1" customWidth="1"/>
    <col min="8" max="8" width="11.5703125" bestFit="1" customWidth="1"/>
    <col min="9" max="9" width="25.42578125" bestFit="1" customWidth="1"/>
    <col min="10" max="10" width="10" bestFit="1" customWidth="1"/>
    <col min="11" max="11" width="11.5703125" bestFit="1" customWidth="1"/>
    <col min="12" max="12" width="20" bestFit="1" customWidth="1"/>
    <col min="13" max="13" width="13" bestFit="1" customWidth="1"/>
    <col min="14" max="14" width="15.28515625" bestFit="1" customWidth="1"/>
    <col min="15" max="15" width="11" bestFit="1" customWidth="1"/>
    <col min="16" max="16" width="25.42578125" bestFit="1" customWidth="1"/>
    <col min="17" max="17" width="13.5703125" customWidth="1"/>
  </cols>
  <sheetData>
    <row r="1" spans="1:17" ht="28.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8.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thickBot="1">
      <c r="A3" s="1" t="s">
        <v>74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39" t="s">
        <v>4</v>
      </c>
      <c r="E4" s="39" t="s">
        <v>5</v>
      </c>
      <c r="F4" s="39" t="s">
        <v>22</v>
      </c>
      <c r="G4" s="39" t="s">
        <v>6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39" t="s">
        <v>19</v>
      </c>
      <c r="N4" s="39" t="s">
        <v>7</v>
      </c>
      <c r="O4" s="39" t="s">
        <v>26</v>
      </c>
      <c r="P4" s="39" t="s">
        <v>71</v>
      </c>
      <c r="Q4" s="39" t="s">
        <v>29</v>
      </c>
    </row>
    <row r="5" spans="1:17" ht="15.75" thickBot="1">
      <c r="A5" s="14" t="s">
        <v>59</v>
      </c>
      <c r="B5" s="14" t="s">
        <v>60</v>
      </c>
      <c r="C5" s="34" t="s">
        <v>73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.75" thickBot="1">
      <c r="A6" s="15" t="s">
        <v>49</v>
      </c>
      <c r="B6" s="16" t="s">
        <v>50</v>
      </c>
      <c r="C6" s="35">
        <v>160</v>
      </c>
      <c r="D6" s="51">
        <f>IF(Qualatative_Table!D6="Low",2.5,IF(Qualatative_Table!D6="Medium",5,IF(Qualatative_Table!D6="None",0,10)))*$C6</f>
        <v>400</v>
      </c>
      <c r="E6" s="51">
        <f>IF(Qualatative_Table!E6="Low",2.5,IF(Qualatative_Table!E6="Medium",5,IF(Qualatative_Table!E6="None",0,10)))*$C6</f>
        <v>0</v>
      </c>
      <c r="F6" s="51">
        <f>IF(Qualatative_Table!F6="Low",2.5,IF(Qualatative_Table!F6="Medium",5,IF(Qualatative_Table!F6="None",0,10)))*$C6</f>
        <v>1600</v>
      </c>
      <c r="G6" s="51">
        <f>IF(Qualatative_Table!G6="Low",2.5,IF(Qualatative_Table!G6="Medium",5,IF(Qualatative_Table!G6="None",0,10)))*$C6</f>
        <v>0</v>
      </c>
      <c r="H6" s="51">
        <f>IF(Qualatative_Table!H6="Low",2.5,IF(Qualatative_Table!H6="Medium",5,IF(Qualatative_Table!H6="None",0,10)))*$C6</f>
        <v>800</v>
      </c>
      <c r="I6" s="51">
        <f>IF(Qualatative_Table!I6="Low",2.5,IF(Qualatative_Table!I6="Medium",5,IF(Qualatative_Table!I6="None",0,10)))*$C6</f>
        <v>800</v>
      </c>
      <c r="J6" s="51">
        <f>IF(Qualatative_Table!J6="Low",2.5,IF(Qualatative_Table!J6="Medium",5,IF(Qualatative_Table!J6="None",0,10)))*$C6</f>
        <v>400</v>
      </c>
      <c r="K6" s="51">
        <f>IF(Qualatative_Table!K6="Low",2.5,IF(Qualatative_Table!K6="Medium",5,IF(Qualatative_Table!K6="None",0,10)))*$C6</f>
        <v>400</v>
      </c>
      <c r="L6" s="51">
        <f>IF(Qualatative_Table!L6="Low",2.5,IF(Qualatative_Table!L6="Medium",5,IF(Qualatative_Table!L6="None",0,10)))*$C6</f>
        <v>1600</v>
      </c>
      <c r="M6" s="51">
        <f>IF(Qualatative_Table!M6="Low",2.5,IF(Qualatative_Table!M6="Medium",5,IF(Qualatative_Table!M6="None",0,10)))*$C6</f>
        <v>400</v>
      </c>
      <c r="N6" s="51">
        <f>IF(Qualatative_Table!N6="Low",2.5,IF(Qualatative_Table!N6="Medium",5,IF(Qualatative_Table!N6="None",0,10)))*$C6</f>
        <v>0</v>
      </c>
      <c r="O6" s="51">
        <f>IF(Qualatative_Table!O6="Low",2.5,IF(Qualatative_Table!O6="Medium",5,IF(Qualatative_Table!O6="None",0,10)))*$C6</f>
        <v>800</v>
      </c>
      <c r="P6" s="51">
        <f>IF(Qualatative_Table!P6="Low",2.5,IF(Qualatative_Table!P6="Medium",5,IF(Qualatative_Table!P6="None",0,10)))*$C6</f>
        <v>800</v>
      </c>
      <c r="Q6" s="51">
        <f>IF(Qualatative_Table!Q6="Low",2.5,IF(Qualatative_Table!Q6="Medium",5,IF(Qualatative_Table!Q6="None",0,10)))*$C6</f>
        <v>400</v>
      </c>
    </row>
    <row r="7" spans="1:17">
      <c r="A7" s="17" t="s">
        <v>51</v>
      </c>
      <c r="B7" s="18" t="s">
        <v>52</v>
      </c>
      <c r="C7" s="36">
        <v>25</v>
      </c>
      <c r="D7" s="52">
        <f>IF(Qualatative_Table!D7="Yes",10*$C7,0)</f>
        <v>250</v>
      </c>
      <c r="E7" s="12">
        <f>IF(Qualatative_Table!E7="Yes",10*$C7,0)</f>
        <v>250</v>
      </c>
      <c r="F7" s="12">
        <f>IF(Qualatative_Table!F7="Yes",10*$C7,0)</f>
        <v>250</v>
      </c>
      <c r="G7" s="12">
        <f>IF(Qualatative_Table!G7="Yes",10*$C7,0)</f>
        <v>250</v>
      </c>
      <c r="H7" s="12">
        <f>IF(Qualatative_Table!H7="Yes",10*$C7,0)</f>
        <v>250</v>
      </c>
      <c r="I7" s="12">
        <f>IF(Qualatative_Table!I7="Yes",10*$C7,0)</f>
        <v>250</v>
      </c>
      <c r="J7" s="12">
        <f>IF(Qualatative_Table!J7="Yes",10*$C7,0)</f>
        <v>250</v>
      </c>
      <c r="K7" s="12">
        <f>IF(Qualatative_Table!K7="Yes",10*$C7,0)</f>
        <v>250</v>
      </c>
      <c r="L7" s="12">
        <f>IF(Qualatative_Table!L7="Yes",10*$C7,0)</f>
        <v>250</v>
      </c>
      <c r="M7" s="12">
        <f>IF(Qualatative_Table!M7="Yes",10*$C7,0)</f>
        <v>250</v>
      </c>
      <c r="N7" s="12">
        <f>IF(Qualatative_Table!N7="Yes",10*$C7,0)</f>
        <v>250</v>
      </c>
      <c r="O7" s="12">
        <f>IF(Qualatative_Table!O7="Yes",10*$C7,0)</f>
        <v>250</v>
      </c>
      <c r="P7" s="12">
        <f>IF(Qualatative_Table!P7="Yes",10*$C7,0)</f>
        <v>250</v>
      </c>
      <c r="Q7" s="28">
        <f>IF(Qualatative_Table!Q7="Yes",10*$C7,0)</f>
        <v>250</v>
      </c>
    </row>
    <row r="8" spans="1:17">
      <c r="A8" s="19"/>
      <c r="B8" s="13" t="s">
        <v>70</v>
      </c>
      <c r="C8" s="37">
        <v>8</v>
      </c>
      <c r="D8" s="52">
        <f>IF(Qualatative_Table!D8="Yes",10*$C8,0)</f>
        <v>0</v>
      </c>
      <c r="E8" s="12">
        <f>IF(Qualatative_Table!E8="Yes",10*$C8,0)</f>
        <v>0</v>
      </c>
      <c r="F8" s="12">
        <f>IF(Qualatative_Table!F8="Yes",10*$C8,0)</f>
        <v>0</v>
      </c>
      <c r="G8" s="12">
        <f>IF(Qualatative_Table!G8="Yes",10*$C8,0)</f>
        <v>0</v>
      </c>
      <c r="H8" s="12">
        <f>IF(Qualatative_Table!H8="Yes",10*$C8,0)</f>
        <v>0</v>
      </c>
      <c r="I8" s="12">
        <f>IF(Qualatative_Table!I8="Yes",10*$C8,0)</f>
        <v>0</v>
      </c>
      <c r="J8" s="12">
        <f>IF(Qualatative_Table!J8="Yes",10*$C8,0)</f>
        <v>0</v>
      </c>
      <c r="K8" s="12">
        <f>IF(Qualatative_Table!K8="Yes",10*$C8,0)</f>
        <v>0</v>
      </c>
      <c r="L8" s="12">
        <f>IF(Qualatative_Table!L8="Yes",10*$C8,0)</f>
        <v>0</v>
      </c>
      <c r="M8" s="12">
        <f>IF(Qualatative_Table!M8="Yes",10*$C8,0)</f>
        <v>0</v>
      </c>
      <c r="N8" s="12">
        <f>IF(Qualatative_Table!N8="Yes",10*$C8,0)</f>
        <v>0</v>
      </c>
      <c r="O8" s="12">
        <f>IF(Qualatative_Table!O8="Yes",10*$C8,0)</f>
        <v>0</v>
      </c>
      <c r="P8" s="12">
        <f>IF(Qualatative_Table!P8="Yes",10*$C8,0)</f>
        <v>0</v>
      </c>
      <c r="Q8" s="28">
        <f>IF(Qualatative_Table!Q8="Yes",10*$C8,0)</f>
        <v>0</v>
      </c>
    </row>
    <row r="9" spans="1:17">
      <c r="A9" s="19"/>
      <c r="B9" s="13" t="s">
        <v>53</v>
      </c>
      <c r="C9" s="37">
        <v>5</v>
      </c>
      <c r="D9" s="52">
        <f>IF(Qualatative_Table!D9="Yes",10*$C9,0)</f>
        <v>50</v>
      </c>
      <c r="E9" s="12">
        <f>IF(Qualatative_Table!E9="Yes",10*$C9,0)</f>
        <v>50</v>
      </c>
      <c r="F9" s="12">
        <f>IF(Qualatative_Table!F9="Yes",10*$C9,0)</f>
        <v>50</v>
      </c>
      <c r="G9" s="12">
        <f>IF(Qualatative_Table!G9="Yes",10*$C9,0)</f>
        <v>50</v>
      </c>
      <c r="H9" s="12">
        <f>IF(Qualatative_Table!H9="Yes",10*$C9,0)</f>
        <v>50</v>
      </c>
      <c r="I9" s="12">
        <f>IF(Qualatative_Table!I9="Yes",10*$C9,0)</f>
        <v>50</v>
      </c>
      <c r="J9" s="12">
        <f>IF(Qualatative_Table!J9="Yes",10*$C9,0)</f>
        <v>50</v>
      </c>
      <c r="K9" s="12">
        <f>IF(Qualatative_Table!K9="Yes",10*$C9,0)</f>
        <v>50</v>
      </c>
      <c r="L9" s="12">
        <f>IF(Qualatative_Table!L9="Yes",10*$C9,0)</f>
        <v>50</v>
      </c>
      <c r="M9" s="12">
        <f>IF(Qualatative_Table!M9="Yes",10*$C9,0)</f>
        <v>50</v>
      </c>
      <c r="N9" s="12">
        <f>IF(Qualatative_Table!N9="Yes",10*$C9,0)</f>
        <v>50</v>
      </c>
      <c r="O9" s="12">
        <f>IF(Qualatative_Table!O9="Yes",10*$C9,0)</f>
        <v>50</v>
      </c>
      <c r="P9" s="12">
        <f>IF(Qualatative_Table!P9="Yes",10*$C9,0)</f>
        <v>50</v>
      </c>
      <c r="Q9" s="28">
        <f>IF(Qualatative_Table!Q9="Yes",10*$C9,0)</f>
        <v>50</v>
      </c>
    </row>
    <row r="10" spans="1:17">
      <c r="A10" s="32"/>
      <c r="B10" s="13" t="s">
        <v>2</v>
      </c>
      <c r="C10" s="37">
        <v>6</v>
      </c>
      <c r="D10" s="52">
        <f>IF(Qualatative_Table!D10="Yes",10*$C10,0)</f>
        <v>60</v>
      </c>
      <c r="E10" s="12">
        <f>IF(Qualatative_Table!E10="Yes",10*$C10,0)</f>
        <v>60</v>
      </c>
      <c r="F10" s="12">
        <f>IF(Qualatative_Table!F10="Yes",10*$C10,0)</f>
        <v>60</v>
      </c>
      <c r="G10" s="12">
        <f>IF(Qualatative_Table!G10="Yes",10*$C10,0)</f>
        <v>60</v>
      </c>
      <c r="H10" s="12">
        <f>IF(Qualatative_Table!H10="Yes",10*$C10,0)</f>
        <v>60</v>
      </c>
      <c r="I10" s="12">
        <f>IF(Qualatative_Table!I10="Yes",10*$C10,0)</f>
        <v>60</v>
      </c>
      <c r="J10" s="12">
        <f>IF(Qualatative_Table!J10="Yes",10*$C10,0)</f>
        <v>60</v>
      </c>
      <c r="K10" s="12">
        <f>IF(Qualatative_Table!K10="Yes",10*$C10,0)</f>
        <v>60</v>
      </c>
      <c r="L10" s="12">
        <f>IF(Qualatative_Table!L10="Yes",10*$C10,0)</f>
        <v>60</v>
      </c>
      <c r="M10" s="12">
        <f>IF(Qualatative_Table!M10="Yes",10*$C10,0)</f>
        <v>60</v>
      </c>
      <c r="N10" s="12">
        <f>IF(Qualatative_Table!N10="Yes",10*$C10,0)</f>
        <v>60</v>
      </c>
      <c r="O10" s="12">
        <f>IF(Qualatative_Table!O10="Yes",10*$C10,0)</f>
        <v>60</v>
      </c>
      <c r="P10" s="12">
        <f>IF(Qualatative_Table!P10="Yes",10*$C10,0)</f>
        <v>60</v>
      </c>
      <c r="Q10" s="28">
        <f>IF(Qualatative_Table!Q10="Yes",10*$C10,0)</f>
        <v>60</v>
      </c>
    </row>
    <row r="11" spans="1:17">
      <c r="A11" s="32"/>
      <c r="B11" s="13" t="s">
        <v>46</v>
      </c>
      <c r="C11" s="37">
        <v>5</v>
      </c>
      <c r="D11" s="52">
        <f>IF(Qualatative_Table!D11="Yes",10*$C11,0)</f>
        <v>0</v>
      </c>
      <c r="E11" s="12">
        <f>IF(Qualatative_Table!E11="Yes",10*$C11,0)</f>
        <v>0</v>
      </c>
      <c r="F11" s="12">
        <f>IF(Qualatative_Table!F11="Yes",10*$C11,0)</f>
        <v>0</v>
      </c>
      <c r="G11" s="12">
        <f>IF(Qualatative_Table!G11="Yes",10*$C11,0)</f>
        <v>50</v>
      </c>
      <c r="H11" s="12">
        <f>IF(Qualatative_Table!H11="Yes",10*$C11,0)</f>
        <v>0</v>
      </c>
      <c r="I11" s="12">
        <f>IF(Qualatative_Table!I11="Yes",10*$C11,0)</f>
        <v>0</v>
      </c>
      <c r="J11" s="12">
        <f>IF(Qualatative_Table!J11="Yes",10*$C11,0)</f>
        <v>0</v>
      </c>
      <c r="K11" s="12">
        <f>IF(Qualatative_Table!K11="Yes",10*$C11,0)</f>
        <v>0</v>
      </c>
      <c r="L11" s="12">
        <f>IF(Qualatative_Table!L11="Yes",10*$C11,0)</f>
        <v>50</v>
      </c>
      <c r="M11" s="12">
        <f>IF(Qualatative_Table!M11="Yes",10*$C11,0)</f>
        <v>0</v>
      </c>
      <c r="N11" s="12">
        <f>IF(Qualatative_Table!N11="Yes",10*$C11,0)</f>
        <v>0</v>
      </c>
      <c r="O11" s="12">
        <f>IF(Qualatative_Table!O11="Yes",10*$C11,0)</f>
        <v>0</v>
      </c>
      <c r="P11" s="12">
        <f>IF(Qualatative_Table!P11="Yes",10*$C11,0)</f>
        <v>0</v>
      </c>
      <c r="Q11" s="28">
        <f>IF(Qualatative_Table!Q11="Yes",10*$C11,0)</f>
        <v>0</v>
      </c>
    </row>
    <row r="12" spans="1:17" ht="15.75" thickBot="1">
      <c r="A12" s="33"/>
      <c r="B12" s="22" t="s">
        <v>47</v>
      </c>
      <c r="C12" s="38">
        <v>5</v>
      </c>
      <c r="D12" s="52">
        <f>IF(Qualatative_Table!D12="Yes",10*$C12,0)</f>
        <v>0</v>
      </c>
      <c r="E12" s="12">
        <f>IF(Qualatative_Table!E12="Yes",10*$C12,0)</f>
        <v>50</v>
      </c>
      <c r="F12" s="12">
        <f>IF(Qualatative_Table!F12="Yes",10*$C12,0)</f>
        <v>0</v>
      </c>
      <c r="G12" s="12">
        <f>IF(Qualatative_Table!G12="Yes",10*$C12,0)</f>
        <v>50</v>
      </c>
      <c r="H12" s="12">
        <f>IF(Qualatative_Table!H12="Yes",10*$C12,0)</f>
        <v>0</v>
      </c>
      <c r="I12" s="12">
        <f>IF(Qualatative_Table!I12="Yes",10*$C12,0)</f>
        <v>0</v>
      </c>
      <c r="J12" s="12">
        <f>IF(Qualatative_Table!J12="Yes",10*$C12,0)</f>
        <v>0</v>
      </c>
      <c r="K12" s="12">
        <f>IF(Qualatative_Table!K12="Yes",10*$C12,0)</f>
        <v>0</v>
      </c>
      <c r="L12" s="12">
        <f>IF(Qualatative_Table!L12="Yes",10*$C12,0)</f>
        <v>50</v>
      </c>
      <c r="M12" s="12">
        <f>IF(Qualatative_Table!M12="Yes",10*$C12,0)</f>
        <v>0</v>
      </c>
      <c r="N12" s="12">
        <f>IF(Qualatative_Table!N12="Yes",10*$C12,0)</f>
        <v>50</v>
      </c>
      <c r="O12" s="12">
        <f>IF(Qualatative_Table!O12="Yes",10*$C12,0)</f>
        <v>0</v>
      </c>
      <c r="P12" s="12">
        <f>IF(Qualatative_Table!P12="Yes",10*$C12,0)</f>
        <v>0</v>
      </c>
      <c r="Q12" s="28">
        <f>IF(Qualatative_Table!Q12="Yes",10*$C12,0)</f>
        <v>0</v>
      </c>
    </row>
    <row r="13" spans="1:17">
      <c r="A13" s="23" t="s">
        <v>54</v>
      </c>
      <c r="B13" s="18" t="s">
        <v>48</v>
      </c>
      <c r="C13" s="36">
        <v>22</v>
      </c>
      <c r="D13" s="52">
        <f>IF(Qualatative_Table!D13="Yes",10*$C13,0)</f>
        <v>220</v>
      </c>
      <c r="E13" s="12">
        <f>IF(Qualatative_Table!E13="Yes",10*$C13,0)</f>
        <v>0</v>
      </c>
      <c r="F13" s="12">
        <f>IF(Qualatative_Table!F13="Yes",10*$C13,0)</f>
        <v>220</v>
      </c>
      <c r="G13" s="12">
        <f>IF(Qualatative_Table!G13="Yes",10*$C13,0)</f>
        <v>220</v>
      </c>
      <c r="H13" s="12">
        <f>IF(Qualatative_Table!H13="Yes",10*$C13,0)</f>
        <v>220</v>
      </c>
      <c r="I13" s="12">
        <f>IF(Qualatative_Table!I13="Yes",10*$C13,0)</f>
        <v>220</v>
      </c>
      <c r="J13" s="12">
        <f>IF(Qualatative_Table!J13="Yes",10*$C13,0)</f>
        <v>220</v>
      </c>
      <c r="K13" s="12">
        <f>IF(Qualatative_Table!K13="Yes",10*$C13,0)</f>
        <v>220</v>
      </c>
      <c r="L13" s="12">
        <f>IF(Qualatative_Table!L13="Yes",10*$C13,0)</f>
        <v>220</v>
      </c>
      <c r="M13" s="12">
        <f>IF(Qualatative_Table!M13="Yes",10*$C13,0)</f>
        <v>0</v>
      </c>
      <c r="N13" s="12">
        <f>IF(Qualatative_Table!N13="Yes",10*$C13,0)</f>
        <v>220</v>
      </c>
      <c r="O13" s="12">
        <f>IF(Qualatative_Table!O13="Yes",10*$C13,0)</f>
        <v>220</v>
      </c>
      <c r="P13" s="12">
        <f>IF(Qualatative_Table!P13="Yes",10*$C13,0)</f>
        <v>0</v>
      </c>
      <c r="Q13" s="28">
        <f>IF(Qualatative_Table!Q13="Yes",10*$C13,0)</f>
        <v>220</v>
      </c>
    </row>
    <row r="14" spans="1:17">
      <c r="A14" s="24"/>
      <c r="B14" s="13" t="s">
        <v>20</v>
      </c>
      <c r="C14" s="37">
        <v>7</v>
      </c>
      <c r="D14" s="52">
        <f>IF(Qualatative_Table!D14="Yes",10*$C14,0)</f>
        <v>70</v>
      </c>
      <c r="E14" s="12">
        <f>IF(Qualatative_Table!E14="Yes",10*$C14,0)</f>
        <v>70</v>
      </c>
      <c r="F14" s="12">
        <f>IF(Qualatative_Table!F14="Yes",10*$C14,0)</f>
        <v>70</v>
      </c>
      <c r="G14" s="12">
        <f>IF(Qualatative_Table!G14="Yes",10*$C14,0)</f>
        <v>70</v>
      </c>
      <c r="H14" s="12">
        <f>IF(Qualatative_Table!H14="Yes",10*$C14,0)</f>
        <v>70</v>
      </c>
      <c r="I14" s="12">
        <f>IF(Qualatative_Table!I14="Yes",10*$C14,0)</f>
        <v>70</v>
      </c>
      <c r="J14" s="12">
        <f>IF(Qualatative_Table!J14="Yes",10*$C14,0)</f>
        <v>70</v>
      </c>
      <c r="K14" s="12">
        <f>IF(Qualatative_Table!K14="Yes",10*$C14,0)</f>
        <v>70</v>
      </c>
      <c r="L14" s="12">
        <f>IF(Qualatative_Table!L14="Yes",10*$C14,0)</f>
        <v>70</v>
      </c>
      <c r="M14" s="12">
        <f>IF(Qualatative_Table!M14="Yes",10*$C14,0)</f>
        <v>70</v>
      </c>
      <c r="N14" s="12">
        <f>IF(Qualatative_Table!N14="Yes",10*$C14,0)</f>
        <v>70</v>
      </c>
      <c r="O14" s="12">
        <f>IF(Qualatative_Table!O14="Yes",10*$C14,0)</f>
        <v>70</v>
      </c>
      <c r="P14" s="12">
        <f>IF(Qualatative_Table!P14="Yes",10*$C14,0)</f>
        <v>0</v>
      </c>
      <c r="Q14" s="28">
        <f>IF(Qualatative_Table!Q14="Yes",10*$C14,0)</f>
        <v>70</v>
      </c>
    </row>
    <row r="15" spans="1:17">
      <c r="A15" s="32"/>
      <c r="B15" s="13" t="s">
        <v>45</v>
      </c>
      <c r="C15" s="37">
        <v>4</v>
      </c>
      <c r="D15" s="52">
        <f>IF(Qualatative_Table!D15="Yes",10*$C15,0)</f>
        <v>40</v>
      </c>
      <c r="E15" s="12">
        <f>IF(Qualatative_Table!E15="Yes",10*$C15,0)</f>
        <v>40</v>
      </c>
      <c r="F15" s="12">
        <f>IF(Qualatative_Table!F15="Yes",10*$C15,0)</f>
        <v>40</v>
      </c>
      <c r="G15" s="12">
        <f>IF(Qualatative_Table!G15="Yes",10*$C15,0)</f>
        <v>40</v>
      </c>
      <c r="H15" s="12">
        <f>IF(Qualatative_Table!H15="Yes",10*$C15,0)</f>
        <v>40</v>
      </c>
      <c r="I15" s="12">
        <f>IF(Qualatative_Table!I15="Yes",10*$C15,0)</f>
        <v>40</v>
      </c>
      <c r="J15" s="12">
        <f>IF(Qualatative_Table!J15="Yes",10*$C15,0)</f>
        <v>40</v>
      </c>
      <c r="K15" s="12">
        <f>IF(Qualatative_Table!K15="Yes",10*$C15,0)</f>
        <v>40</v>
      </c>
      <c r="L15" s="12">
        <f>IF(Qualatative_Table!L15="Yes",10*$C15,0)</f>
        <v>40</v>
      </c>
      <c r="M15" s="12">
        <f>IF(Qualatative_Table!M15="Yes",10*$C15,0)</f>
        <v>40</v>
      </c>
      <c r="N15" s="12">
        <f>IF(Qualatative_Table!N15="Yes",10*$C15,0)</f>
        <v>40</v>
      </c>
      <c r="O15" s="12">
        <f>IF(Qualatative_Table!O15="Yes",10*$C15,0)</f>
        <v>40</v>
      </c>
      <c r="P15" s="12">
        <f>IF(Qualatative_Table!P15="Yes",10*$C15,0)</f>
        <v>40</v>
      </c>
      <c r="Q15" s="28">
        <f>IF(Qualatative_Table!Q15="Yes",10*$C15,0)</f>
        <v>40</v>
      </c>
    </row>
    <row r="16" spans="1:17">
      <c r="A16" s="32"/>
      <c r="B16" s="13" t="s">
        <v>55</v>
      </c>
      <c r="C16" s="37">
        <v>5</v>
      </c>
      <c r="D16" s="52">
        <f>IF(Qualatative_Table!D16="Yes",10*$C16,0)</f>
        <v>50</v>
      </c>
      <c r="E16" s="12">
        <f>IF(Qualatative_Table!E16="Yes",10*$C16,0)</f>
        <v>50</v>
      </c>
      <c r="F16" s="12">
        <f>IF(Qualatative_Table!F16="Yes",10*$C16,0)</f>
        <v>50</v>
      </c>
      <c r="G16" s="12">
        <f>IF(Qualatative_Table!G16="Yes",10*$C16,0)</f>
        <v>0</v>
      </c>
      <c r="H16" s="12">
        <f>IF(Qualatative_Table!H16="Yes",10*$C16,0)</f>
        <v>50</v>
      </c>
      <c r="I16" s="12">
        <f>IF(Qualatative_Table!I16="Yes",10*$C16,0)</f>
        <v>50</v>
      </c>
      <c r="J16" s="12">
        <f>IF(Qualatative_Table!J16="Yes",10*$C16,0)</f>
        <v>50</v>
      </c>
      <c r="K16" s="12">
        <f>IF(Qualatative_Table!K16="Yes",10*$C16,0)</f>
        <v>50</v>
      </c>
      <c r="L16" s="12">
        <f>IF(Qualatative_Table!L16="Yes",10*$C16,0)</f>
        <v>50</v>
      </c>
      <c r="M16" s="12">
        <f>IF(Qualatative_Table!M16="Yes",10*$C16,0)</f>
        <v>0</v>
      </c>
      <c r="N16" s="12">
        <f>IF(Qualatative_Table!N16="Yes",10*$C16,0)</f>
        <v>0</v>
      </c>
      <c r="O16" s="12">
        <f>IF(Qualatative_Table!O16="Yes",10*$C16,0)</f>
        <v>50</v>
      </c>
      <c r="P16" s="12">
        <f>IF(Qualatative_Table!P16="Yes",10*$C16,0)</f>
        <v>0</v>
      </c>
      <c r="Q16" s="28">
        <f>IF(Qualatative_Table!Q16="Yes",10*$C16,0)</f>
        <v>50</v>
      </c>
    </row>
    <row r="17" spans="1:17">
      <c r="A17" s="32"/>
      <c r="B17" s="13" t="s">
        <v>3</v>
      </c>
      <c r="C17" s="37">
        <v>5</v>
      </c>
      <c r="D17" s="52">
        <f>IF(Qualatative_Table!D17="Yes",10*$C17,0)</f>
        <v>50</v>
      </c>
      <c r="E17" s="12">
        <f>IF(Qualatative_Table!E17="Yes",10*$C17,0)</f>
        <v>50</v>
      </c>
      <c r="F17" s="12">
        <f>IF(Qualatative_Table!F17="Yes",10*$C17,0)</f>
        <v>50</v>
      </c>
      <c r="G17" s="12">
        <f>IF(Qualatative_Table!G17="Yes",10*$C17,0)</f>
        <v>0</v>
      </c>
      <c r="H17" s="12">
        <f>IF(Qualatative_Table!H17="Yes",10*$C17,0)</f>
        <v>50</v>
      </c>
      <c r="I17" s="12">
        <f>IF(Qualatative_Table!I17="Yes",10*$C17,0)</f>
        <v>50</v>
      </c>
      <c r="J17" s="12">
        <f>IF(Qualatative_Table!J17="Yes",10*$C17,0)</f>
        <v>50</v>
      </c>
      <c r="K17" s="12">
        <f>IF(Qualatative_Table!K17="Yes",10*$C17,0)</f>
        <v>50</v>
      </c>
      <c r="L17" s="12">
        <f>IF(Qualatative_Table!L17="Yes",10*$C17,0)</f>
        <v>50</v>
      </c>
      <c r="M17" s="12">
        <f>IF(Qualatative_Table!M17="Yes",10*$C17,0)</f>
        <v>0</v>
      </c>
      <c r="N17" s="12">
        <f>IF(Qualatative_Table!N17="Yes",10*$C17,0)</f>
        <v>0</v>
      </c>
      <c r="O17" s="12">
        <f>IF(Qualatative_Table!O17="Yes",10*$C17,0)</f>
        <v>50</v>
      </c>
      <c r="P17" s="12">
        <f>IF(Qualatative_Table!P17="Yes",10*$C17,0)</f>
        <v>0</v>
      </c>
      <c r="Q17" s="28">
        <f>IF(Qualatative_Table!Q17="Yes",10*$C17,0)</f>
        <v>50</v>
      </c>
    </row>
    <row r="18" spans="1:17">
      <c r="A18" s="32"/>
      <c r="B18" s="13" t="s">
        <v>56</v>
      </c>
      <c r="C18" s="37">
        <v>1</v>
      </c>
      <c r="D18" s="52">
        <f>IF(Qualatative_Table!D18="Yes",10*$C18,0)</f>
        <v>0</v>
      </c>
      <c r="E18" s="12">
        <f>IF(Qualatative_Table!E18="Yes",10*$C18,0)</f>
        <v>0</v>
      </c>
      <c r="F18" s="12">
        <f>IF(Qualatative_Table!F18="Yes",10*$C18,0)</f>
        <v>0</v>
      </c>
      <c r="G18" s="12">
        <f>IF(Qualatative_Table!G18="Yes",10*$C18,0)</f>
        <v>0</v>
      </c>
      <c r="H18" s="12">
        <f>IF(Qualatative_Table!H18="Yes",10*$C18,0)</f>
        <v>0</v>
      </c>
      <c r="I18" s="12">
        <f>IF(Qualatative_Table!I18="Yes",10*$C18,0)</f>
        <v>0</v>
      </c>
      <c r="J18" s="12">
        <f>IF(Qualatative_Table!J18="Yes",10*$C18,0)</f>
        <v>0</v>
      </c>
      <c r="K18" s="12">
        <f>IF(Qualatative_Table!K18="Yes",10*$C18,0)</f>
        <v>0</v>
      </c>
      <c r="L18" s="12">
        <f>IF(Qualatative_Table!L18="Yes",10*$C18,0)</f>
        <v>0</v>
      </c>
      <c r="M18" s="12">
        <f>IF(Qualatative_Table!M18="Yes",10*$C18,0)</f>
        <v>0</v>
      </c>
      <c r="N18" s="12">
        <f>IF(Qualatative_Table!N18="Yes",10*$C18,0)</f>
        <v>0</v>
      </c>
      <c r="O18" s="12">
        <f>IF(Qualatative_Table!O18="Yes",10*$C18,0)</f>
        <v>10</v>
      </c>
      <c r="P18" s="12">
        <f>IF(Qualatative_Table!P18="Yes",10*$C18,0)</f>
        <v>0</v>
      </c>
      <c r="Q18" s="28">
        <f>IF(Qualatative_Table!Q18="Yes",10*$C18,0)</f>
        <v>0</v>
      </c>
    </row>
    <row r="19" spans="1:17">
      <c r="A19" s="32"/>
      <c r="B19" s="13" t="s">
        <v>68</v>
      </c>
      <c r="C19" s="37">
        <v>1</v>
      </c>
      <c r="D19" s="52">
        <f>IF(Qualatative_Table!D19="Yes",10*$C19,0)</f>
        <v>0</v>
      </c>
      <c r="E19" s="12">
        <f>IF(Qualatative_Table!E19="Yes",10*$C19,0)</f>
        <v>0</v>
      </c>
      <c r="F19" s="12">
        <f>IF(Qualatative_Table!F19="Yes",10*$C19,0)</f>
        <v>0</v>
      </c>
      <c r="G19" s="12">
        <f>IF(Qualatative_Table!G19="Yes",10*$C19,0)</f>
        <v>0</v>
      </c>
      <c r="H19" s="12">
        <f>IF(Qualatative_Table!H19="Yes",10*$C19,0)</f>
        <v>10</v>
      </c>
      <c r="I19" s="12">
        <f>IF(Qualatative_Table!I19="Yes",10*$C19,0)</f>
        <v>10</v>
      </c>
      <c r="J19" s="12">
        <f>IF(Qualatative_Table!J19="Yes",10*$C19,0)</f>
        <v>0</v>
      </c>
      <c r="K19" s="12">
        <f>IF(Qualatative_Table!K19="Yes",10*$C19,0)</f>
        <v>0</v>
      </c>
      <c r="L19" s="12">
        <f>IF(Qualatative_Table!L19="Yes",10*$C19,0)</f>
        <v>10</v>
      </c>
      <c r="M19" s="12">
        <f>IF(Qualatative_Table!M19="Yes",10*$C19,0)</f>
        <v>0</v>
      </c>
      <c r="N19" s="12">
        <f>IF(Qualatative_Table!N19="Yes",10*$C19,0)</f>
        <v>0</v>
      </c>
      <c r="O19" s="12">
        <f>IF(Qualatative_Table!O19="Yes",10*$C19,0)</f>
        <v>10</v>
      </c>
      <c r="P19" s="12">
        <f>IF(Qualatative_Table!P19="Yes",10*$C19,0)</f>
        <v>0</v>
      </c>
      <c r="Q19" s="28">
        <f>IF(Qualatative_Table!Q19="Yes",10*$C19,0)</f>
        <v>0</v>
      </c>
    </row>
    <row r="20" spans="1:17">
      <c r="A20" s="32"/>
      <c r="B20" s="13" t="s">
        <v>69</v>
      </c>
      <c r="C20" s="37">
        <v>5</v>
      </c>
      <c r="D20" s="52">
        <f>IF(Qualatative_Table!D20="Yes",10*$C20,0)</f>
        <v>0</v>
      </c>
      <c r="E20" s="12">
        <f>IF(Qualatative_Table!E20="Yes",10*$C20,0)</f>
        <v>0</v>
      </c>
      <c r="F20" s="12">
        <f>IF(Qualatative_Table!F20="Yes",10*$C20,0)</f>
        <v>0</v>
      </c>
      <c r="G20" s="12">
        <f>IF(Qualatative_Table!G20="Yes",10*$C20,0)</f>
        <v>0</v>
      </c>
      <c r="H20" s="12">
        <f>IF(Qualatative_Table!H20="Yes",10*$C20,0)</f>
        <v>0</v>
      </c>
      <c r="I20" s="12">
        <f>IF(Qualatative_Table!I20="Yes",10*$C20,0)</f>
        <v>0</v>
      </c>
      <c r="J20" s="12">
        <f>IF(Qualatative_Table!J20="Yes",10*$C20,0)</f>
        <v>0</v>
      </c>
      <c r="K20" s="12">
        <f>IF(Qualatative_Table!K20="Yes",10*$C20,0)</f>
        <v>0</v>
      </c>
      <c r="L20" s="12">
        <f>IF(Qualatative_Table!L20="Yes",10*$C20,0)</f>
        <v>50</v>
      </c>
      <c r="M20" s="12">
        <f>IF(Qualatative_Table!M20="Yes",10*$C20,0)</f>
        <v>0</v>
      </c>
      <c r="N20" s="12">
        <f>IF(Qualatative_Table!N20="Yes",10*$C20,0)</f>
        <v>0</v>
      </c>
      <c r="O20" s="12">
        <f>IF(Qualatative_Table!O20="Yes",10*$C20,0)</f>
        <v>50</v>
      </c>
      <c r="P20" s="12">
        <f>IF(Qualatative_Table!P20="Yes",10*$C20,0)</f>
        <v>0</v>
      </c>
      <c r="Q20" s="28">
        <f>IF(Qualatative_Table!Q20="Yes",10*$C20,0)</f>
        <v>0</v>
      </c>
    </row>
    <row r="21" spans="1:17">
      <c r="A21" s="32"/>
      <c r="B21" s="13" t="s">
        <v>57</v>
      </c>
      <c r="C21" s="37">
        <v>8</v>
      </c>
      <c r="D21" s="52">
        <f>IF(Qualatative_Table!D21="Yes",10*$C21,0)</f>
        <v>0</v>
      </c>
      <c r="E21" s="12">
        <f>IF(Qualatative_Table!E21="Yes",10*$C21,0)</f>
        <v>0</v>
      </c>
      <c r="F21" s="12">
        <f>IF(Qualatative_Table!F21="Yes",10*$C21,0)</f>
        <v>0</v>
      </c>
      <c r="G21" s="12">
        <f>IF(Qualatative_Table!G21="Yes",10*$C21,0)</f>
        <v>0</v>
      </c>
      <c r="H21" s="12">
        <f>IF(Qualatative_Table!H21="Yes",10*$C21,0)</f>
        <v>0</v>
      </c>
      <c r="I21" s="12">
        <f>IF(Qualatative_Table!I21="Yes",10*$C21,0)</f>
        <v>0</v>
      </c>
      <c r="J21" s="12">
        <f>IF(Qualatative_Table!J21="Yes",10*$C21,0)</f>
        <v>0</v>
      </c>
      <c r="K21" s="12">
        <f>IF(Qualatative_Table!K21="Yes",10*$C21,0)</f>
        <v>0</v>
      </c>
      <c r="L21" s="12">
        <f>IF(Qualatative_Table!L21="Yes",10*$C21,0)</f>
        <v>80</v>
      </c>
      <c r="M21" s="12">
        <f>IF(Qualatative_Table!M21="Yes",10*$C21,0)</f>
        <v>0</v>
      </c>
      <c r="N21" s="12">
        <f>IF(Qualatative_Table!N21="Yes",10*$C21,0)</f>
        <v>0</v>
      </c>
      <c r="O21" s="12">
        <f>IF(Qualatative_Table!O21="Yes",10*$C21,0)</f>
        <v>0</v>
      </c>
      <c r="P21" s="12">
        <f>IF(Qualatative_Table!P21="Yes",10*$C21,0)</f>
        <v>0</v>
      </c>
      <c r="Q21" s="28">
        <f>IF(Qualatative_Table!Q21="Yes",10*$C21,0)</f>
        <v>80</v>
      </c>
    </row>
    <row r="22" spans="1:17" ht="15.75" thickBot="1">
      <c r="A22" s="33"/>
      <c r="B22" s="22" t="s">
        <v>58</v>
      </c>
      <c r="C22" s="38">
        <v>7</v>
      </c>
      <c r="D22" s="52">
        <f>IF(Qualatative_Table!D22="Yes",10*$C22,0)</f>
        <v>0</v>
      </c>
      <c r="E22" s="12">
        <f>IF(Qualatative_Table!E22="Yes",10*$C22,0)</f>
        <v>0</v>
      </c>
      <c r="F22" s="12">
        <f>IF(Qualatative_Table!F22="Yes",10*$C22,0)</f>
        <v>70</v>
      </c>
      <c r="G22" s="12">
        <f>IF(Qualatative_Table!G22="Yes",10*$C22,0)</f>
        <v>0</v>
      </c>
      <c r="H22" s="12">
        <f>IF(Qualatative_Table!H22="Yes",10*$C22,0)</f>
        <v>70</v>
      </c>
      <c r="I22" s="12">
        <f>IF(Qualatative_Table!I22="Yes",10*$C22,0)</f>
        <v>70</v>
      </c>
      <c r="J22" s="12">
        <f>IF(Qualatative_Table!J22="Yes",10*$C22,0)</f>
        <v>0</v>
      </c>
      <c r="K22" s="12">
        <f>IF(Qualatative_Table!K22="Yes",10*$C22,0)</f>
        <v>70</v>
      </c>
      <c r="L22" s="12">
        <f>IF(Qualatative_Table!L22="Yes",10*$C22,0)</f>
        <v>70</v>
      </c>
      <c r="M22" s="12">
        <f>IF(Qualatative_Table!M22="Yes",10*$C22,0)</f>
        <v>0</v>
      </c>
      <c r="N22" s="12">
        <f>IF(Qualatative_Table!N22="Yes",10*$C22,0)</f>
        <v>0</v>
      </c>
      <c r="O22" s="12">
        <f>IF(Qualatative_Table!O22="Yes",10*$C22,0)</f>
        <v>70</v>
      </c>
      <c r="P22" s="12">
        <f>IF(Qualatative_Table!P22="Yes",10*$C22,0)</f>
        <v>0</v>
      </c>
      <c r="Q22" s="28">
        <f>IF(Qualatative_Table!Q22="Yes",10*$C22,0)</f>
        <v>70</v>
      </c>
    </row>
    <row r="23" spans="1:17" ht="15.75" thickBot="1">
      <c r="A23" s="31" t="s">
        <v>17</v>
      </c>
      <c r="B23" s="16" t="s">
        <v>66</v>
      </c>
      <c r="C23" s="35">
        <v>1</v>
      </c>
      <c r="D23" s="52">
        <f>(IF(Qualatative_Table!D23="Pre-Developed",Housing_Options!$F$24,IF(Qualatative_Table!D23="Custom Site",Housing_Options!$D$24,IF(Qualatative_Table!D23="WPI",Housing_Options!$G$24,IF(Qualatative_Table!D23="peopleGIS",25.61,IF(Qualatative_Table!D23="Figshare",Housing_Options!$J$24,1))))))</f>
        <v>470</v>
      </c>
      <c r="E23" s="52">
        <f>(IF(Qualatative_Table!E23="Pre-Developed",Housing_Options!$F$24,IF(Qualatative_Table!E23="Custom Site",Housing_Options!$D$24,IF(Qualatative_Table!E23="WPI",Housing_Options!$G$24,IF(Qualatative_Table!E23="peopleGIS",25.61,IF(Qualatative_Table!E23="Figshare",Housing_Options!$J$24,1))))))</f>
        <v>470</v>
      </c>
      <c r="F23" s="52">
        <f>(IF(Qualatative_Table!F23="Pre-Developed",Housing_Options!$F$24,IF(Qualatative_Table!F23="Custom Site",Housing_Options!$D$24,IF(Qualatative_Table!F23="WPI",Housing_Options!$G$24,IF(Qualatative_Table!F23="peopleGIS",25.61,IF(Qualatative_Table!F23="Figshare",Housing_Options!$J$24,1))))))</f>
        <v>680</v>
      </c>
      <c r="G23" s="52">
        <f>(IF(Qualatative_Table!G23="Pre-Developed",Housing_Options!$F$24,IF(Qualatative_Table!G23="Custom Site",Housing_Options!$D$24,IF(Qualatative_Table!G23="WPI",Housing_Options!$G$24,IF(Qualatative_Table!G23="peopleGIS",25.61,IF(Qualatative_Table!G23="Figshare",Housing_Options!$J$24,1))))))</f>
        <v>470</v>
      </c>
      <c r="H23" s="52">
        <f>(IF(Qualatative_Table!H23="Pre-Developed",Housing_Options!$F$24,IF(Qualatative_Table!H23="Custom Site",Housing_Options!$D$24,IF(Qualatative_Table!H23="WPI",Housing_Options!$G$24,IF(Qualatative_Table!H23="peopleGIS",25.61,IF(Qualatative_Table!H23="Figshare",Housing_Options!$J$24,1))))))</f>
        <v>680</v>
      </c>
      <c r="I23" s="52">
        <f>(IF(Qualatative_Table!I23="Pre-Developed",Housing_Options!$F$24,IF(Qualatative_Table!I23="Custom Site",Housing_Options!$D$24,IF(Qualatative_Table!I23="WPI",Housing_Options!$G$24,IF(Qualatative_Table!I23="peopleGIS",25.61,IF(Qualatative_Table!I23="Figshare",Housing_Options!$J$24,1))))))</f>
        <v>680</v>
      </c>
      <c r="J23" s="52">
        <f>(IF(Qualatative_Table!J23="Pre-Developed",Housing_Options!$F$24,IF(Qualatative_Table!J23="Custom Site",Housing_Options!$D$24,IF(Qualatative_Table!J23="WPI",Housing_Options!$G$24,IF(Qualatative_Table!J23="peopleGIS",25.61,IF(Qualatative_Table!J23="Figshare",Housing_Options!$J$24,1))))))</f>
        <v>470</v>
      </c>
      <c r="K23" s="52">
        <f>(IF(Qualatative_Table!K23="Pre-Developed",Housing_Options!$F$24,IF(Qualatative_Table!K23="Custom Site",Housing_Options!$D$24,IF(Qualatative_Table!K23="WPI",Housing_Options!$G$24,IF(Qualatative_Table!K23="peopleGIS",25.61,IF(Qualatative_Table!K23="Figshare",Housing_Options!$J$24,1))))))</f>
        <v>520</v>
      </c>
      <c r="L23" s="52">
        <f>(IF(Qualatative_Table!L23="Pre-Developed",Housing_Options!$F$24,IF(Qualatative_Table!L23="Custom Site",Housing_Options!$D$24,IF(Qualatative_Table!L23="WPI",Housing_Options!$G$24,IF(Qualatative_Table!L23="peopleGIS",25.61,IF(Qualatative_Table!L23="Figshare",Housing_Options!$J$24,1))))))</f>
        <v>230</v>
      </c>
      <c r="M23" s="52">
        <f>(IF(Qualatative_Table!M23="Pre-Developed",Housing_Options!$F$24,IF(Qualatative_Table!M23="Custom Site",Housing_Options!$D$24,IF(Qualatative_Table!M23="WPI",Housing_Options!$G$24,IF(Qualatative_Table!M23="peopleGIS",25.61,IF(Qualatative_Table!M23="Figshare",Housing_Options!$J$24,1))))))</f>
        <v>470</v>
      </c>
      <c r="N23" s="52">
        <f>(IF(Qualatative_Table!N23="Pre-Developed",Housing_Options!$F$24,IF(Qualatative_Table!N23="Custom Site",Housing_Options!$D$24,IF(Qualatative_Table!N23="WPI",Housing_Options!$G$24,IF(Qualatative_Table!N23="peopleGIS",25.61,IF(Qualatative_Table!N23="Figshare",Housing_Options!$J$24,1))))))</f>
        <v>470</v>
      </c>
      <c r="O23" s="52">
        <f>(IF(Qualatative_Table!O23="Pre-Developed",Housing_Options!$F$24,IF(Qualatative_Table!O23="Custom Site",Housing_Options!$D$24,IF(Qualatative_Table!O23="WPI",Housing_Options!$G$24,IF(Qualatative_Table!O23="peopleGIS",25.61,IF(Qualatative_Table!O23="Figshare",Housing_Options!$J$24,1))))))</f>
        <v>680</v>
      </c>
      <c r="P23" s="52">
        <f>(IF(Qualatative_Table!P23="Pre-Developed",Housing_Options!$F$24,IF(Qualatative_Table!P23="Custom Site",Housing_Options!$D$24,IF(Qualatative_Table!P23="WPI",Housing_Options!$G$24,IF(Qualatative_Table!P23="peopleGIS",25.61,IF(Qualatative_Table!P23="Figshare",Housing_Options!$J$24,1))))))</f>
        <v>470</v>
      </c>
      <c r="Q23" s="52">
        <f>(IF(Qualatative_Table!Q23="Pre-Developed",Housing_Options!$F$24,IF(Qualatative_Table!Q23="Custom Site",Housing_Options!$D$24,IF(Qualatative_Table!Q23="WPI",Housing_Options!$G$24,IF(Qualatative_Table!Q23="peopleGIS",25.61,IF(Qualatative_Table!Q23="Figshare",Housing_Options!$J$24,1))))))</f>
        <v>680</v>
      </c>
    </row>
    <row r="24" spans="1:17">
      <c r="A24" s="23" t="s">
        <v>63</v>
      </c>
      <c r="B24" s="18" t="s">
        <v>21</v>
      </c>
      <c r="C24" s="36">
        <v>24</v>
      </c>
      <c r="D24" s="52">
        <f>IF(Qualatative_Table!D24="Yes",10*$C24,0)</f>
        <v>240</v>
      </c>
      <c r="E24" s="12">
        <f>IF(Qualatative_Table!E24="Yes",10*$C24,0)</f>
        <v>0</v>
      </c>
      <c r="F24" s="12">
        <f>IF(Qualatative_Table!F24="Yes",10*$C24,0)</f>
        <v>240</v>
      </c>
      <c r="G24" s="12">
        <f>IF(Qualatative_Table!G24="Yes",10*$C24,0)</f>
        <v>240</v>
      </c>
      <c r="H24" s="12">
        <f>IF(Qualatative_Table!H24="Yes",10*$C24,0)</f>
        <v>240</v>
      </c>
      <c r="I24" s="12">
        <f>IF(Qualatative_Table!I24="Yes",10*$C24,0)</f>
        <v>240</v>
      </c>
      <c r="J24" s="12">
        <f>IF(Qualatative_Table!J24="Yes",10*$C24,0)</f>
        <v>240</v>
      </c>
      <c r="K24" s="12">
        <f>IF(Qualatative_Table!K24="Yes",10*$C24,0)</f>
        <v>0</v>
      </c>
      <c r="L24" s="12">
        <f>IF(Qualatative_Table!L24="Yes",10*$C24,0)</f>
        <v>240</v>
      </c>
      <c r="M24" s="12">
        <f>IF(Qualatative_Table!M24="Yes",10*$C24,0)</f>
        <v>0</v>
      </c>
      <c r="N24" s="12">
        <f>IF(Qualatative_Table!N24="Yes",10*$C24,0)</f>
        <v>0</v>
      </c>
      <c r="O24" s="12">
        <f>IF(Qualatative_Table!O24="Yes",10*$C24,0)</f>
        <v>240</v>
      </c>
      <c r="P24" s="12">
        <f>IF(Qualatative_Table!P24="Yes",10*$C24,0)</f>
        <v>240</v>
      </c>
      <c r="Q24" s="28">
        <f>IF(Qualatative_Table!Q24="Yes",10*$C24,0)</f>
        <v>240</v>
      </c>
    </row>
    <row r="25" spans="1:17">
      <c r="A25" s="32"/>
      <c r="B25" s="13" t="s">
        <v>39</v>
      </c>
      <c r="C25" s="37">
        <v>18</v>
      </c>
      <c r="D25" s="52">
        <f>IF(Qualatative_Table!D25="Yes",10*$C25,0)</f>
        <v>180</v>
      </c>
      <c r="E25" s="12">
        <f>IF(Qualatative_Table!E25="Yes",10*$C25,0)</f>
        <v>180</v>
      </c>
      <c r="F25" s="12">
        <f>IF(Qualatative_Table!F25="Yes",10*$C25,0)</f>
        <v>180</v>
      </c>
      <c r="G25" s="12">
        <f>IF(Qualatative_Table!G25="Yes",10*$C25,0)</f>
        <v>180</v>
      </c>
      <c r="H25" s="12">
        <f>IF(Qualatative_Table!H25="Yes",10*$C25,0)</f>
        <v>180</v>
      </c>
      <c r="I25" s="12">
        <f>IF(Qualatative_Table!I25="Yes",10*$C25,0)</f>
        <v>180</v>
      </c>
      <c r="J25" s="12">
        <f>IF(Qualatative_Table!J25="Yes",10*$C25,0)</f>
        <v>0</v>
      </c>
      <c r="K25" s="12">
        <f>IF(Qualatative_Table!K25="Yes",10*$C25,0)</f>
        <v>180</v>
      </c>
      <c r="L25" s="12">
        <f>IF(Qualatative_Table!L25="Yes",10*$C25,0)</f>
        <v>180</v>
      </c>
      <c r="M25" s="12">
        <f>IF(Qualatative_Table!M25="Yes",10*$C25,0)</f>
        <v>0</v>
      </c>
      <c r="N25" s="12">
        <f>IF(Qualatative_Table!N25="Yes",10*$C25,0)</f>
        <v>0</v>
      </c>
      <c r="O25" s="12">
        <f>IF(Qualatative_Table!O25="Yes",10*$C25,0)</f>
        <v>180</v>
      </c>
      <c r="P25" s="12">
        <f>IF(Qualatative_Table!P25="Yes",10*$C25,0)</f>
        <v>180</v>
      </c>
      <c r="Q25" s="28">
        <f>IF(Qualatative_Table!Q25="Yes",10*$C25,0)</f>
        <v>180</v>
      </c>
    </row>
    <row r="26" spans="1:17">
      <c r="A26" s="32"/>
      <c r="B26" s="13" t="s">
        <v>61</v>
      </c>
      <c r="C26" s="37">
        <v>10</v>
      </c>
      <c r="D26" s="52">
        <f>IF(Qualatative_Table!D26="Yes",10*$C26,0)</f>
        <v>0</v>
      </c>
      <c r="E26" s="12">
        <f>IF(Qualatative_Table!E26="Yes",10*$C26,0)</f>
        <v>100</v>
      </c>
      <c r="F26" s="12">
        <f>IF(Qualatative_Table!F26="Yes",10*$C26,0)</f>
        <v>100</v>
      </c>
      <c r="G26" s="12">
        <f>IF(Qualatative_Table!G26="Yes",10*$C26,0)</f>
        <v>100</v>
      </c>
      <c r="H26" s="12">
        <f>IF(Qualatative_Table!H26="Yes",10*$C26,0)</f>
        <v>100</v>
      </c>
      <c r="I26" s="12">
        <f>IF(Qualatative_Table!I26="Yes",10*$C26,0)</f>
        <v>100</v>
      </c>
      <c r="J26" s="12">
        <f>IF(Qualatative_Table!J26="Yes",10*$C26,0)</f>
        <v>100</v>
      </c>
      <c r="K26" s="12">
        <f>IF(Qualatative_Table!K26="Yes",10*$C26,0)</f>
        <v>0</v>
      </c>
      <c r="L26" s="12">
        <f>IF(Qualatative_Table!L26="Yes",10*$C26,0)</f>
        <v>100</v>
      </c>
      <c r="M26" s="12">
        <f>IF(Qualatative_Table!M26="Yes",10*$C26,0)</f>
        <v>100</v>
      </c>
      <c r="N26" s="12">
        <f>IF(Qualatative_Table!N26="Yes",10*$C26,0)</f>
        <v>100</v>
      </c>
      <c r="O26" s="12">
        <f>IF(Qualatative_Table!O26="Yes",10*$C26,0)</f>
        <v>0</v>
      </c>
      <c r="P26" s="12">
        <f>IF(Qualatative_Table!P26="Yes",10*$C26,0)</f>
        <v>0</v>
      </c>
      <c r="Q26" s="28">
        <f>IF(Qualatative_Table!Q26="Yes",10*$C26,0)</f>
        <v>100</v>
      </c>
    </row>
    <row r="27" spans="1:17" ht="15.75" thickBot="1">
      <c r="A27" s="33"/>
      <c r="B27" s="22" t="s">
        <v>62</v>
      </c>
      <c r="C27" s="38">
        <v>10</v>
      </c>
      <c r="D27" s="52">
        <f>IF(Qualatative_Table!D27="Yes",10*$C27,0)</f>
        <v>0</v>
      </c>
      <c r="E27" s="12">
        <f>IF(Qualatative_Table!E27="Yes",10*$C27,0)</f>
        <v>100</v>
      </c>
      <c r="F27" s="12">
        <f>IF(Qualatative_Table!F27="Yes",10*$C27,0)</f>
        <v>100</v>
      </c>
      <c r="G27" s="12">
        <f>IF(Qualatative_Table!G27="Yes",10*$C27,0)</f>
        <v>100</v>
      </c>
      <c r="H27" s="12">
        <f>IF(Qualatative_Table!H27="Yes",10*$C27,0)</f>
        <v>100</v>
      </c>
      <c r="I27" s="12">
        <f>IF(Qualatative_Table!I27="Yes",10*$C27,0)</f>
        <v>100</v>
      </c>
      <c r="J27" s="12">
        <f>IF(Qualatative_Table!J27="Yes",10*$C27,0)</f>
        <v>100</v>
      </c>
      <c r="K27" s="12">
        <f>IF(Qualatative_Table!K27="Yes",10*$C27,0)</f>
        <v>0</v>
      </c>
      <c r="L27" s="12">
        <f>IF(Qualatative_Table!L27="Yes",10*$C27,0)</f>
        <v>100</v>
      </c>
      <c r="M27" s="12">
        <f>IF(Qualatative_Table!M27="Yes",10*$C27,0)</f>
        <v>100</v>
      </c>
      <c r="N27" s="12">
        <f>IF(Qualatative_Table!N27="Yes",10*$C27,0)</f>
        <v>100</v>
      </c>
      <c r="O27" s="12">
        <f>IF(Qualatative_Table!O27="Yes",10*$C27,0)</f>
        <v>0</v>
      </c>
      <c r="P27" s="12">
        <f>IF(Qualatative_Table!P27="Yes",10*$C27,0)</f>
        <v>0</v>
      </c>
      <c r="Q27" s="28">
        <f>IF(Qualatative_Table!Q27="Yes",10*$C27,0)</f>
        <v>100</v>
      </c>
    </row>
    <row r="28" spans="1:17">
      <c r="A28" s="23" t="s">
        <v>64</v>
      </c>
      <c r="B28" s="18" t="s">
        <v>30</v>
      </c>
      <c r="C28" s="36">
        <v>43</v>
      </c>
      <c r="D28" s="52">
        <f>IF(Qualatative_Table!D28="Yes",10*$C28,0)</f>
        <v>0</v>
      </c>
      <c r="E28" s="12">
        <f>IF(Qualatative_Table!E28="Yes",10*$C28,0)</f>
        <v>0</v>
      </c>
      <c r="F28" s="12">
        <f>IF(Qualatative_Table!F28="Yes",10*$C28,0)</f>
        <v>430</v>
      </c>
      <c r="G28" s="12">
        <f>IF(Qualatative_Table!G28="Yes",10*$C28,0)</f>
        <v>430</v>
      </c>
      <c r="H28" s="12">
        <f>IF(Qualatative_Table!H28="Yes",10*$C28,0)</f>
        <v>430</v>
      </c>
      <c r="I28" s="12">
        <f>IF(Qualatative_Table!I28="Yes",10*$C28,0)</f>
        <v>430</v>
      </c>
      <c r="J28" s="12">
        <f>IF(Qualatative_Table!J28="Yes",10*$C28,0)</f>
        <v>430</v>
      </c>
      <c r="K28" s="12">
        <f>IF(Qualatative_Table!K28="Yes",10*$C28,0)</f>
        <v>430</v>
      </c>
      <c r="L28" s="12">
        <f>IF(Qualatative_Table!L28="Yes",10*$C28,0)</f>
        <v>430</v>
      </c>
      <c r="M28" s="12">
        <f>IF(Qualatative_Table!M28="Yes",10*$C28,0)</f>
        <v>0</v>
      </c>
      <c r="N28" s="12">
        <f>IF(Qualatative_Table!N28="Yes",10*$C28,0)</f>
        <v>430</v>
      </c>
      <c r="O28" s="12">
        <f>IF(Qualatative_Table!O28="Yes",10*$C28,0)</f>
        <v>0</v>
      </c>
      <c r="P28" s="12">
        <f>IF(Qualatative_Table!P28="Yes",10*$C28,0)</f>
        <v>430</v>
      </c>
      <c r="Q28" s="28">
        <f>IF(Qualatative_Table!Q28="Yes",10*$C28,0)</f>
        <v>430</v>
      </c>
    </row>
    <row r="29" spans="1:17">
      <c r="A29" s="32"/>
      <c r="B29" s="13" t="s">
        <v>40</v>
      </c>
      <c r="C29" s="37">
        <v>30</v>
      </c>
      <c r="D29" s="52">
        <f>IF(Qualatative_Table!D29="Yes",10*$C29,0)</f>
        <v>0</v>
      </c>
      <c r="E29" s="12">
        <f>IF(Qualatative_Table!E29="Yes",10*$C29,0)</f>
        <v>0</v>
      </c>
      <c r="F29" s="12">
        <f>IF(Qualatative_Table!F29="Yes",10*$C29,0)</f>
        <v>300</v>
      </c>
      <c r="G29" s="12">
        <f>IF(Qualatative_Table!G29="Yes",10*$C29,0)</f>
        <v>0</v>
      </c>
      <c r="H29" s="12">
        <f>IF(Qualatative_Table!H29="Yes",10*$C29,0)</f>
        <v>0</v>
      </c>
      <c r="I29" s="12">
        <f>IF(Qualatative_Table!I29="Yes",10*$C29,0)</f>
        <v>0</v>
      </c>
      <c r="J29" s="12">
        <f>IF(Qualatative_Table!J29="Yes",10*$C29,0)</f>
        <v>300</v>
      </c>
      <c r="K29" s="12">
        <f>IF(Qualatative_Table!K29="Yes",10*$C29,0)</f>
        <v>0</v>
      </c>
      <c r="L29" s="12">
        <f>IF(Qualatative_Table!L29="Yes",10*$C29,0)</f>
        <v>300</v>
      </c>
      <c r="M29" s="12">
        <f>IF(Qualatative_Table!M29="Yes",10*$C29,0)</f>
        <v>0</v>
      </c>
      <c r="N29" s="12">
        <f>IF(Qualatative_Table!N29="Yes",10*$C29,0)</f>
        <v>300</v>
      </c>
      <c r="O29" s="12">
        <f>IF(Qualatative_Table!O29="Yes",10*$C29,0)</f>
        <v>0</v>
      </c>
      <c r="P29" s="12">
        <f>IF(Qualatative_Table!P29="Yes",10*$C29,0)</f>
        <v>300</v>
      </c>
      <c r="Q29" s="28">
        <f>IF(Qualatative_Table!Q29="Yes",10*$C29,0)</f>
        <v>300</v>
      </c>
    </row>
    <row r="30" spans="1:17">
      <c r="A30" s="32"/>
      <c r="B30" s="13" t="s">
        <v>41</v>
      </c>
      <c r="C30" s="37">
        <v>2</v>
      </c>
      <c r="D30" s="52">
        <f>IF(Qualatative_Table!D30="Yes",10*$C30,0)</f>
        <v>0</v>
      </c>
      <c r="E30" s="12">
        <f>IF(Qualatative_Table!E30="Yes",10*$C30,0)</f>
        <v>0</v>
      </c>
      <c r="F30" s="12">
        <f>IF(Qualatative_Table!F30="Yes",10*$C30,0)</f>
        <v>20</v>
      </c>
      <c r="G30" s="12">
        <f>IF(Qualatative_Table!G30="Yes",10*$C30,0)</f>
        <v>20</v>
      </c>
      <c r="H30" s="12">
        <f>IF(Qualatative_Table!H30="Yes",10*$C30,0)</f>
        <v>0</v>
      </c>
      <c r="I30" s="12">
        <f>IF(Qualatative_Table!I30="Yes",10*$C30,0)</f>
        <v>0</v>
      </c>
      <c r="J30" s="12">
        <f>IF(Qualatative_Table!J30="Yes",10*$C30,0)</f>
        <v>0</v>
      </c>
      <c r="K30" s="12">
        <f>IF(Qualatative_Table!K30="Yes",10*$C30,0)</f>
        <v>0</v>
      </c>
      <c r="L30" s="12">
        <f>IF(Qualatative_Table!L30="Yes",10*$C30,0)</f>
        <v>20</v>
      </c>
      <c r="M30" s="12">
        <f>IF(Qualatative_Table!M30="Yes",10*$C30,0)</f>
        <v>0</v>
      </c>
      <c r="N30" s="12">
        <f>IF(Qualatative_Table!N30="Yes",10*$C30,0)</f>
        <v>20</v>
      </c>
      <c r="O30" s="12">
        <f>IF(Qualatative_Table!O30="Yes",10*$C30,0)</f>
        <v>0</v>
      </c>
      <c r="P30" s="12">
        <f>IF(Qualatative_Table!P30="Yes",10*$C30,0)</f>
        <v>20</v>
      </c>
      <c r="Q30" s="28">
        <f>IF(Qualatative_Table!Q30="Yes",10*$C30,0)</f>
        <v>0</v>
      </c>
    </row>
    <row r="31" spans="1:17" ht="15.75" thickBot="1">
      <c r="A31" s="33"/>
      <c r="B31" s="22" t="s">
        <v>42</v>
      </c>
      <c r="C31" s="38">
        <v>2</v>
      </c>
      <c r="D31" s="52">
        <f>IF(Qualatative_Table!D31="Yes",10*$C31,0)</f>
        <v>0</v>
      </c>
      <c r="E31" s="12">
        <f>IF(Qualatative_Table!E31="Yes",10*$C31,0)</f>
        <v>0</v>
      </c>
      <c r="F31" s="12">
        <f>IF(Qualatative_Table!F31="Yes",10*$C31,0)</f>
        <v>20</v>
      </c>
      <c r="G31" s="12">
        <f>IF(Qualatative_Table!G31="Yes",10*$C31,0)</f>
        <v>0</v>
      </c>
      <c r="H31" s="12">
        <f>IF(Qualatative_Table!H31="Yes",10*$C31,0)</f>
        <v>0</v>
      </c>
      <c r="I31" s="12">
        <f>IF(Qualatative_Table!I31="Yes",10*$C31,0)</f>
        <v>0</v>
      </c>
      <c r="J31" s="12">
        <f>IF(Qualatative_Table!J31="Yes",10*$C31,0)</f>
        <v>0</v>
      </c>
      <c r="K31" s="12">
        <f>IF(Qualatative_Table!K31="Yes",10*$C31,0)</f>
        <v>0</v>
      </c>
      <c r="L31" s="12">
        <f>IF(Qualatative_Table!L31="Yes",10*$C31,0)</f>
        <v>20</v>
      </c>
      <c r="M31" s="12">
        <f>IF(Qualatative_Table!M31="Yes",10*$C31,0)</f>
        <v>0</v>
      </c>
      <c r="N31" s="12">
        <f>IF(Qualatative_Table!N31="Yes",10*$C31,0)</f>
        <v>0</v>
      </c>
      <c r="O31" s="12">
        <f>IF(Qualatative_Table!O31="Yes",10*$C31,0)</f>
        <v>0</v>
      </c>
      <c r="P31" s="12">
        <f>IF(Qualatative_Table!P31="Yes",10*$C31,0)</f>
        <v>20</v>
      </c>
      <c r="Q31" s="28">
        <f>IF(Qualatative_Table!Q31="Yes",10*$C31,0)</f>
        <v>20</v>
      </c>
    </row>
    <row r="32" spans="1:17">
      <c r="A32" s="23" t="s">
        <v>65</v>
      </c>
      <c r="B32" s="18" t="s">
        <v>43</v>
      </c>
      <c r="C32" s="36">
        <v>1</v>
      </c>
      <c r="D32" s="52">
        <f>IF(Qualatative_Table!D32="Yes",10*$C32,0)</f>
        <v>10</v>
      </c>
      <c r="E32" s="12">
        <f>IF(Qualatative_Table!E32="Yes",10*$C32,0)</f>
        <v>0</v>
      </c>
      <c r="F32" s="12">
        <f>IF(Qualatative_Table!F32="Yes",10*$C32,0)</f>
        <v>10</v>
      </c>
      <c r="G32" s="12">
        <f>IF(Qualatative_Table!G32="Yes",10*$C32,0)</f>
        <v>0</v>
      </c>
      <c r="H32" s="12">
        <f>IF(Qualatative_Table!H32="Yes",10*$C32,0)</f>
        <v>10</v>
      </c>
      <c r="I32" s="12">
        <f>IF(Qualatative_Table!I32="Yes",10*$C32,0)</f>
        <v>10</v>
      </c>
      <c r="J32" s="12">
        <f>IF(Qualatative_Table!J32="Yes",10*$C32,0)</f>
        <v>0</v>
      </c>
      <c r="K32" s="12">
        <f>IF(Qualatative_Table!K32="Yes",10*$C32,0)</f>
        <v>0</v>
      </c>
      <c r="L32" s="12">
        <f>IF(Qualatative_Table!L32="Yes",10*$C32,0)</f>
        <v>10</v>
      </c>
      <c r="M32" s="12">
        <f>IF(Qualatative_Table!M32="Yes",10*$C32,0)</f>
        <v>10</v>
      </c>
      <c r="N32" s="12">
        <f>IF(Qualatative_Table!N32="Yes",10*$C32,0)</f>
        <v>10</v>
      </c>
      <c r="O32" s="12">
        <f>IF(Qualatative_Table!O32="Yes",10*$C32,0)</f>
        <v>10</v>
      </c>
      <c r="P32" s="12">
        <f>IF(Qualatative_Table!P32="Yes",10*$C32,0)</f>
        <v>10</v>
      </c>
      <c r="Q32" s="28">
        <f>IF(Qualatative_Table!Q32="Yes",10*$C32,0)</f>
        <v>10</v>
      </c>
    </row>
    <row r="33" spans="1:17" ht="15.75" thickBot="1">
      <c r="A33" s="33"/>
      <c r="B33" s="22" t="s">
        <v>44</v>
      </c>
      <c r="C33" s="38">
        <v>2</v>
      </c>
      <c r="D33" s="52">
        <f>IF(Qualatative_Table!D33="Yes",10*$C33,0)</f>
        <v>0</v>
      </c>
      <c r="E33" s="12">
        <f>IF(Qualatative_Table!E33="Yes",10*$C33,0)</f>
        <v>0</v>
      </c>
      <c r="F33" s="12">
        <f>IF(Qualatative_Table!F33="Yes",10*$C33,0)</f>
        <v>20</v>
      </c>
      <c r="G33" s="12">
        <f>IF(Qualatative_Table!G33="Yes",10*$C33,0)</f>
        <v>0</v>
      </c>
      <c r="H33" s="12">
        <f>IF(Qualatative_Table!H33="Yes",10*$C33,0)</f>
        <v>20</v>
      </c>
      <c r="I33" s="12">
        <f>IF(Qualatative_Table!I33="Yes",10*$C33,0)</f>
        <v>20</v>
      </c>
      <c r="J33" s="12">
        <f>IF(Qualatative_Table!J33="Yes",10*$C33,0)</f>
        <v>0</v>
      </c>
      <c r="K33" s="12">
        <f>IF(Qualatative_Table!K33="Yes",10*$C33,0)</f>
        <v>0</v>
      </c>
      <c r="L33" s="12">
        <f>IF(Qualatative_Table!L33="Yes",10*$C33,0)</f>
        <v>20</v>
      </c>
      <c r="M33" s="12">
        <f>IF(Qualatative_Table!M33="Yes",10*$C33,0)</f>
        <v>0</v>
      </c>
      <c r="N33" s="12">
        <f>IF(Qualatative_Table!N33="Yes",10*$C33,0)</f>
        <v>20</v>
      </c>
      <c r="O33" s="12">
        <f>IF(Qualatative_Table!O33="Yes",10*$C33,0)</f>
        <v>20</v>
      </c>
      <c r="P33" s="12">
        <f>IF(Qualatative_Table!P33="Yes",10*$C33,0)</f>
        <v>20</v>
      </c>
      <c r="Q33" s="28">
        <f>IF(Qualatative_Table!Q33="Yes",10*$C33,0)</f>
        <v>20</v>
      </c>
    </row>
    <row r="34" spans="1:17">
      <c r="A34" s="23" t="s">
        <v>76</v>
      </c>
      <c r="B34" s="18" t="s">
        <v>77</v>
      </c>
      <c r="C34" s="36">
        <v>150</v>
      </c>
      <c r="D34" s="52">
        <f>IF(Qualatative_Table!D34="Low",0,IF(Qualatative_Table!D34="Medium",5,10))*$C34</f>
        <v>1500</v>
      </c>
      <c r="E34" s="12">
        <f>IF(Qualatative_Table!E34="Low",0,IF(Qualatative_Table!E34="Medium",5,10))*$C34</f>
        <v>1500</v>
      </c>
      <c r="F34" s="12">
        <f>IF(Qualatative_Table!F34="Low",0,IF(Qualatative_Table!F34="Medium",5,10))*$C34</f>
        <v>1500</v>
      </c>
      <c r="G34" s="12">
        <f>IF(Qualatative_Table!G34="Low",0,IF(Qualatative_Table!G34="Medium",5,10))*$C34</f>
        <v>1500</v>
      </c>
      <c r="H34" s="12">
        <f>IF(Qualatative_Table!H34="Low",0,IF(Qualatative_Table!H34="Medium",5,10))*$C34</f>
        <v>0</v>
      </c>
      <c r="I34" s="12">
        <f>IF(Qualatative_Table!I34="Low",0,IF(Qualatative_Table!I34="Medium",5,10))*$C34</f>
        <v>750</v>
      </c>
      <c r="J34" s="12">
        <f>IF(Qualatative_Table!J34="Low",0,IF(Qualatative_Table!J34="Medium",5,10))*$C34</f>
        <v>750</v>
      </c>
      <c r="K34" s="12">
        <f>IF(Qualatative_Table!K34="Low",0,IF(Qualatative_Table!K34="Medium",5,10))*$C34</f>
        <v>1500</v>
      </c>
      <c r="L34" s="12">
        <f>IF(Qualatative_Table!L34="Low",0,IF(Qualatative_Table!L34="Medium",5,10))*$C34</f>
        <v>0</v>
      </c>
      <c r="M34" s="12">
        <f>IF(Qualatative_Table!M34="Low",0,IF(Qualatative_Table!M34="Medium",5,10))*$C34</f>
        <v>1500</v>
      </c>
      <c r="N34" s="12">
        <f>IF(Qualatative_Table!N34="Low",0,IF(Qualatative_Table!N34="Medium",5,10))*$C34</f>
        <v>1500</v>
      </c>
      <c r="O34" s="12">
        <f>IF(Qualatative_Table!O34="Low",0,IF(Qualatative_Table!O34="Medium",5,10))*$C34</f>
        <v>750</v>
      </c>
      <c r="P34" s="12">
        <f>IF(Qualatative_Table!P34="Low",0,IF(Qualatative_Table!P34="Medium",5,10))*$C34</f>
        <v>1500</v>
      </c>
      <c r="Q34" s="28">
        <f>IF(Qualatative_Table!Q34="Low",0,IF(Qualatative_Table!Q34="Medium",5,10))*$C34</f>
        <v>750</v>
      </c>
    </row>
    <row r="35" spans="1:17" ht="15.75" thickBot="1">
      <c r="A35" s="33"/>
      <c r="B35" s="22" t="s">
        <v>78</v>
      </c>
      <c r="C35" s="38">
        <v>100</v>
      </c>
      <c r="D35" s="53">
        <f>IF(Qualatative_Table!D35="Low",7.5,IF(Qualatative_Table!D35="High",0,IF(Qualatative_Table!D35="Free",10,5)))*$C35</f>
        <v>0</v>
      </c>
      <c r="E35" s="29">
        <f>IF(Qualatative_Table!E35="Low",7.5,IF(Qualatative_Table!E35="High",0,IF(Qualatative_Table!E35="Free",10,5)))*$C35</f>
        <v>500</v>
      </c>
      <c r="F35" s="29">
        <f>IF(Qualatative_Table!F35="Low",7.5,IF(Qualatative_Table!F35="High",0,IF(Qualatative_Table!F35="Free",10,5)))*$C35</f>
        <v>750</v>
      </c>
      <c r="G35" s="29">
        <f>IF(Qualatative_Table!G35="Low",7.5,IF(Qualatative_Table!G35="High",0,IF(Qualatative_Table!G35="Free",10,5)))*$C35</f>
        <v>500</v>
      </c>
      <c r="H35" s="29">
        <f>IF(Qualatative_Table!H35="Low",7.5,IF(Qualatative_Table!H35="High",0,IF(Qualatative_Table!H35="Free",10,5)))*$C35</f>
        <v>1000</v>
      </c>
      <c r="I35" s="29">
        <f>IF(Qualatative_Table!I35="Low",7.5,IF(Qualatative_Table!I35="High",0,IF(Qualatative_Table!I35="Free",10,5)))*$C35</f>
        <v>1000</v>
      </c>
      <c r="J35" s="29">
        <f>IF(Qualatative_Table!J35="Low",7.5,IF(Qualatative_Table!J35="High",0,IF(Qualatative_Table!J35="Free",10,5)))*$C35</f>
        <v>1000</v>
      </c>
      <c r="K35" s="29">
        <f>IF(Qualatative_Table!K35="Low",7.5,IF(Qualatative_Table!K35="High",0,IF(Qualatative_Table!K35="Free",10,5)))*$C35</f>
        <v>0</v>
      </c>
      <c r="L35" s="29">
        <f>IF(Qualatative_Table!L35="Low",7.5,IF(Qualatative_Table!L35="High",0,IF(Qualatative_Table!L35="Free",10,5)))*$C35</f>
        <v>0</v>
      </c>
      <c r="M35" s="29">
        <f>IF(Qualatative_Table!M35="Low",7.5,IF(Qualatative_Table!M35="High",0,IF(Qualatative_Table!M35="Free",10,5)))*$C35</f>
        <v>500</v>
      </c>
      <c r="N35" s="29">
        <f>IF(Qualatative_Table!N35="Low",7.5,IF(Qualatative_Table!N35="High",0,IF(Qualatative_Table!N35="Free",10,5)))*$C35</f>
        <v>500</v>
      </c>
      <c r="O35" s="29">
        <f>IF(Qualatative_Table!O35="Low",7.5,IF(Qualatative_Table!O35="High",0,IF(Qualatative_Table!O35="Free",10,5)))*$C35</f>
        <v>1000</v>
      </c>
      <c r="P35" s="29">
        <f>IF(Qualatative_Table!P35="Low",7.5,IF(Qualatative_Table!P35="High",0,IF(Qualatative_Table!P35="Free",10,5)))*$C35</f>
        <v>1000</v>
      </c>
      <c r="Q35" s="30">
        <f>IF(Qualatative_Table!Q35="Low",7.5,IF(Qualatative_Table!Q35="High",0,IF(Qualatative_Table!Q35="Free",10,5)))*$C35</f>
        <v>1000</v>
      </c>
    </row>
    <row r="36" spans="1:17" ht="15.75" thickBot="1">
      <c r="A36" s="2"/>
      <c r="B36" s="2"/>
      <c r="C36" s="2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ht="15.75" thickBot="1">
      <c r="A37" s="60"/>
      <c r="B37" s="7"/>
      <c r="C37" s="8" t="s">
        <v>72</v>
      </c>
      <c r="D37" s="43">
        <f>SUM(D6:D35)</f>
        <v>3590</v>
      </c>
      <c r="E37" s="43">
        <f>SUM(E6:E35)</f>
        <v>3470</v>
      </c>
      <c r="F37" s="43">
        <f t="shared" ref="F37:P37" si="0">SUM(F6:F35)</f>
        <v>6810</v>
      </c>
      <c r="G37" s="43">
        <f t="shared" si="0"/>
        <v>4330</v>
      </c>
      <c r="H37" s="43">
        <f t="shared" si="0"/>
        <v>4430</v>
      </c>
      <c r="I37" s="43">
        <f t="shared" si="0"/>
        <v>5180</v>
      </c>
      <c r="J37" s="43">
        <f t="shared" si="0"/>
        <v>4580</v>
      </c>
      <c r="K37" s="43">
        <f t="shared" si="0"/>
        <v>3890</v>
      </c>
      <c r="L37" s="43">
        <f t="shared" si="0"/>
        <v>4350</v>
      </c>
      <c r="M37" s="43">
        <f t="shared" si="0"/>
        <v>3550</v>
      </c>
      <c r="N37" s="43">
        <f t="shared" si="0"/>
        <v>4190</v>
      </c>
      <c r="O37" s="43">
        <f t="shared" si="0"/>
        <v>4610</v>
      </c>
      <c r="P37" s="43">
        <f t="shared" si="0"/>
        <v>5390</v>
      </c>
      <c r="Q37" s="43">
        <f>SUM(Q6:Q35)</f>
        <v>5170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02B95-AF42-4966-9C2A-C586FE6A6726}">
  <dimension ref="A1:B19"/>
  <sheetViews>
    <sheetView zoomScaleNormal="100" workbookViewId="0">
      <selection activeCell="G28" sqref="G28"/>
    </sheetView>
  </sheetViews>
  <sheetFormatPr defaultRowHeight="15"/>
  <cols>
    <col min="1" max="1" width="25.42578125" bestFit="1" customWidth="1"/>
    <col min="2" max="2" width="16.7109375" customWidth="1"/>
    <col min="11" max="11" width="9.140625" customWidth="1"/>
    <col min="21" max="21" width="19.42578125" bestFit="1" customWidth="1"/>
    <col min="23" max="23" width="9" bestFit="1" customWidth="1"/>
    <col min="24" max="24" width="16.28515625" bestFit="1" customWidth="1"/>
    <col min="26" max="26" width="11.42578125" bestFit="1" customWidth="1"/>
  </cols>
  <sheetData>
    <row r="1" spans="1:2" ht="28.5">
      <c r="A1" s="1" t="s">
        <v>0</v>
      </c>
    </row>
    <row r="2" spans="1:2" ht="28.5">
      <c r="A2" s="1" t="s">
        <v>1</v>
      </c>
    </row>
    <row r="3" spans="1:2">
      <c r="A3" s="1" t="s">
        <v>74</v>
      </c>
    </row>
    <row r="5" spans="1:2" ht="15.75" thickBot="1">
      <c r="A5" s="41" t="s">
        <v>75</v>
      </c>
      <c r="B5" s="42" t="s">
        <v>72</v>
      </c>
    </row>
    <row r="6" spans="1:2" ht="15.75" thickBot="1">
      <c r="A6" s="39" t="s">
        <v>5</v>
      </c>
      <c r="B6" s="11">
        <f>Quantatative_Table!$E$37</f>
        <v>3470</v>
      </c>
    </row>
    <row r="7" spans="1:2" ht="15.75" thickBot="1">
      <c r="A7" s="39" t="s">
        <v>19</v>
      </c>
      <c r="B7" s="11">
        <f>Quantatative_Table!$M$37</f>
        <v>3550</v>
      </c>
    </row>
    <row r="8" spans="1:2" ht="15.75" thickBot="1">
      <c r="A8" s="39" t="s">
        <v>4</v>
      </c>
      <c r="B8" s="11">
        <f>Quantatative_Table!$D$37</f>
        <v>3590</v>
      </c>
    </row>
    <row r="9" spans="1:2" ht="15.75" thickBot="1">
      <c r="A9" s="39" t="s">
        <v>11</v>
      </c>
      <c r="B9" s="11">
        <f>Quantatative_Table!$K$37</f>
        <v>3890</v>
      </c>
    </row>
    <row r="10" spans="1:2" ht="15.75" thickBot="1">
      <c r="A10" s="39" t="s">
        <v>7</v>
      </c>
      <c r="B10" s="11">
        <f>Quantatative_Table!$N$37</f>
        <v>4190</v>
      </c>
    </row>
    <row r="11" spans="1:2" ht="15.75" thickBot="1">
      <c r="A11" s="39" t="s">
        <v>6</v>
      </c>
      <c r="B11" s="11">
        <f>Quantatative_Table!$G$37</f>
        <v>4330</v>
      </c>
    </row>
    <row r="12" spans="1:2" ht="15.75" thickBot="1">
      <c r="A12" s="39" t="s">
        <v>12</v>
      </c>
      <c r="B12" s="11">
        <f>Quantatative_Table!$L$37</f>
        <v>4350</v>
      </c>
    </row>
    <row r="13" spans="1:2" ht="15.75" thickBot="1">
      <c r="A13" s="39" t="s">
        <v>8</v>
      </c>
      <c r="B13" s="11">
        <f>Quantatative_Table!$H$37</f>
        <v>4430</v>
      </c>
    </row>
    <row r="14" spans="1:2" ht="15.75" thickBot="1">
      <c r="A14" s="39" t="s">
        <v>10</v>
      </c>
      <c r="B14" s="11">
        <f>Quantatative_Table!$J$37</f>
        <v>4580</v>
      </c>
    </row>
    <row r="15" spans="1:2" ht="15.75" thickBot="1">
      <c r="A15" s="39" t="s">
        <v>26</v>
      </c>
      <c r="B15" s="11">
        <f>Quantatative_Table!$O$37</f>
        <v>4610</v>
      </c>
    </row>
    <row r="16" spans="1:2" ht="15.75" thickBot="1">
      <c r="A16" s="39" t="s">
        <v>29</v>
      </c>
      <c r="B16" s="11">
        <f>Quantatative_Table!$Q$37</f>
        <v>5170</v>
      </c>
    </row>
    <row r="17" spans="1:2" ht="15.75" thickBot="1">
      <c r="A17" s="39" t="s">
        <v>9</v>
      </c>
      <c r="B17" s="11">
        <f>Quantatative_Table!$I$37</f>
        <v>5180</v>
      </c>
    </row>
    <row r="18" spans="1:2" ht="15.75" thickBot="1">
      <c r="A18" s="44" t="s">
        <v>71</v>
      </c>
      <c r="B18" s="11">
        <f>Quantatative_Table!$P$37</f>
        <v>5390</v>
      </c>
    </row>
    <row r="19" spans="1:2" ht="15.75" thickBot="1">
      <c r="A19" s="39" t="s">
        <v>22</v>
      </c>
      <c r="B19" s="11">
        <f>Quantatative_Table!$F$37</f>
        <v>6810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06A21-5253-4DB7-B3C0-32BFCFBB44DB}">
  <dimension ref="A1:AG34"/>
  <sheetViews>
    <sheetView zoomScale="115" zoomScaleNormal="115" workbookViewId="0">
      <selection activeCell="D13" sqref="D13"/>
    </sheetView>
  </sheetViews>
  <sheetFormatPr defaultRowHeight="15"/>
  <cols>
    <col min="1" max="1" width="18.140625" bestFit="1" customWidth="1"/>
    <col min="2" max="2" width="33.85546875" bestFit="1" customWidth="1"/>
    <col min="3" max="3" width="8.85546875" bestFit="1" customWidth="1"/>
    <col min="4" max="4" width="15.28515625" bestFit="1" customWidth="1"/>
    <col min="5" max="5" width="16.42578125" customWidth="1"/>
    <col min="6" max="6" width="12" bestFit="1" customWidth="1"/>
    <col min="7" max="7" width="11.28515625" bestFit="1" customWidth="1"/>
    <col min="11" max="11" width="18.140625" bestFit="1" customWidth="1"/>
    <col min="12" max="12" width="33.85546875" bestFit="1" customWidth="1"/>
    <col min="13" max="13" width="8.85546875" bestFit="1" customWidth="1"/>
    <col min="15" max="15" width="10.42578125" customWidth="1"/>
    <col min="16" max="16" width="12" bestFit="1" customWidth="1"/>
    <col min="17" max="17" width="11.28515625" bestFit="1" customWidth="1"/>
    <col min="22" max="22" width="15.7109375" customWidth="1"/>
    <col min="23" max="24" width="8.85546875" bestFit="1" customWidth="1"/>
    <col min="25" max="25" width="10.42578125" customWidth="1"/>
    <col min="26" max="26" width="12" bestFit="1" customWidth="1"/>
    <col min="27" max="27" width="11.28515625" bestFit="1" customWidth="1"/>
  </cols>
  <sheetData>
    <row r="1" spans="1:33" ht="15.75" thickBot="1">
      <c r="K1" s="67"/>
      <c r="L1" s="67"/>
      <c r="M1" s="67"/>
      <c r="N1" s="67"/>
      <c r="O1" s="67"/>
      <c r="P1" s="67"/>
      <c r="Q1" s="67"/>
      <c r="R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28.5">
      <c r="A2" s="112"/>
      <c r="B2" s="113"/>
      <c r="C2" s="119" t="s">
        <v>27</v>
      </c>
      <c r="D2" s="118" t="s">
        <v>71</v>
      </c>
      <c r="E2" s="118" t="s">
        <v>9</v>
      </c>
      <c r="F2" s="120" t="s">
        <v>29</v>
      </c>
      <c r="G2" s="120" t="s">
        <v>22</v>
      </c>
      <c r="K2" s="67"/>
      <c r="L2" s="67"/>
      <c r="M2" s="140"/>
      <c r="N2" s="141"/>
      <c r="O2" s="141"/>
      <c r="P2" s="140"/>
      <c r="Q2" s="140"/>
      <c r="R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spans="1:33" ht="15.75" thickBot="1">
      <c r="A3" s="114" t="s">
        <v>59</v>
      </c>
      <c r="B3" s="115" t="s">
        <v>60</v>
      </c>
      <c r="C3" s="96"/>
      <c r="D3" s="95"/>
      <c r="E3" s="95"/>
      <c r="F3" s="95"/>
      <c r="G3" s="95"/>
      <c r="K3" s="141"/>
      <c r="L3" s="141"/>
      <c r="M3" s="67"/>
      <c r="N3" s="67"/>
      <c r="O3" s="67"/>
      <c r="P3" s="67"/>
      <c r="Q3" s="67"/>
      <c r="R3" s="67"/>
      <c r="V3" s="67"/>
      <c r="W3" s="140"/>
      <c r="X3" s="141"/>
      <c r="Y3" s="141"/>
      <c r="Z3" s="140"/>
      <c r="AA3" s="140"/>
      <c r="AB3" s="67"/>
      <c r="AC3" s="67"/>
      <c r="AD3" s="67"/>
      <c r="AE3" s="67"/>
      <c r="AF3" s="67"/>
      <c r="AG3" s="67"/>
    </row>
    <row r="4" spans="1:33" ht="15.75" thickBot="1">
      <c r="A4" s="97" t="s">
        <v>49</v>
      </c>
      <c r="B4" s="116" t="s">
        <v>50</v>
      </c>
      <c r="C4" s="108" t="s">
        <v>23</v>
      </c>
      <c r="D4" s="61" t="s">
        <v>23</v>
      </c>
      <c r="E4" s="61" t="s">
        <v>23</v>
      </c>
      <c r="F4" s="61" t="s">
        <v>24</v>
      </c>
      <c r="G4" s="62" t="s">
        <v>25</v>
      </c>
      <c r="K4" s="142"/>
      <c r="L4" s="83"/>
      <c r="M4" s="143"/>
      <c r="N4" s="143"/>
      <c r="O4" s="143"/>
      <c r="P4" s="143"/>
      <c r="Q4" s="143"/>
      <c r="R4" s="67"/>
      <c r="V4" s="83"/>
      <c r="W4" s="143"/>
      <c r="X4" s="143"/>
      <c r="Y4" s="143"/>
      <c r="Z4" s="143"/>
      <c r="AA4" s="143"/>
      <c r="AB4" s="67"/>
      <c r="AC4" s="67"/>
      <c r="AD4" s="67"/>
      <c r="AE4" s="67"/>
      <c r="AF4" s="67"/>
      <c r="AG4" s="67"/>
    </row>
    <row r="5" spans="1:33">
      <c r="A5" s="98" t="s">
        <v>51</v>
      </c>
      <c r="B5" s="116" t="s">
        <v>52</v>
      </c>
      <c r="C5" s="109" t="s">
        <v>38</v>
      </c>
      <c r="D5" s="63" t="s">
        <v>38</v>
      </c>
      <c r="E5" s="63" t="s">
        <v>38</v>
      </c>
      <c r="F5" s="63" t="s">
        <v>38</v>
      </c>
      <c r="G5" s="64" t="s">
        <v>38</v>
      </c>
      <c r="K5" s="142"/>
      <c r="L5" s="83"/>
      <c r="M5" s="143"/>
      <c r="N5" s="143"/>
      <c r="O5" s="143"/>
      <c r="P5" s="143"/>
      <c r="Q5" s="143"/>
      <c r="R5" s="67"/>
      <c r="V5" s="83"/>
      <c r="W5" s="146"/>
      <c r="X5" s="143"/>
      <c r="Y5" s="143"/>
      <c r="Z5" s="143"/>
      <c r="AA5" s="143"/>
      <c r="AB5" s="67"/>
      <c r="AC5" s="67"/>
      <c r="AD5" s="67"/>
      <c r="AE5" s="67"/>
      <c r="AF5" s="67"/>
      <c r="AG5" s="67"/>
    </row>
    <row r="6" spans="1:33">
      <c r="A6" s="99"/>
      <c r="B6" s="116" t="s">
        <v>70</v>
      </c>
      <c r="C6" s="109"/>
      <c r="D6" s="63"/>
      <c r="E6" s="63"/>
      <c r="F6" s="63"/>
      <c r="G6" s="64"/>
      <c r="K6" s="142"/>
      <c r="L6" s="83"/>
      <c r="M6" s="143"/>
      <c r="N6" s="143"/>
      <c r="O6" s="143"/>
      <c r="P6" s="143"/>
      <c r="Q6" s="143"/>
      <c r="R6" s="67"/>
      <c r="V6" s="83"/>
      <c r="W6" s="143"/>
      <c r="X6" s="143"/>
      <c r="Y6" s="143"/>
      <c r="Z6" s="143"/>
      <c r="AA6" s="143"/>
      <c r="AB6" s="67"/>
      <c r="AC6" s="67"/>
      <c r="AD6" s="67"/>
      <c r="AE6" s="67"/>
      <c r="AF6" s="67"/>
      <c r="AG6" s="67"/>
    </row>
    <row r="7" spans="1:33">
      <c r="A7" s="99"/>
      <c r="B7" s="116" t="s">
        <v>53</v>
      </c>
      <c r="C7" s="109" t="s">
        <v>38</v>
      </c>
      <c r="D7" s="63" t="s">
        <v>38</v>
      </c>
      <c r="E7" s="63" t="s">
        <v>38</v>
      </c>
      <c r="F7" s="63" t="s">
        <v>38</v>
      </c>
      <c r="G7" s="64" t="s">
        <v>38</v>
      </c>
      <c r="K7" s="142"/>
      <c r="L7" s="83"/>
      <c r="M7" s="143"/>
      <c r="N7" s="143"/>
      <c r="O7" s="143"/>
      <c r="P7" s="143"/>
      <c r="Q7" s="143"/>
      <c r="R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</row>
    <row r="8" spans="1:33">
      <c r="A8" s="100"/>
      <c r="B8" s="116" t="s">
        <v>2</v>
      </c>
      <c r="C8" s="109" t="s">
        <v>38</v>
      </c>
      <c r="D8" s="63" t="s">
        <v>38</v>
      </c>
      <c r="E8" s="63" t="s">
        <v>38</v>
      </c>
      <c r="F8" s="63" t="s">
        <v>38</v>
      </c>
      <c r="G8" s="64" t="s">
        <v>38</v>
      </c>
      <c r="K8" s="67"/>
      <c r="L8" s="83"/>
      <c r="M8" s="143"/>
      <c r="N8" s="143"/>
      <c r="O8" s="143"/>
      <c r="P8" s="143"/>
      <c r="Q8" s="143"/>
      <c r="R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</row>
    <row r="9" spans="1:33">
      <c r="A9" s="100"/>
      <c r="B9" s="116" t="s">
        <v>46</v>
      </c>
      <c r="C9" s="109"/>
      <c r="D9" s="63"/>
      <c r="E9" s="63"/>
      <c r="F9" s="63"/>
      <c r="G9" s="64"/>
      <c r="K9" s="67"/>
      <c r="L9" s="83"/>
      <c r="M9" s="143"/>
      <c r="N9" s="143"/>
      <c r="O9" s="143"/>
      <c r="P9" s="143"/>
      <c r="Q9" s="143"/>
      <c r="R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</row>
    <row r="10" spans="1:33" ht="15.75" thickBot="1">
      <c r="A10" s="101"/>
      <c r="B10" s="116" t="s">
        <v>47</v>
      </c>
      <c r="C10" s="109"/>
      <c r="D10" s="63"/>
      <c r="E10" s="63"/>
      <c r="F10" s="63"/>
      <c r="G10" s="64"/>
      <c r="K10" s="67"/>
      <c r="L10" s="83"/>
      <c r="M10" s="143"/>
      <c r="N10" s="143"/>
      <c r="O10" s="143"/>
      <c r="P10" s="143"/>
      <c r="Q10" s="143"/>
      <c r="R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</row>
    <row r="11" spans="1:33">
      <c r="A11" s="102" t="s">
        <v>54</v>
      </c>
      <c r="B11" s="116" t="s">
        <v>48</v>
      </c>
      <c r="C11" s="109" t="s">
        <v>38</v>
      </c>
      <c r="D11" s="63"/>
      <c r="E11" s="63" t="s">
        <v>38</v>
      </c>
      <c r="F11" s="63" t="s">
        <v>38</v>
      </c>
      <c r="G11" s="64" t="s">
        <v>38</v>
      </c>
      <c r="K11" s="144"/>
      <c r="L11" s="83"/>
      <c r="M11" s="143"/>
      <c r="N11" s="143"/>
      <c r="O11" s="143"/>
      <c r="P11" s="143"/>
      <c r="Q11" s="143"/>
      <c r="R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</row>
    <row r="12" spans="1:33">
      <c r="A12" s="103"/>
      <c r="B12" s="116" t="s">
        <v>20</v>
      </c>
      <c r="C12" s="109" t="s">
        <v>38</v>
      </c>
      <c r="D12" s="63"/>
      <c r="E12" s="63" t="s">
        <v>38</v>
      </c>
      <c r="F12" s="63" t="s">
        <v>38</v>
      </c>
      <c r="G12" s="64" t="s">
        <v>38</v>
      </c>
      <c r="K12" s="144"/>
      <c r="L12" s="83"/>
      <c r="M12" s="143"/>
      <c r="N12" s="143"/>
      <c r="O12" s="143"/>
      <c r="P12" s="143"/>
      <c r="Q12" s="143"/>
      <c r="R12" s="67"/>
    </row>
    <row r="13" spans="1:33">
      <c r="A13" s="100"/>
      <c r="B13" s="116" t="s">
        <v>45</v>
      </c>
      <c r="C13" s="109" t="s">
        <v>38</v>
      </c>
      <c r="D13" s="63" t="s">
        <v>38</v>
      </c>
      <c r="E13" s="63" t="s">
        <v>38</v>
      </c>
      <c r="F13" s="63" t="s">
        <v>38</v>
      </c>
      <c r="G13" s="64" t="s">
        <v>38</v>
      </c>
      <c r="K13" s="67"/>
      <c r="L13" s="83"/>
      <c r="M13" s="143"/>
      <c r="N13" s="143"/>
      <c r="O13" s="143"/>
      <c r="P13" s="143"/>
      <c r="Q13" s="143"/>
      <c r="R13" s="67"/>
    </row>
    <row r="14" spans="1:33">
      <c r="A14" s="100"/>
      <c r="B14" s="116" t="s">
        <v>55</v>
      </c>
      <c r="C14" s="109" t="s">
        <v>38</v>
      </c>
      <c r="D14" s="63"/>
      <c r="E14" s="63" t="s">
        <v>38</v>
      </c>
      <c r="F14" s="63" t="s">
        <v>38</v>
      </c>
      <c r="G14" s="64" t="s">
        <v>38</v>
      </c>
      <c r="K14" s="67"/>
      <c r="L14" s="83"/>
      <c r="M14" s="143"/>
      <c r="N14" s="143"/>
      <c r="O14" s="143"/>
      <c r="P14" s="143"/>
      <c r="Q14" s="143"/>
      <c r="R14" s="67"/>
    </row>
    <row r="15" spans="1:33">
      <c r="A15" s="100"/>
      <c r="B15" s="116" t="s">
        <v>3</v>
      </c>
      <c r="C15" s="109" t="s">
        <v>38</v>
      </c>
      <c r="D15" s="63"/>
      <c r="E15" s="63" t="s">
        <v>38</v>
      </c>
      <c r="F15" s="63" t="s">
        <v>38</v>
      </c>
      <c r="G15" s="64" t="s">
        <v>38</v>
      </c>
      <c r="K15" s="67"/>
      <c r="L15" s="83"/>
      <c r="M15" s="143"/>
      <c r="N15" s="143"/>
      <c r="O15" s="143"/>
      <c r="P15" s="143"/>
      <c r="Q15" s="143"/>
      <c r="R15" s="67"/>
    </row>
    <row r="16" spans="1:33">
      <c r="A16" s="100"/>
      <c r="B16" s="116" t="s">
        <v>56</v>
      </c>
      <c r="C16" s="109"/>
      <c r="D16" s="63"/>
      <c r="E16" s="63"/>
      <c r="F16" s="63"/>
      <c r="G16" s="64"/>
      <c r="K16" s="67"/>
      <c r="L16" s="83"/>
      <c r="M16" s="143"/>
      <c r="N16" s="143"/>
      <c r="O16" s="143"/>
      <c r="P16" s="143"/>
      <c r="Q16" s="143"/>
      <c r="R16" s="67"/>
    </row>
    <row r="17" spans="1:18">
      <c r="A17" s="100"/>
      <c r="B17" s="116" t="s">
        <v>68</v>
      </c>
      <c r="C17" s="109" t="s">
        <v>38</v>
      </c>
      <c r="D17" s="63"/>
      <c r="E17" s="63" t="s">
        <v>38</v>
      </c>
      <c r="F17" s="63"/>
      <c r="G17" s="64"/>
      <c r="K17" s="67"/>
      <c r="L17" s="83"/>
      <c r="M17" s="143"/>
      <c r="N17" s="143"/>
      <c r="O17" s="143"/>
      <c r="P17" s="143"/>
      <c r="Q17" s="143"/>
      <c r="R17" s="67"/>
    </row>
    <row r="18" spans="1:18">
      <c r="A18" s="100"/>
      <c r="B18" s="116" t="s">
        <v>69</v>
      </c>
      <c r="C18" s="109"/>
      <c r="D18" s="63"/>
      <c r="E18" s="63"/>
      <c r="F18" s="63"/>
      <c r="G18" s="64"/>
      <c r="K18" s="67"/>
      <c r="L18" s="83"/>
      <c r="M18" s="143"/>
      <c r="N18" s="143"/>
      <c r="O18" s="143"/>
      <c r="P18" s="143"/>
      <c r="Q18" s="143"/>
      <c r="R18" s="67"/>
    </row>
    <row r="19" spans="1:18">
      <c r="A19" s="100"/>
      <c r="B19" s="116" t="s">
        <v>57</v>
      </c>
      <c r="C19" s="109"/>
      <c r="D19" s="63"/>
      <c r="E19" s="63"/>
      <c r="F19" s="63" t="s">
        <v>38</v>
      </c>
      <c r="G19" s="64"/>
      <c r="K19" s="67"/>
      <c r="L19" s="83"/>
      <c r="M19" s="143"/>
      <c r="N19" s="143"/>
      <c r="O19" s="143"/>
      <c r="P19" s="143"/>
      <c r="Q19" s="143"/>
      <c r="R19" s="67"/>
    </row>
    <row r="20" spans="1:18" ht="15.75" thickBot="1">
      <c r="A20" s="101"/>
      <c r="B20" s="116" t="s">
        <v>58</v>
      </c>
      <c r="C20" s="109" t="s">
        <v>38</v>
      </c>
      <c r="D20" s="63"/>
      <c r="E20" s="63" t="s">
        <v>38</v>
      </c>
      <c r="F20" s="63" t="s">
        <v>38</v>
      </c>
      <c r="G20" s="64" t="s">
        <v>38</v>
      </c>
      <c r="K20" s="67"/>
      <c r="L20" s="83"/>
      <c r="M20" s="143"/>
      <c r="N20" s="143"/>
      <c r="O20" s="143"/>
      <c r="P20" s="143"/>
      <c r="Q20" s="143"/>
      <c r="R20" s="67"/>
    </row>
    <row r="21" spans="1:18" ht="15.75" thickBot="1">
      <c r="A21" s="104" t="s">
        <v>17</v>
      </c>
      <c r="B21" s="116" t="s">
        <v>66</v>
      </c>
      <c r="C21" s="109" t="s">
        <v>15</v>
      </c>
      <c r="D21" s="63" t="s">
        <v>16</v>
      </c>
      <c r="E21" s="63" t="s">
        <v>15</v>
      </c>
      <c r="F21" s="63" t="s">
        <v>15</v>
      </c>
      <c r="G21" s="64" t="s">
        <v>15</v>
      </c>
      <c r="K21" s="144"/>
      <c r="L21" s="83"/>
      <c r="M21" s="143"/>
      <c r="N21" s="143"/>
      <c r="O21" s="143"/>
      <c r="P21" s="143"/>
      <c r="Q21" s="143"/>
      <c r="R21" s="67"/>
    </row>
    <row r="22" spans="1:18">
      <c r="A22" s="102" t="s">
        <v>63</v>
      </c>
      <c r="B22" s="116" t="s">
        <v>21</v>
      </c>
      <c r="C22" s="109" t="s">
        <v>38</v>
      </c>
      <c r="D22" s="63" t="s">
        <v>38</v>
      </c>
      <c r="E22" s="63" t="s">
        <v>38</v>
      </c>
      <c r="F22" s="63" t="s">
        <v>38</v>
      </c>
      <c r="G22" s="64" t="s">
        <v>38</v>
      </c>
      <c r="K22" s="144"/>
      <c r="L22" s="83"/>
      <c r="M22" s="143"/>
      <c r="N22" s="143"/>
      <c r="O22" s="143"/>
      <c r="P22" s="143"/>
      <c r="Q22" s="143"/>
      <c r="R22" s="67"/>
    </row>
    <row r="23" spans="1:18">
      <c r="A23" s="100"/>
      <c r="B23" s="116" t="s">
        <v>39</v>
      </c>
      <c r="C23" s="109" t="s">
        <v>38</v>
      </c>
      <c r="D23" s="63" t="s">
        <v>38</v>
      </c>
      <c r="E23" s="63" t="s">
        <v>38</v>
      </c>
      <c r="F23" s="63" t="s">
        <v>38</v>
      </c>
      <c r="G23" s="64" t="s">
        <v>38</v>
      </c>
      <c r="K23" s="67"/>
      <c r="L23" s="83"/>
      <c r="M23" s="143"/>
      <c r="N23" s="143"/>
      <c r="O23" s="143"/>
      <c r="P23" s="143"/>
      <c r="Q23" s="143"/>
      <c r="R23" s="67"/>
    </row>
    <row r="24" spans="1:18">
      <c r="A24" s="100"/>
      <c r="B24" s="116" t="s">
        <v>61</v>
      </c>
      <c r="C24" s="109"/>
      <c r="D24" s="63"/>
      <c r="E24" s="63"/>
      <c r="F24" s="63" t="s">
        <v>38</v>
      </c>
      <c r="G24" s="64" t="s">
        <v>38</v>
      </c>
      <c r="K24" s="67"/>
      <c r="L24" s="83"/>
      <c r="M24" s="143"/>
      <c r="N24" s="143"/>
      <c r="O24" s="143"/>
      <c r="P24" s="143"/>
      <c r="Q24" s="143"/>
      <c r="R24" s="67"/>
    </row>
    <row r="25" spans="1:18" ht="15.75" thickBot="1">
      <c r="A25" s="101"/>
      <c r="B25" s="116" t="s">
        <v>93</v>
      </c>
      <c r="C25" s="109"/>
      <c r="D25" s="63"/>
      <c r="E25" s="63"/>
      <c r="F25" s="63" t="s">
        <v>38</v>
      </c>
      <c r="G25" s="64" t="s">
        <v>38</v>
      </c>
      <c r="K25" s="67"/>
      <c r="L25" s="83"/>
      <c r="M25" s="143"/>
      <c r="N25" s="143"/>
      <c r="O25" s="143"/>
      <c r="P25" s="143"/>
      <c r="Q25" s="143"/>
      <c r="R25" s="67"/>
    </row>
    <row r="26" spans="1:18">
      <c r="A26" s="102" t="s">
        <v>64</v>
      </c>
      <c r="B26" s="116" t="s">
        <v>30</v>
      </c>
      <c r="C26" s="109"/>
      <c r="D26" s="63" t="s">
        <v>38</v>
      </c>
      <c r="E26" s="63" t="s">
        <v>38</v>
      </c>
      <c r="F26" s="63" t="s">
        <v>38</v>
      </c>
      <c r="G26" s="64" t="s">
        <v>38</v>
      </c>
      <c r="K26" s="144"/>
      <c r="L26" s="83"/>
      <c r="M26" s="143"/>
      <c r="N26" s="143"/>
      <c r="O26" s="143"/>
      <c r="P26" s="143"/>
      <c r="Q26" s="143"/>
      <c r="R26" s="67"/>
    </row>
    <row r="27" spans="1:18">
      <c r="A27" s="100"/>
      <c r="B27" s="116" t="s">
        <v>40</v>
      </c>
      <c r="C27" s="109"/>
      <c r="D27" s="63" t="s">
        <v>38</v>
      </c>
      <c r="E27" s="63"/>
      <c r="F27" s="63" t="s">
        <v>38</v>
      </c>
      <c r="G27" s="64" t="s">
        <v>38</v>
      </c>
      <c r="K27" s="67"/>
      <c r="L27" s="83"/>
      <c r="M27" s="143"/>
      <c r="N27" s="143"/>
      <c r="O27" s="143"/>
      <c r="P27" s="143"/>
      <c r="Q27" s="143"/>
      <c r="R27" s="67"/>
    </row>
    <row r="28" spans="1:18">
      <c r="A28" s="105"/>
      <c r="B28" s="116" t="s">
        <v>41</v>
      </c>
      <c r="C28" s="109"/>
      <c r="D28" s="63" t="s">
        <v>38</v>
      </c>
      <c r="E28" s="63"/>
      <c r="F28" s="63"/>
      <c r="G28" s="64" t="s">
        <v>38</v>
      </c>
      <c r="K28" s="83"/>
      <c r="L28" s="83"/>
      <c r="M28" s="143"/>
      <c r="N28" s="143"/>
      <c r="O28" s="143"/>
      <c r="P28" s="143"/>
      <c r="Q28" s="143"/>
      <c r="R28" s="67"/>
    </row>
    <row r="29" spans="1:18" ht="15.75" thickBot="1">
      <c r="A29" s="106"/>
      <c r="B29" s="116" t="s">
        <v>42</v>
      </c>
      <c r="C29" s="109"/>
      <c r="D29" s="63" t="s">
        <v>38</v>
      </c>
      <c r="E29" s="63"/>
      <c r="F29" s="63" t="s">
        <v>38</v>
      </c>
      <c r="G29" s="64" t="s">
        <v>38</v>
      </c>
      <c r="K29" s="83"/>
      <c r="L29" s="83"/>
      <c r="M29" s="143"/>
      <c r="N29" s="143"/>
      <c r="O29" s="143"/>
      <c r="P29" s="143"/>
      <c r="Q29" s="143"/>
      <c r="R29" s="67"/>
    </row>
    <row r="30" spans="1:18">
      <c r="A30" s="102" t="s">
        <v>65</v>
      </c>
      <c r="B30" s="116" t="s">
        <v>43</v>
      </c>
      <c r="C30" s="109" t="s">
        <v>38</v>
      </c>
      <c r="D30" s="63" t="s">
        <v>38</v>
      </c>
      <c r="E30" s="63" t="s">
        <v>38</v>
      </c>
      <c r="F30" s="63" t="s">
        <v>38</v>
      </c>
      <c r="G30" s="64" t="s">
        <v>38</v>
      </c>
      <c r="K30" s="144"/>
      <c r="L30" s="83"/>
      <c r="M30" s="143"/>
      <c r="N30" s="143"/>
      <c r="O30" s="143"/>
      <c r="P30" s="143"/>
      <c r="Q30" s="143"/>
      <c r="R30" s="67"/>
    </row>
    <row r="31" spans="1:18" ht="15.75" thickBot="1">
      <c r="A31" s="107"/>
      <c r="B31" s="116" t="s">
        <v>44</v>
      </c>
      <c r="C31" s="109" t="s">
        <v>38</v>
      </c>
      <c r="D31" s="63" t="s">
        <v>38</v>
      </c>
      <c r="E31" s="63" t="s">
        <v>38</v>
      </c>
      <c r="F31" s="63" t="s">
        <v>38</v>
      </c>
      <c r="G31" s="64" t="s">
        <v>38</v>
      </c>
      <c r="K31" s="145"/>
      <c r="L31" s="83"/>
      <c r="M31" s="143"/>
      <c r="N31" s="143"/>
      <c r="O31" s="143"/>
      <c r="P31" s="143"/>
      <c r="Q31" s="143"/>
      <c r="R31" s="67"/>
    </row>
    <row r="32" spans="1:18">
      <c r="A32" s="102" t="s">
        <v>76</v>
      </c>
      <c r="B32" s="116" t="s">
        <v>92</v>
      </c>
      <c r="C32" s="110" t="s">
        <v>23</v>
      </c>
      <c r="D32" s="63" t="s">
        <v>24</v>
      </c>
      <c r="E32" s="63" t="s">
        <v>23</v>
      </c>
      <c r="F32" s="63" t="s">
        <v>23</v>
      </c>
      <c r="G32" s="64" t="s">
        <v>24</v>
      </c>
      <c r="K32" s="144"/>
      <c r="L32" s="83"/>
      <c r="M32" s="146"/>
      <c r="N32" s="143"/>
      <c r="O32" s="143"/>
      <c r="P32" s="143"/>
      <c r="Q32" s="143"/>
      <c r="R32" s="67"/>
    </row>
    <row r="33" spans="1:18" ht="15.75" thickBot="1">
      <c r="A33" s="106"/>
      <c r="B33" s="117" t="s">
        <v>78</v>
      </c>
      <c r="C33" s="111" t="s">
        <v>37</v>
      </c>
      <c r="D33" s="65" t="s">
        <v>37</v>
      </c>
      <c r="E33" s="65" t="s">
        <v>37</v>
      </c>
      <c r="F33" s="65" t="s">
        <v>37</v>
      </c>
      <c r="G33" s="66" t="s">
        <v>24</v>
      </c>
      <c r="K33" s="83"/>
      <c r="L33" s="83"/>
      <c r="M33" s="143"/>
      <c r="N33" s="143"/>
      <c r="O33" s="143"/>
      <c r="P33" s="143"/>
      <c r="Q33" s="143"/>
      <c r="R33" s="67"/>
    </row>
    <row r="34" spans="1:18">
      <c r="C34" s="2"/>
      <c r="D34" s="2"/>
      <c r="E34" s="2"/>
      <c r="F34" s="2"/>
      <c r="G34" s="2"/>
    </row>
  </sheetData>
  <pageMargins left="0.7" right="0.7" top="0.75" bottom="0.75" header="0.3" footer="0.3"/>
  <pageSetup orientation="portrait" horizontalDpi="4294967293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BB226-13A4-412D-8DEE-FDE1D5E61C4D}">
  <dimension ref="A1:X72"/>
  <sheetViews>
    <sheetView zoomScale="85" zoomScaleNormal="85" workbookViewId="0">
      <selection activeCell="J14" sqref="J14"/>
    </sheetView>
  </sheetViews>
  <sheetFormatPr defaultRowHeight="15"/>
  <cols>
    <col min="1" max="1" width="21.85546875" bestFit="1" customWidth="1"/>
    <col min="2" max="2" width="14.5703125" bestFit="1" customWidth="1"/>
    <col min="3" max="3" width="20.85546875" bestFit="1" customWidth="1"/>
    <col min="4" max="4" width="15" bestFit="1" customWidth="1"/>
    <col min="5" max="5" width="12.140625" bestFit="1" customWidth="1"/>
    <col min="6" max="6" width="18.28515625" bestFit="1" customWidth="1"/>
    <col min="7" max="7" width="13.7109375" bestFit="1" customWidth="1"/>
    <col min="8" max="8" width="5.7109375" bestFit="1" customWidth="1"/>
    <col min="9" max="9" width="9.7109375" bestFit="1" customWidth="1"/>
    <col min="10" max="10" width="9" bestFit="1" customWidth="1"/>
    <col min="11" max="11" width="11.42578125" bestFit="1" customWidth="1"/>
    <col min="12" max="12" width="21.140625" bestFit="1" customWidth="1"/>
    <col min="13" max="13" width="19.28515625" customWidth="1"/>
    <col min="14" max="14" width="14.28515625" customWidth="1"/>
    <col min="15" max="15" width="13.140625" bestFit="1" customWidth="1"/>
    <col min="16" max="16" width="16.140625" bestFit="1" customWidth="1"/>
    <col min="17" max="17" width="17.42578125" bestFit="1" customWidth="1"/>
    <col min="18" max="18" width="18.28515625" bestFit="1" customWidth="1"/>
    <col min="19" max="19" width="13.7109375" bestFit="1" customWidth="1"/>
    <col min="20" max="20" width="5.7109375" bestFit="1" customWidth="1"/>
    <col min="21" max="21" width="9.7109375" bestFit="1" customWidth="1"/>
    <col min="22" max="22" width="11.42578125" bestFit="1" customWidth="1"/>
  </cols>
  <sheetData>
    <row r="1" spans="1:24" ht="28.5">
      <c r="A1" s="1" t="s">
        <v>0</v>
      </c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ht="28.5">
      <c r="A2" s="1" t="s">
        <v>1</v>
      </c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1" t="s">
        <v>74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4" ht="15.75" thickBot="1"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24" ht="15.75" thickBot="1">
      <c r="A5" s="74" t="s">
        <v>89</v>
      </c>
      <c r="B5" s="121"/>
      <c r="C5" s="12" t="s">
        <v>31</v>
      </c>
      <c r="D5" s="12" t="s">
        <v>12</v>
      </c>
      <c r="E5" s="12" t="s">
        <v>32</v>
      </c>
      <c r="F5" s="12" t="s">
        <v>33</v>
      </c>
      <c r="G5" s="12" t="s">
        <v>34</v>
      </c>
      <c r="H5" s="12" t="s">
        <v>86</v>
      </c>
      <c r="I5" s="12" t="s">
        <v>35</v>
      </c>
      <c r="J5" s="12" t="s">
        <v>87</v>
      </c>
      <c r="K5" s="12" t="s">
        <v>94</v>
      </c>
      <c r="L5" s="83"/>
      <c r="M5" s="85"/>
      <c r="N5" s="131"/>
      <c r="O5" s="85"/>
      <c r="P5" s="85"/>
      <c r="Q5" s="85"/>
      <c r="R5" s="85"/>
      <c r="S5" s="85"/>
      <c r="T5" s="85"/>
      <c r="U5" s="85"/>
      <c r="V5" s="85"/>
      <c r="W5" s="67"/>
      <c r="X5" s="67"/>
    </row>
    <row r="6" spans="1:24">
      <c r="A6" s="68" t="s">
        <v>28</v>
      </c>
      <c r="B6" s="69" t="s">
        <v>88</v>
      </c>
      <c r="C6" s="12"/>
      <c r="D6" s="12"/>
      <c r="E6" s="12"/>
      <c r="F6" s="12"/>
      <c r="G6" s="12"/>
      <c r="H6" s="12"/>
      <c r="I6" s="12"/>
      <c r="J6" s="12"/>
      <c r="K6" s="122"/>
      <c r="L6" s="83"/>
      <c r="M6" s="85"/>
      <c r="N6" s="83"/>
      <c r="O6" s="85"/>
      <c r="P6" s="85"/>
      <c r="Q6" s="85"/>
      <c r="R6" s="85"/>
      <c r="S6" s="85"/>
      <c r="T6" s="85"/>
      <c r="U6" s="85"/>
      <c r="V6" s="85"/>
      <c r="W6" s="67"/>
      <c r="X6" s="67"/>
    </row>
    <row r="7" spans="1:24">
      <c r="A7" s="70" t="s">
        <v>85</v>
      </c>
      <c r="B7" s="71">
        <v>10</v>
      </c>
      <c r="C7" s="12" t="s">
        <v>24</v>
      </c>
      <c r="D7" s="12" t="s">
        <v>25</v>
      </c>
      <c r="E7" s="12" t="s">
        <v>24</v>
      </c>
      <c r="F7" s="12" t="s">
        <v>24</v>
      </c>
      <c r="G7" s="12" t="s">
        <v>25</v>
      </c>
      <c r="H7" s="12" t="s">
        <v>24</v>
      </c>
      <c r="I7" s="12" t="s">
        <v>24</v>
      </c>
      <c r="J7" s="12" t="s">
        <v>36</v>
      </c>
      <c r="K7" s="12" t="s">
        <v>36</v>
      </c>
      <c r="L7" s="83"/>
      <c r="M7" s="85"/>
      <c r="N7" s="83"/>
      <c r="O7" s="85"/>
      <c r="P7" s="85"/>
      <c r="Q7" s="85"/>
      <c r="R7" s="85"/>
      <c r="S7" s="85"/>
      <c r="T7" s="85"/>
      <c r="U7" s="85"/>
      <c r="V7" s="85"/>
      <c r="W7" s="67"/>
      <c r="X7" s="67"/>
    </row>
    <row r="8" spans="1:24">
      <c r="A8" s="70" t="s">
        <v>81</v>
      </c>
      <c r="B8" s="71">
        <v>38</v>
      </c>
      <c r="C8" s="12" t="s">
        <v>25</v>
      </c>
      <c r="D8" s="12" t="s">
        <v>24</v>
      </c>
      <c r="E8" s="12" t="s">
        <v>24</v>
      </c>
      <c r="F8" s="12" t="s">
        <v>25</v>
      </c>
      <c r="G8" s="12" t="s">
        <v>25</v>
      </c>
      <c r="H8" s="12" t="s">
        <v>25</v>
      </c>
      <c r="I8" s="12" t="s">
        <v>25</v>
      </c>
      <c r="J8" s="12" t="s">
        <v>25</v>
      </c>
      <c r="K8" s="12" t="s">
        <v>25</v>
      </c>
      <c r="L8" s="83"/>
      <c r="M8" s="85"/>
      <c r="N8" s="83"/>
      <c r="O8" s="85"/>
      <c r="P8" s="85"/>
      <c r="Q8" s="85"/>
      <c r="R8" s="85"/>
      <c r="S8" s="85"/>
      <c r="T8" s="85"/>
      <c r="U8" s="85"/>
      <c r="V8" s="85"/>
      <c r="W8" s="67"/>
      <c r="X8" s="67"/>
    </row>
    <row r="9" spans="1:24">
      <c r="A9" s="70" t="s">
        <v>82</v>
      </c>
      <c r="B9" s="71">
        <v>5</v>
      </c>
      <c r="C9" s="12" t="s">
        <v>25</v>
      </c>
      <c r="D9" s="12" t="s">
        <v>24</v>
      </c>
      <c r="E9" s="12" t="s">
        <v>36</v>
      </c>
      <c r="F9" s="12" t="s">
        <v>24</v>
      </c>
      <c r="G9" s="12" t="s">
        <v>25</v>
      </c>
      <c r="H9" s="12" t="s">
        <v>25</v>
      </c>
      <c r="I9" s="12" t="s">
        <v>25</v>
      </c>
      <c r="J9" s="12" t="s">
        <v>24</v>
      </c>
      <c r="K9" s="12" t="s">
        <v>24</v>
      </c>
      <c r="L9" s="83"/>
      <c r="M9" s="85"/>
      <c r="N9" s="83"/>
      <c r="O9" s="85"/>
      <c r="P9" s="85"/>
      <c r="Q9" s="85"/>
      <c r="R9" s="85"/>
      <c r="S9" s="85"/>
      <c r="T9" s="85"/>
      <c r="U9" s="85"/>
      <c r="V9" s="85"/>
      <c r="W9" s="67"/>
      <c r="X9" s="67"/>
    </row>
    <row r="10" spans="1:24">
      <c r="A10" s="70" t="s">
        <v>83</v>
      </c>
      <c r="B10" s="71">
        <v>5</v>
      </c>
      <c r="C10" s="12" t="s">
        <v>13</v>
      </c>
      <c r="D10" s="12" t="s">
        <v>13</v>
      </c>
      <c r="E10" s="12" t="s">
        <v>13</v>
      </c>
      <c r="F10" s="12" t="s">
        <v>13</v>
      </c>
      <c r="G10" s="12" t="s">
        <v>13</v>
      </c>
      <c r="H10" s="12" t="s">
        <v>13</v>
      </c>
      <c r="I10" s="12" t="s">
        <v>13</v>
      </c>
      <c r="J10" s="12" t="s">
        <v>13</v>
      </c>
      <c r="K10" s="12" t="s">
        <v>13</v>
      </c>
      <c r="L10" s="83"/>
      <c r="M10" s="85"/>
      <c r="N10" s="83"/>
      <c r="O10" s="85"/>
      <c r="P10" s="85"/>
      <c r="Q10" s="85"/>
      <c r="R10" s="85"/>
      <c r="S10" s="85"/>
      <c r="T10" s="85"/>
      <c r="U10" s="85"/>
      <c r="V10" s="85"/>
      <c r="W10" s="67"/>
      <c r="X10" s="67"/>
    </row>
    <row r="11" spans="1:24">
      <c r="A11" s="70" t="s">
        <v>84</v>
      </c>
      <c r="B11" s="71">
        <v>8</v>
      </c>
      <c r="C11" s="12" t="s">
        <v>36</v>
      </c>
      <c r="D11" s="12" t="s">
        <v>25</v>
      </c>
      <c r="E11" s="12" t="s">
        <v>36</v>
      </c>
      <c r="F11" s="12" t="s">
        <v>36</v>
      </c>
      <c r="G11" s="12" t="s">
        <v>25</v>
      </c>
      <c r="H11" s="12" t="s">
        <v>24</v>
      </c>
      <c r="I11" s="12" t="s">
        <v>24</v>
      </c>
      <c r="J11" s="12" t="s">
        <v>36</v>
      </c>
      <c r="K11" s="12" t="s">
        <v>36</v>
      </c>
      <c r="L11" s="83"/>
      <c r="M11" s="85"/>
      <c r="N11" s="83"/>
      <c r="O11" s="85"/>
      <c r="P11" s="85"/>
      <c r="Q11" s="85"/>
      <c r="R11" s="85"/>
      <c r="S11" s="85"/>
      <c r="T11" s="85"/>
      <c r="U11" s="85"/>
      <c r="V11" s="85"/>
      <c r="W11" s="67"/>
      <c r="X11" s="67"/>
    </row>
    <row r="12" spans="1:24" ht="15.75" thickBot="1">
      <c r="A12" s="72" t="s">
        <v>78</v>
      </c>
      <c r="B12" s="73">
        <v>2</v>
      </c>
      <c r="C12" s="12" t="s">
        <v>37</v>
      </c>
      <c r="D12" s="12" t="s">
        <v>25</v>
      </c>
      <c r="E12" s="12" t="s">
        <v>37</v>
      </c>
      <c r="F12" s="12" t="s">
        <v>25</v>
      </c>
      <c r="G12" s="12" t="s">
        <v>37</v>
      </c>
      <c r="H12" s="12" t="s">
        <v>37</v>
      </c>
      <c r="I12" s="12" t="s">
        <v>37</v>
      </c>
      <c r="J12" s="12" t="s">
        <v>25</v>
      </c>
      <c r="K12" s="12" t="s">
        <v>37</v>
      </c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24">
      <c r="A13" s="81"/>
      <c r="B13" s="82"/>
      <c r="C13" s="82"/>
      <c r="D13" s="82"/>
      <c r="E13" s="82"/>
      <c r="F13" s="82"/>
      <c r="G13" s="82"/>
      <c r="H13" s="82"/>
      <c r="I13" s="82"/>
      <c r="J13" s="82"/>
      <c r="M13" s="67"/>
      <c r="N13" s="83"/>
      <c r="O13" s="85"/>
      <c r="P13" s="85"/>
      <c r="Q13" s="85"/>
      <c r="R13" s="67"/>
      <c r="S13" s="67"/>
      <c r="T13" s="67"/>
      <c r="U13" s="67"/>
      <c r="V13" s="67"/>
      <c r="W13" s="67"/>
      <c r="X13" s="67"/>
    </row>
    <row r="14" spans="1:24" ht="15.75" thickBot="1">
      <c r="A14" s="81"/>
      <c r="B14" s="82"/>
      <c r="C14" s="82"/>
      <c r="D14" s="82"/>
      <c r="E14" s="82"/>
      <c r="F14" s="82"/>
      <c r="G14" s="82"/>
      <c r="H14" s="82"/>
      <c r="I14" s="82"/>
      <c r="J14" s="82"/>
      <c r="M14" s="67"/>
      <c r="N14" s="83"/>
      <c r="O14" s="85"/>
      <c r="P14" s="85"/>
      <c r="Q14" s="85"/>
      <c r="R14" s="67"/>
      <c r="S14" s="67"/>
      <c r="T14" s="67"/>
      <c r="U14" s="67"/>
      <c r="V14" s="67"/>
      <c r="W14" s="67"/>
      <c r="X14" s="67"/>
    </row>
    <row r="15" spans="1:24" ht="15.75" thickBot="1">
      <c r="A15" s="74" t="s">
        <v>90</v>
      </c>
      <c r="B15" s="121"/>
      <c r="C15" s="12" t="s">
        <v>31</v>
      </c>
      <c r="D15" s="12" t="s">
        <v>12</v>
      </c>
      <c r="E15" s="12" t="s">
        <v>32</v>
      </c>
      <c r="F15" s="12" t="s">
        <v>33</v>
      </c>
      <c r="G15" s="12" t="s">
        <v>34</v>
      </c>
      <c r="H15" s="12" t="s">
        <v>86</v>
      </c>
      <c r="I15" s="12" t="s">
        <v>35</v>
      </c>
      <c r="J15" s="12" t="s">
        <v>87</v>
      </c>
      <c r="K15" s="12" t="s">
        <v>94</v>
      </c>
      <c r="M15" s="67"/>
      <c r="N15" s="83"/>
      <c r="O15" s="85"/>
      <c r="P15" s="85"/>
      <c r="Q15" s="85"/>
      <c r="R15" s="67"/>
      <c r="S15" s="67"/>
      <c r="T15" s="67"/>
      <c r="U15" s="67"/>
      <c r="V15" s="67"/>
      <c r="W15" s="67"/>
      <c r="X15" s="67"/>
    </row>
    <row r="16" spans="1:24">
      <c r="A16" s="87" t="s">
        <v>28</v>
      </c>
      <c r="B16" s="123" t="s">
        <v>88</v>
      </c>
      <c r="C16" s="12"/>
      <c r="D16" s="12"/>
      <c r="E16" s="12"/>
      <c r="F16" s="12"/>
      <c r="G16" s="12"/>
      <c r="H16" s="12"/>
      <c r="I16" s="12"/>
      <c r="J16" s="12"/>
      <c r="K16" s="122"/>
      <c r="M16" s="67"/>
      <c r="N16" s="83"/>
      <c r="O16" s="85"/>
      <c r="P16" s="85"/>
      <c r="Q16" s="85"/>
      <c r="R16" s="67"/>
      <c r="S16" s="67"/>
      <c r="T16" s="67"/>
      <c r="U16" s="67"/>
      <c r="V16" s="67"/>
      <c r="W16" s="67"/>
      <c r="X16" s="67"/>
    </row>
    <row r="17" spans="1:24">
      <c r="A17" s="88" t="s">
        <v>85</v>
      </c>
      <c r="B17" s="124">
        <v>10</v>
      </c>
      <c r="C17" s="12">
        <f>IF(C7="Low",0,IF(C7="High",10,5))*$B$17</f>
        <v>0</v>
      </c>
      <c r="D17" s="12">
        <f t="shared" ref="D17:K17" si="0">IF(D7="Low",0,IF(D7="High",10,5))*$B$17</f>
        <v>100</v>
      </c>
      <c r="E17" s="12">
        <f t="shared" si="0"/>
        <v>0</v>
      </c>
      <c r="F17" s="12">
        <f t="shared" si="0"/>
        <v>0</v>
      </c>
      <c r="G17" s="12">
        <f t="shared" si="0"/>
        <v>100</v>
      </c>
      <c r="H17" s="12">
        <f t="shared" si="0"/>
        <v>0</v>
      </c>
      <c r="I17" s="12">
        <f t="shared" si="0"/>
        <v>0</v>
      </c>
      <c r="J17" s="12">
        <f t="shared" si="0"/>
        <v>50</v>
      </c>
      <c r="K17" s="12">
        <f t="shared" si="0"/>
        <v>50</v>
      </c>
      <c r="M17" s="67"/>
      <c r="N17" s="83"/>
      <c r="O17" s="85"/>
      <c r="P17" s="85"/>
      <c r="Q17" s="85"/>
      <c r="R17" s="67"/>
      <c r="S17" s="67"/>
      <c r="T17" s="67"/>
      <c r="U17" s="67"/>
      <c r="V17" s="67"/>
      <c r="W17" s="67"/>
      <c r="X17" s="67"/>
    </row>
    <row r="18" spans="1:24">
      <c r="A18" s="88" t="s">
        <v>81</v>
      </c>
      <c r="B18" s="124">
        <v>38</v>
      </c>
      <c r="C18" s="12">
        <f>IF(C8="Low",0,IF(C8="High",10,5))*$B$18</f>
        <v>380</v>
      </c>
      <c r="D18" s="12">
        <f t="shared" ref="D18:K18" si="1">IF(D8="Low",0,IF(D8="High",10,5))*$B$18</f>
        <v>0</v>
      </c>
      <c r="E18" s="12">
        <f t="shared" si="1"/>
        <v>0</v>
      </c>
      <c r="F18" s="12">
        <f t="shared" si="1"/>
        <v>380</v>
      </c>
      <c r="G18" s="12">
        <f t="shared" si="1"/>
        <v>380</v>
      </c>
      <c r="H18" s="12">
        <f t="shared" si="1"/>
        <v>380</v>
      </c>
      <c r="I18" s="12">
        <f t="shared" si="1"/>
        <v>380</v>
      </c>
      <c r="J18" s="12">
        <f t="shared" si="1"/>
        <v>380</v>
      </c>
      <c r="K18" s="12">
        <f t="shared" si="1"/>
        <v>380</v>
      </c>
      <c r="M18" s="67"/>
      <c r="N18" s="83"/>
      <c r="O18" s="85"/>
      <c r="P18" s="85"/>
      <c r="Q18" s="85"/>
      <c r="R18" s="67"/>
      <c r="S18" s="67"/>
      <c r="T18" s="67"/>
      <c r="U18" s="67"/>
      <c r="V18" s="67"/>
      <c r="W18" s="67"/>
      <c r="X18" s="67"/>
    </row>
    <row r="19" spans="1:24">
      <c r="A19" s="88" t="s">
        <v>82</v>
      </c>
      <c r="B19" s="124">
        <v>5</v>
      </c>
      <c r="C19" s="12">
        <f>IF(C9="Low",0,IF(C9="High",10,5))*$B$19</f>
        <v>50</v>
      </c>
      <c r="D19" s="12">
        <f t="shared" ref="D19:K19" si="2">IF(D9="Low",0,IF(D9="High",10,5))*$B$19</f>
        <v>0</v>
      </c>
      <c r="E19" s="12">
        <f t="shared" si="2"/>
        <v>25</v>
      </c>
      <c r="F19" s="12">
        <f t="shared" si="2"/>
        <v>0</v>
      </c>
      <c r="G19" s="12">
        <f t="shared" si="2"/>
        <v>50</v>
      </c>
      <c r="H19" s="12">
        <f t="shared" si="2"/>
        <v>50</v>
      </c>
      <c r="I19" s="12">
        <f t="shared" si="2"/>
        <v>50</v>
      </c>
      <c r="J19" s="12">
        <f t="shared" si="2"/>
        <v>0</v>
      </c>
      <c r="K19" s="12">
        <f t="shared" si="2"/>
        <v>0</v>
      </c>
      <c r="M19" s="67"/>
      <c r="N19" s="83"/>
      <c r="O19" s="85"/>
      <c r="P19" s="85"/>
      <c r="Q19" s="85"/>
      <c r="R19" s="67"/>
      <c r="S19" s="67"/>
      <c r="T19" s="67"/>
      <c r="U19" s="67"/>
      <c r="V19" s="67"/>
      <c r="W19" s="67"/>
      <c r="X19" s="67"/>
    </row>
    <row r="20" spans="1:24">
      <c r="A20" s="88" t="s">
        <v>83</v>
      </c>
      <c r="B20" s="124">
        <v>5</v>
      </c>
      <c r="C20" s="12">
        <f>IF(C10="Yes",10,0)*$B$20</f>
        <v>50</v>
      </c>
      <c r="D20" s="12">
        <f t="shared" ref="D20:K20" si="3">IF(D10="Yes",10,0)*$B$20</f>
        <v>50</v>
      </c>
      <c r="E20" s="12">
        <f t="shared" si="3"/>
        <v>50</v>
      </c>
      <c r="F20" s="12">
        <f t="shared" si="3"/>
        <v>50</v>
      </c>
      <c r="G20" s="12">
        <f t="shared" si="3"/>
        <v>50</v>
      </c>
      <c r="H20" s="12">
        <f t="shared" si="3"/>
        <v>50</v>
      </c>
      <c r="I20" s="12">
        <f t="shared" si="3"/>
        <v>50</v>
      </c>
      <c r="J20" s="12">
        <f t="shared" si="3"/>
        <v>50</v>
      </c>
      <c r="K20" s="12">
        <f t="shared" si="3"/>
        <v>50</v>
      </c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</row>
    <row r="21" spans="1:24">
      <c r="A21" s="88" t="s">
        <v>84</v>
      </c>
      <c r="B21" s="124">
        <v>8</v>
      </c>
      <c r="C21" s="12">
        <f>IF(C11="Limited",5,IF(C11="High",10,0))*$B$21</f>
        <v>40</v>
      </c>
      <c r="D21" s="12">
        <f t="shared" ref="D21:K21" si="4">IF(D11="Limited",5,IF(D11="High",10,0))*$B$21</f>
        <v>80</v>
      </c>
      <c r="E21" s="12">
        <f t="shared" si="4"/>
        <v>40</v>
      </c>
      <c r="F21" s="12">
        <f t="shared" si="4"/>
        <v>40</v>
      </c>
      <c r="G21" s="12">
        <f t="shared" si="4"/>
        <v>80</v>
      </c>
      <c r="H21" s="12">
        <f t="shared" si="4"/>
        <v>0</v>
      </c>
      <c r="I21" s="12">
        <f t="shared" si="4"/>
        <v>0</v>
      </c>
      <c r="J21" s="12">
        <f t="shared" si="4"/>
        <v>40</v>
      </c>
      <c r="K21" s="12">
        <f t="shared" si="4"/>
        <v>40</v>
      </c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ht="15.75" thickBot="1">
      <c r="A22" s="89" t="s">
        <v>78</v>
      </c>
      <c r="B22" s="125">
        <v>2</v>
      </c>
      <c r="C22" s="12">
        <f>IF(C12="Free",10,0)*$B$22</f>
        <v>20</v>
      </c>
      <c r="D22" s="12">
        <f t="shared" ref="D22:K22" si="5">IF(D12="Free",10,0)*$B$22</f>
        <v>0</v>
      </c>
      <c r="E22" s="12">
        <f t="shared" si="5"/>
        <v>20</v>
      </c>
      <c r="F22" s="12">
        <f t="shared" si="5"/>
        <v>0</v>
      </c>
      <c r="G22" s="12">
        <f t="shared" si="5"/>
        <v>20</v>
      </c>
      <c r="H22" s="12">
        <f t="shared" si="5"/>
        <v>20</v>
      </c>
      <c r="I22" s="12">
        <f t="shared" si="5"/>
        <v>20</v>
      </c>
      <c r="J22" s="12">
        <f t="shared" si="5"/>
        <v>0</v>
      </c>
      <c r="K22" s="12">
        <f t="shared" si="5"/>
        <v>20</v>
      </c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</row>
    <row r="23" spans="1:24" ht="15.75" thickBot="1">
      <c r="A23" s="90"/>
      <c r="B23" s="91"/>
      <c r="C23" s="91"/>
      <c r="D23" s="91"/>
      <c r="E23" s="91"/>
      <c r="F23" s="91"/>
      <c r="G23" s="91"/>
      <c r="H23" s="91"/>
      <c r="I23" s="91"/>
      <c r="J23" s="91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</row>
    <row r="24" spans="1:24" ht="15.75" thickBot="1">
      <c r="A24" s="74"/>
      <c r="B24" s="94" t="s">
        <v>72</v>
      </c>
      <c r="C24" s="92">
        <f>SUM(C$17:C$22)</f>
        <v>540</v>
      </c>
      <c r="D24" s="92">
        <f t="shared" ref="D24:K24" si="6">SUM(D$17:D$22)</f>
        <v>230</v>
      </c>
      <c r="E24" s="92">
        <f t="shared" si="6"/>
        <v>135</v>
      </c>
      <c r="F24" s="92">
        <f t="shared" si="6"/>
        <v>470</v>
      </c>
      <c r="G24" s="92">
        <f t="shared" si="6"/>
        <v>680</v>
      </c>
      <c r="H24" s="92">
        <f t="shared" si="6"/>
        <v>500</v>
      </c>
      <c r="I24" s="92">
        <f t="shared" si="6"/>
        <v>500</v>
      </c>
      <c r="J24" s="92">
        <f t="shared" si="6"/>
        <v>520</v>
      </c>
      <c r="K24" s="93">
        <f t="shared" si="6"/>
        <v>540</v>
      </c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1:24">
      <c r="M25" s="67"/>
      <c r="N25" s="147"/>
      <c r="O25" s="147"/>
      <c r="P25" s="147"/>
      <c r="Q25" s="147"/>
      <c r="R25" s="147"/>
      <c r="S25" s="67"/>
      <c r="T25" s="67"/>
      <c r="U25" s="67"/>
      <c r="V25" s="67"/>
      <c r="W25" s="67"/>
      <c r="X25" s="67"/>
    </row>
    <row r="26" spans="1:24">
      <c r="C26" s="67"/>
      <c r="D26" s="67"/>
      <c r="E26" s="67"/>
      <c r="F26" s="67"/>
      <c r="G26" s="67"/>
      <c r="H26" s="67"/>
      <c r="I26" s="67"/>
      <c r="J26" s="67"/>
      <c r="M26" s="67"/>
      <c r="N26" s="132"/>
      <c r="O26" s="132"/>
      <c r="P26" s="132"/>
      <c r="Q26" s="132"/>
      <c r="R26" s="132"/>
      <c r="S26" s="67"/>
      <c r="T26" s="67"/>
      <c r="U26" s="67"/>
      <c r="V26" s="67"/>
      <c r="W26" s="67"/>
      <c r="X26" s="67"/>
    </row>
    <row r="27" spans="1:24">
      <c r="C27" s="67"/>
      <c r="M27" s="67"/>
      <c r="N27" s="133"/>
      <c r="O27" s="134"/>
      <c r="P27" s="134"/>
      <c r="Q27" s="134"/>
      <c r="R27" s="134"/>
      <c r="S27" s="67"/>
      <c r="T27" s="67"/>
      <c r="U27" s="67"/>
      <c r="V27" s="67"/>
      <c r="W27" s="67"/>
      <c r="X27" s="67"/>
    </row>
    <row r="28" spans="1:24">
      <c r="C28" s="75" t="s">
        <v>91</v>
      </c>
      <c r="D28" s="76" t="s">
        <v>72</v>
      </c>
      <c r="M28" s="67"/>
      <c r="N28" s="133"/>
      <c r="O28" s="134"/>
      <c r="P28" s="134"/>
      <c r="Q28" s="134"/>
      <c r="R28" s="134"/>
      <c r="S28" s="67"/>
      <c r="T28" s="67"/>
      <c r="U28" s="67"/>
      <c r="V28" s="67"/>
      <c r="W28" s="67"/>
      <c r="X28" s="67"/>
    </row>
    <row r="29" spans="1:24">
      <c r="C29" s="77" t="s">
        <v>32</v>
      </c>
      <c r="D29" s="78">
        <f>$E$24</f>
        <v>135</v>
      </c>
      <c r="M29" s="67"/>
      <c r="N29" s="133"/>
      <c r="O29" s="134"/>
      <c r="P29" s="134"/>
      <c r="Q29" s="134"/>
      <c r="R29" s="134"/>
      <c r="S29" s="67"/>
      <c r="T29" s="67"/>
      <c r="U29" s="67"/>
      <c r="V29" s="67"/>
      <c r="W29" s="67"/>
      <c r="X29" s="67"/>
    </row>
    <row r="30" spans="1:24">
      <c r="C30" s="77" t="s">
        <v>12</v>
      </c>
      <c r="D30" s="78">
        <f>$D$24</f>
        <v>230</v>
      </c>
      <c r="M30" s="67"/>
      <c r="N30" s="133"/>
      <c r="O30" s="134"/>
      <c r="P30" s="134"/>
      <c r="Q30" s="134"/>
      <c r="R30" s="134"/>
      <c r="S30" s="67"/>
      <c r="T30" s="67"/>
      <c r="U30" s="67"/>
      <c r="V30" s="67"/>
      <c r="W30" s="67"/>
      <c r="X30" s="67"/>
    </row>
    <row r="31" spans="1:24">
      <c r="C31" s="77" t="s">
        <v>33</v>
      </c>
      <c r="D31" s="78">
        <f>$F$24</f>
        <v>470</v>
      </c>
      <c r="M31" s="67"/>
      <c r="N31" s="133"/>
      <c r="O31" s="134"/>
      <c r="P31" s="134"/>
      <c r="Q31" s="134"/>
      <c r="R31" s="134"/>
      <c r="S31" s="67"/>
      <c r="T31" s="67"/>
      <c r="U31" s="67"/>
      <c r="V31" s="67"/>
      <c r="W31" s="67"/>
      <c r="X31" s="67"/>
    </row>
    <row r="32" spans="1:24">
      <c r="C32" s="77" t="s">
        <v>86</v>
      </c>
      <c r="D32" s="78">
        <f>$H$24</f>
        <v>500</v>
      </c>
      <c r="M32" s="67"/>
      <c r="N32" s="133"/>
      <c r="O32" s="134"/>
      <c r="P32" s="134"/>
      <c r="Q32" s="134"/>
      <c r="R32" s="134"/>
      <c r="S32" s="67"/>
      <c r="T32" s="67"/>
      <c r="U32" s="67"/>
      <c r="V32" s="67"/>
      <c r="W32" s="67"/>
      <c r="X32" s="67"/>
    </row>
    <row r="33" spans="3:24">
      <c r="C33" s="77" t="s">
        <v>35</v>
      </c>
      <c r="D33" s="78">
        <f>$I$24</f>
        <v>500</v>
      </c>
      <c r="M33" s="67"/>
      <c r="N33" s="133"/>
      <c r="O33" s="134"/>
      <c r="P33" s="134"/>
      <c r="Q33" s="134"/>
      <c r="R33" s="134"/>
      <c r="S33" s="67"/>
      <c r="T33" s="67"/>
      <c r="U33" s="67"/>
      <c r="V33" s="67"/>
      <c r="W33" s="67"/>
      <c r="X33" s="67"/>
    </row>
    <row r="34" spans="3:24">
      <c r="C34" s="77" t="s">
        <v>94</v>
      </c>
      <c r="D34" s="78">
        <f>$K$24</f>
        <v>540</v>
      </c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</row>
    <row r="35" spans="3:24">
      <c r="C35" s="79" t="s">
        <v>31</v>
      </c>
      <c r="D35" s="80">
        <f>$C$24</f>
        <v>540</v>
      </c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</row>
    <row r="36" spans="3:24">
      <c r="C36" s="77" t="s">
        <v>34</v>
      </c>
      <c r="D36" s="78">
        <f>$G$24</f>
        <v>680</v>
      </c>
      <c r="M36" s="135"/>
      <c r="N36" s="135"/>
      <c r="O36" s="67"/>
      <c r="P36" s="67"/>
      <c r="Q36" s="67"/>
      <c r="R36" s="67"/>
      <c r="S36" s="67"/>
      <c r="T36" s="67"/>
      <c r="U36" s="67"/>
      <c r="V36" s="67"/>
      <c r="W36" s="67"/>
      <c r="X36" s="67"/>
    </row>
    <row r="37" spans="3:24">
      <c r="M37" s="136"/>
      <c r="N37" s="137"/>
      <c r="O37" s="67"/>
      <c r="P37" s="136"/>
      <c r="Q37" s="83"/>
      <c r="R37" s="67"/>
      <c r="S37" s="67"/>
      <c r="T37" s="67"/>
      <c r="U37" s="67"/>
      <c r="V37" s="67"/>
      <c r="W37" s="67"/>
      <c r="X37" s="67"/>
    </row>
    <row r="38" spans="3:24">
      <c r="M38" s="138"/>
      <c r="N38" s="139"/>
      <c r="O38" s="67"/>
      <c r="P38" s="138"/>
      <c r="Q38" s="134"/>
      <c r="R38" s="67"/>
      <c r="S38" s="67"/>
      <c r="T38" s="67"/>
      <c r="U38" s="67"/>
      <c r="V38" s="67"/>
      <c r="W38" s="67"/>
      <c r="X38" s="67"/>
    </row>
    <row r="39" spans="3:24">
      <c r="M39" s="138"/>
      <c r="N39" s="139"/>
      <c r="O39" s="67"/>
      <c r="P39" s="138"/>
      <c r="Q39" s="134"/>
      <c r="R39" s="67"/>
      <c r="S39" s="67"/>
      <c r="T39" s="67"/>
      <c r="U39" s="67"/>
      <c r="V39" s="67"/>
      <c r="W39" s="67"/>
      <c r="X39" s="67"/>
    </row>
    <row r="40" spans="3:24">
      <c r="M40" s="138"/>
      <c r="N40" s="139"/>
      <c r="O40" s="67"/>
      <c r="P40" s="138"/>
      <c r="Q40" s="134"/>
      <c r="R40" s="67"/>
      <c r="S40" s="67"/>
      <c r="T40" s="67"/>
      <c r="U40" s="67"/>
      <c r="V40" s="67"/>
      <c r="W40" s="67"/>
      <c r="X40" s="67"/>
    </row>
    <row r="41" spans="3:24">
      <c r="M41" s="138"/>
      <c r="N41" s="139"/>
      <c r="O41" s="67"/>
      <c r="P41" s="138"/>
      <c r="Q41" s="134"/>
      <c r="R41" s="67"/>
      <c r="S41" s="67"/>
      <c r="T41" s="67"/>
      <c r="U41" s="67"/>
      <c r="V41" s="67"/>
      <c r="W41" s="67"/>
      <c r="X41" s="67"/>
    </row>
    <row r="42" spans="3:24">
      <c r="M42" s="138"/>
      <c r="N42" s="139"/>
      <c r="O42" s="67"/>
      <c r="P42" s="138"/>
      <c r="Q42" s="134"/>
      <c r="R42" s="67"/>
      <c r="S42" s="67"/>
      <c r="T42" s="67"/>
      <c r="U42" s="67"/>
      <c r="V42" s="67"/>
      <c r="W42" s="67"/>
      <c r="X42" s="67"/>
    </row>
    <row r="43" spans="3:24"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</row>
    <row r="44" spans="3:24"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pans="3:24"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</row>
    <row r="46" spans="3:24"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</row>
    <row r="47" spans="3:24"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</row>
    <row r="48" spans="3:24"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</row>
    <row r="49" spans="13:24"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</row>
    <row r="50" spans="13:24"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</row>
    <row r="51" spans="13:24"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</row>
    <row r="52" spans="13:24"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</row>
    <row r="53" spans="13:24"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</row>
    <row r="54" spans="13:24"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</row>
    <row r="55" spans="13:24"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</row>
    <row r="56" spans="13:24"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</row>
    <row r="57" spans="13:24"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</row>
    <row r="58" spans="13:24"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</row>
    <row r="59" spans="13:24"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</row>
    <row r="60" spans="13:24"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</row>
    <row r="61" spans="13:24"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</row>
    <row r="62" spans="13:24"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</row>
    <row r="63" spans="13:24"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</row>
    <row r="64" spans="13:24"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</row>
    <row r="65" spans="13:24"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</row>
    <row r="66" spans="13:24"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</row>
    <row r="67" spans="13:24"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</row>
    <row r="68" spans="13:24"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</row>
    <row r="69" spans="13:24"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</row>
    <row r="70" spans="13:24"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</row>
    <row r="71" spans="13:24"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</row>
    <row r="72" spans="13:24"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</row>
  </sheetData>
  <mergeCells count="1">
    <mergeCell ref="N25:R25"/>
  </mergeCells>
  <pageMargins left="0.7" right="0.7" top="0.75" bottom="0.75" header="0.3" footer="0.3"/>
  <pageSetup orientation="portrait" horizontalDpi="4294967293" verticalDpi="4294967295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EB01-EB7B-4316-B0F1-FFEC92D261FE}">
  <dimension ref="A1:K108"/>
  <sheetViews>
    <sheetView topLeftCell="A96" workbookViewId="0">
      <selection activeCell="A2" sqref="A2:B108"/>
    </sheetView>
  </sheetViews>
  <sheetFormatPr defaultRowHeight="15"/>
  <cols>
    <col min="1" max="1" width="27.42578125" customWidth="1"/>
    <col min="2" max="2" width="19.7109375" customWidth="1"/>
  </cols>
  <sheetData>
    <row r="1" spans="1:11" ht="15.75" thickBot="1">
      <c r="A1" s="148" t="s">
        <v>28</v>
      </c>
      <c r="B1" s="148" t="s">
        <v>96</v>
      </c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5.75" thickBo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39.75" thickBot="1">
      <c r="A3" s="150" t="s">
        <v>97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1" ht="39.75" thickBot="1">
      <c r="A4" s="148" t="s">
        <v>98</v>
      </c>
      <c r="B4" s="152">
        <v>10</v>
      </c>
      <c r="C4" s="148"/>
      <c r="D4" s="148"/>
      <c r="E4" s="148"/>
      <c r="F4" s="148"/>
      <c r="G4" s="148"/>
      <c r="H4" s="148"/>
      <c r="I4" s="148"/>
      <c r="J4" s="148"/>
      <c r="K4" s="148"/>
    </row>
    <row r="5" spans="1:11" ht="15.75" thickBot="1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</row>
    <row r="6" spans="1:11" ht="15.75" thickBo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65.25" thickBot="1">
      <c r="A7" s="148" t="s">
        <v>99</v>
      </c>
      <c r="B7" s="152">
        <v>21</v>
      </c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thickBot="1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</row>
    <row r="9" spans="1:11" ht="15.75" thickBot="1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</row>
    <row r="10" spans="1:11" ht="15.75" thickBot="1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1" ht="15.75" thickBot="1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</row>
    <row r="12" spans="1:11" ht="65.25" thickBot="1">
      <c r="A12" s="148" t="s">
        <v>100</v>
      </c>
      <c r="B12" s="152">
        <v>10</v>
      </c>
      <c r="C12" s="148"/>
      <c r="D12" s="148"/>
      <c r="E12" s="148"/>
      <c r="F12" s="148"/>
      <c r="G12" s="148"/>
      <c r="H12" s="148"/>
      <c r="I12" s="148"/>
      <c r="J12" s="148"/>
      <c r="K12" s="148"/>
    </row>
    <row r="13" spans="1:11" ht="27" thickBot="1">
      <c r="A13" s="148" t="s">
        <v>101</v>
      </c>
      <c r="B13" s="152">
        <v>2</v>
      </c>
      <c r="C13" s="148"/>
      <c r="D13" s="148"/>
      <c r="E13" s="148"/>
      <c r="F13" s="148"/>
      <c r="G13" s="148"/>
      <c r="H13" s="148"/>
      <c r="I13" s="148"/>
      <c r="J13" s="148"/>
      <c r="K13" s="148"/>
    </row>
    <row r="14" spans="1:11" ht="15.75" thickBot="1">
      <c r="A14" s="148" t="s">
        <v>102</v>
      </c>
      <c r="B14" s="152">
        <v>2</v>
      </c>
      <c r="C14" s="148"/>
      <c r="D14" s="148"/>
      <c r="E14" s="148"/>
      <c r="F14" s="148"/>
      <c r="G14" s="148"/>
      <c r="H14" s="148"/>
      <c r="I14" s="148"/>
      <c r="J14" s="148"/>
      <c r="K14" s="148"/>
    </row>
    <row r="15" spans="1:11" ht="39.75" thickBot="1">
      <c r="A15" s="148" t="s">
        <v>103</v>
      </c>
      <c r="B15" s="152">
        <v>1</v>
      </c>
      <c r="C15" s="148"/>
      <c r="D15" s="148"/>
      <c r="E15" s="148"/>
      <c r="F15" s="148"/>
      <c r="G15" s="148"/>
      <c r="H15" s="148"/>
      <c r="I15" s="148"/>
      <c r="J15" s="148"/>
      <c r="K15" s="148"/>
    </row>
    <row r="16" spans="1:11" ht="52.5" thickBot="1">
      <c r="A16" s="148" t="s">
        <v>104</v>
      </c>
      <c r="B16" s="152">
        <v>2</v>
      </c>
      <c r="C16" s="148"/>
      <c r="D16" s="148"/>
      <c r="E16" s="148"/>
      <c r="F16" s="148"/>
      <c r="G16" s="148"/>
      <c r="H16" s="148"/>
      <c r="I16" s="148"/>
      <c r="J16" s="148"/>
      <c r="K16" s="148"/>
    </row>
    <row r="17" spans="1:11" ht="39.75" thickBot="1">
      <c r="A17" s="148" t="s">
        <v>105</v>
      </c>
      <c r="B17" s="152">
        <v>3</v>
      </c>
      <c r="C17" s="148"/>
      <c r="D17" s="148"/>
      <c r="E17" s="148"/>
      <c r="F17" s="148"/>
      <c r="G17" s="148"/>
      <c r="H17" s="148"/>
      <c r="I17" s="148"/>
      <c r="J17" s="148"/>
      <c r="K17" s="148"/>
    </row>
    <row r="18" spans="1:11" ht="52.5" thickBot="1">
      <c r="A18" s="148" t="s">
        <v>106</v>
      </c>
      <c r="B18" s="152">
        <v>18</v>
      </c>
      <c r="C18" s="148"/>
      <c r="D18" s="148"/>
      <c r="E18" s="148"/>
      <c r="F18" s="148"/>
      <c r="G18" s="148"/>
      <c r="H18" s="148"/>
      <c r="I18" s="148"/>
      <c r="J18" s="148"/>
      <c r="K18" s="148"/>
    </row>
    <row r="19" spans="1:11" ht="27" thickBot="1">
      <c r="A19" s="148" t="s">
        <v>107</v>
      </c>
      <c r="B19" s="152">
        <v>1</v>
      </c>
      <c r="C19" s="148"/>
      <c r="D19" s="148"/>
      <c r="E19" s="148"/>
      <c r="F19" s="148"/>
      <c r="G19" s="148"/>
      <c r="H19" s="148"/>
      <c r="I19" s="148"/>
      <c r="J19" s="148"/>
      <c r="K19" s="148"/>
    </row>
    <row r="20" spans="1:11" ht="27" thickBot="1">
      <c r="A20" s="148" t="s">
        <v>108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</row>
    <row r="21" spans="1:11" ht="15.75" thickBot="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</row>
    <row r="22" spans="1:11" ht="15.75" thickBo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</row>
    <row r="23" spans="1:11" ht="27" thickBot="1">
      <c r="A23" s="150" t="s">
        <v>109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</row>
    <row r="24" spans="1:11" ht="15.75" thickBot="1">
      <c r="A24" s="148" t="s">
        <v>110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</row>
    <row r="25" spans="1:11" ht="27" thickBot="1">
      <c r="A25" s="148" t="s">
        <v>111</v>
      </c>
      <c r="B25" s="152">
        <v>4</v>
      </c>
      <c r="C25" s="148"/>
      <c r="D25" s="148"/>
      <c r="E25" s="148"/>
      <c r="F25" s="148"/>
      <c r="G25" s="148"/>
      <c r="H25" s="148"/>
      <c r="I25" s="148"/>
      <c r="J25" s="148"/>
      <c r="K25" s="148"/>
    </row>
    <row r="26" spans="1:11" ht="15.75" thickBot="1">
      <c r="A26" s="148" t="s">
        <v>112</v>
      </c>
      <c r="B26" s="152">
        <v>7</v>
      </c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 ht="27" thickBot="1">
      <c r="A27" s="148" t="s">
        <v>113</v>
      </c>
      <c r="B27" s="152">
        <v>5</v>
      </c>
      <c r="C27" s="148"/>
      <c r="D27" s="148"/>
      <c r="E27" s="148"/>
      <c r="F27" s="148"/>
      <c r="G27" s="148"/>
      <c r="H27" s="148"/>
      <c r="I27" s="148"/>
      <c r="J27" s="148"/>
      <c r="K27" s="148"/>
    </row>
    <row r="28" spans="1:11" ht="15.75" thickBot="1">
      <c r="A28" s="148" t="s">
        <v>114</v>
      </c>
      <c r="B28" s="152">
        <v>1</v>
      </c>
      <c r="C28" s="148"/>
      <c r="D28" s="148"/>
      <c r="E28" s="148"/>
      <c r="F28" s="148"/>
      <c r="G28" s="148"/>
      <c r="H28" s="148"/>
      <c r="I28" s="148"/>
      <c r="J28" s="148"/>
      <c r="K28" s="148"/>
    </row>
    <row r="29" spans="1:11" ht="15.75" thickBot="1">
      <c r="A29" s="148" t="s">
        <v>115</v>
      </c>
      <c r="B29" s="152">
        <v>5</v>
      </c>
      <c r="C29" s="148"/>
      <c r="D29" s="148"/>
      <c r="E29" s="148"/>
      <c r="F29" s="148"/>
      <c r="G29" s="148"/>
      <c r="H29" s="148"/>
      <c r="I29" s="148"/>
      <c r="J29" s="148"/>
      <c r="K29" s="148"/>
    </row>
    <row r="30" spans="1:11" ht="78" thickBot="1">
      <c r="A30" s="148" t="s">
        <v>116</v>
      </c>
      <c r="B30" s="152">
        <v>5</v>
      </c>
      <c r="C30" s="148"/>
      <c r="D30" s="148"/>
      <c r="E30" s="148"/>
      <c r="F30" s="148"/>
      <c r="G30" s="148"/>
      <c r="H30" s="148"/>
      <c r="I30" s="148"/>
      <c r="J30" s="148"/>
      <c r="K30" s="148"/>
    </row>
    <row r="31" spans="1:11" ht="39.75" thickBot="1">
      <c r="A31" s="148" t="s">
        <v>117</v>
      </c>
      <c r="B31" s="152">
        <v>1</v>
      </c>
      <c r="C31" s="148"/>
      <c r="D31" s="148"/>
      <c r="E31" s="148"/>
      <c r="F31" s="148"/>
      <c r="G31" s="148"/>
      <c r="H31" s="148"/>
      <c r="I31" s="148"/>
      <c r="J31" s="148"/>
      <c r="K31" s="148"/>
    </row>
    <row r="32" spans="1:11" ht="39.75" thickBot="1">
      <c r="A32" s="148" t="s">
        <v>118</v>
      </c>
      <c r="B32" s="152">
        <v>1</v>
      </c>
      <c r="C32" s="148"/>
      <c r="D32" s="148"/>
      <c r="E32" s="148"/>
      <c r="F32" s="148"/>
      <c r="G32" s="148"/>
      <c r="H32" s="148"/>
      <c r="I32" s="148"/>
      <c r="J32" s="148"/>
      <c r="K32" s="148"/>
    </row>
    <row r="33" spans="1:11" ht="15.75" thickBot="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</row>
    <row r="34" spans="1:11" ht="52.5" thickBot="1">
      <c r="A34" s="150" t="s">
        <v>119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</row>
    <row r="35" spans="1:11" ht="65.25" thickBot="1">
      <c r="A35" s="148" t="s">
        <v>120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</row>
    <row r="36" spans="1:11" ht="52.5" thickBot="1">
      <c r="A36" s="148" t="s">
        <v>121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</row>
    <row r="37" spans="1:11" ht="52.5" thickBot="1">
      <c r="A37" s="148" t="s">
        <v>122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</row>
    <row r="38" spans="1:11" ht="27" thickBot="1">
      <c r="A38" s="148" t="s">
        <v>123</v>
      </c>
      <c r="B38" s="152">
        <v>2</v>
      </c>
      <c r="C38" s="148"/>
      <c r="D38" s="148"/>
      <c r="E38" s="148"/>
      <c r="F38" s="148"/>
      <c r="G38" s="148"/>
      <c r="H38" s="148"/>
      <c r="I38" s="148"/>
      <c r="J38" s="148"/>
      <c r="K38" s="148"/>
    </row>
    <row r="39" spans="1:11" ht="15.75" thickBot="1">
      <c r="A39" s="148" t="s">
        <v>124</v>
      </c>
      <c r="B39" s="152">
        <v>1</v>
      </c>
      <c r="C39" s="148"/>
      <c r="D39" s="148"/>
      <c r="E39" s="148"/>
      <c r="F39" s="148"/>
      <c r="G39" s="148"/>
      <c r="H39" s="148"/>
      <c r="I39" s="148"/>
      <c r="J39" s="148"/>
      <c r="K39" s="148"/>
    </row>
    <row r="40" spans="1:11" ht="39.75" thickBot="1">
      <c r="A40" s="148" t="s">
        <v>125</v>
      </c>
      <c r="B40" s="152">
        <v>1</v>
      </c>
      <c r="C40" s="148"/>
      <c r="D40" s="148"/>
      <c r="E40" s="148"/>
      <c r="F40" s="148"/>
      <c r="G40" s="148"/>
      <c r="H40" s="148"/>
      <c r="I40" s="148"/>
      <c r="J40" s="148"/>
      <c r="K40" s="148"/>
    </row>
    <row r="41" spans="1:11" ht="15.75" thickBot="1">
      <c r="A41" s="148" t="s">
        <v>126</v>
      </c>
      <c r="B41" s="152">
        <v>0</v>
      </c>
      <c r="C41" s="148"/>
      <c r="D41" s="148"/>
      <c r="E41" s="148"/>
      <c r="F41" s="148"/>
      <c r="G41" s="148"/>
      <c r="H41" s="148"/>
      <c r="I41" s="148"/>
      <c r="J41" s="148"/>
      <c r="K41" s="148"/>
    </row>
    <row r="42" spans="1:11" ht="27" thickBot="1">
      <c r="A42" s="148" t="s">
        <v>127</v>
      </c>
      <c r="B42" s="152">
        <v>5</v>
      </c>
      <c r="C42" s="148"/>
      <c r="D42" s="148"/>
      <c r="E42" s="148"/>
      <c r="F42" s="148"/>
      <c r="G42" s="148"/>
      <c r="H42" s="148"/>
      <c r="I42" s="148"/>
      <c r="J42" s="148"/>
      <c r="K42" s="148"/>
    </row>
    <row r="43" spans="1:11" ht="39.75" thickBot="1">
      <c r="A43" s="148" t="s">
        <v>128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</row>
    <row r="44" spans="1:11" ht="52.5" thickBot="1">
      <c r="A44" s="148" t="s">
        <v>129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</row>
    <row r="45" spans="1:11" ht="15.75" thickBot="1">
      <c r="A45" s="148"/>
      <c r="B45" s="148"/>
      <c r="C45" s="148"/>
      <c r="D45" s="148"/>
      <c r="E45" s="148"/>
      <c r="F45" s="148"/>
      <c r="G45" s="148"/>
      <c r="H45" s="148"/>
      <c r="I45" s="148"/>
      <c r="J45" s="148"/>
      <c r="K45" s="148"/>
    </row>
    <row r="46" spans="1:11" ht="65.25" thickBot="1">
      <c r="A46" s="150" t="s">
        <v>130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</row>
    <row r="47" spans="1:11" ht="52.5" thickBot="1">
      <c r="A47" s="148" t="s">
        <v>131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</row>
    <row r="48" spans="1:11" ht="39.75" thickBot="1">
      <c r="A48" s="148" t="s">
        <v>132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</row>
    <row r="49" spans="1:11" ht="27" thickBot="1">
      <c r="A49" s="148" t="s">
        <v>133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</row>
    <row r="50" spans="1:11" ht="52.5" thickBot="1">
      <c r="A50" s="148" t="s">
        <v>134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</row>
    <row r="51" spans="1:11" ht="15.75" thickBot="1">
      <c r="A51" s="148" t="s">
        <v>135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</row>
    <row r="52" spans="1:11" ht="39.75" thickBot="1">
      <c r="A52" s="148" t="s">
        <v>136</v>
      </c>
      <c r="B52" s="148"/>
      <c r="C52" s="148"/>
      <c r="D52" s="148"/>
      <c r="E52" s="148"/>
      <c r="F52" s="148"/>
      <c r="G52" s="148"/>
      <c r="H52" s="148"/>
      <c r="I52" s="148"/>
      <c r="J52" s="148"/>
      <c r="K52" s="148"/>
    </row>
    <row r="53" spans="1:11" ht="39.75" thickBot="1">
      <c r="A53" s="148" t="s">
        <v>137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</row>
    <row r="54" spans="1:11" ht="27" thickBot="1">
      <c r="A54" s="148" t="s">
        <v>138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</row>
    <row r="55" spans="1:11" ht="65.25" thickBot="1">
      <c r="A55" s="148" t="s">
        <v>139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</row>
    <row r="56" spans="1:11" ht="39.75" thickBot="1">
      <c r="A56" s="148" t="s">
        <v>140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</row>
    <row r="57" spans="1:11" ht="52.5" thickBot="1">
      <c r="A57" s="148" t="s">
        <v>141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5.75" thickBot="1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8"/>
    </row>
    <row r="59" spans="1:11" ht="52.5" thickBot="1">
      <c r="A59" s="150" t="s">
        <v>142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</row>
    <row r="60" spans="1:11" ht="90.75" thickBot="1">
      <c r="A60" s="148" t="s">
        <v>143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</row>
    <row r="61" spans="1:11" ht="15.75" thickBot="1">
      <c r="A61" s="148" t="s">
        <v>144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</row>
    <row r="62" spans="1:11" ht="27" thickBot="1">
      <c r="A62" s="148" t="s">
        <v>145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</row>
    <row r="63" spans="1:11" ht="27" thickBot="1">
      <c r="A63" s="148" t="s">
        <v>146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</row>
    <row r="64" spans="1:11" ht="27" thickBot="1">
      <c r="A64" s="148" t="s">
        <v>147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</row>
    <row r="65" spans="1:11" ht="39.75" thickBot="1">
      <c r="A65" s="148" t="s">
        <v>148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</row>
    <row r="66" spans="1:11" ht="27" thickBot="1">
      <c r="A66" s="148" t="s">
        <v>149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</row>
    <row r="67" spans="1:11" ht="27" thickBot="1">
      <c r="A67" s="148" t="s">
        <v>150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</row>
    <row r="68" spans="1:11" ht="15.75" thickBot="1">
      <c r="A68" s="148" t="s">
        <v>151</v>
      </c>
      <c r="B68" s="148"/>
      <c r="C68" s="148"/>
      <c r="D68" s="148"/>
      <c r="E68" s="148"/>
      <c r="F68" s="148"/>
      <c r="G68" s="148"/>
      <c r="H68" s="148"/>
      <c r="I68" s="148"/>
      <c r="J68" s="148"/>
      <c r="K68" s="148"/>
    </row>
    <row r="69" spans="1:11" ht="15.75" thickBot="1">
      <c r="A69" s="148" t="s">
        <v>152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</row>
    <row r="70" spans="1:11" ht="15.75" thickBot="1">
      <c r="A70" s="148" t="s">
        <v>153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8"/>
    </row>
    <row r="71" spans="1:11" ht="15.75" thickBot="1">
      <c r="A71" s="148"/>
      <c r="B71" s="148"/>
      <c r="C71" s="148"/>
      <c r="D71" s="148"/>
      <c r="E71" s="148"/>
      <c r="F71" s="148"/>
      <c r="G71" s="148"/>
      <c r="H71" s="148"/>
      <c r="I71" s="148"/>
      <c r="J71" s="148"/>
      <c r="K71" s="148"/>
    </row>
    <row r="72" spans="1:11" ht="15.75" thickBot="1">
      <c r="A72" s="148"/>
      <c r="B72" s="148"/>
      <c r="C72" s="148"/>
      <c r="D72" s="148"/>
      <c r="E72" s="148"/>
      <c r="F72" s="148"/>
      <c r="G72" s="148"/>
      <c r="H72" s="148"/>
      <c r="I72" s="148"/>
      <c r="J72" s="148"/>
      <c r="K72" s="148"/>
    </row>
    <row r="73" spans="1:11" ht="15.75" thickBot="1">
      <c r="A73" s="148"/>
      <c r="B73" s="148"/>
      <c r="C73" s="148"/>
      <c r="D73" s="148"/>
      <c r="E73" s="148"/>
      <c r="F73" s="148"/>
      <c r="G73" s="148"/>
      <c r="H73" s="148"/>
      <c r="I73" s="148"/>
      <c r="J73" s="148"/>
      <c r="K73" s="148"/>
    </row>
    <row r="74" spans="1:11" ht="15.75" thickBot="1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</row>
    <row r="75" spans="1:11" ht="15.75" thickBot="1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</row>
    <row r="76" spans="1:11" ht="15.75" thickBot="1">
      <c r="A76" s="148"/>
      <c r="B76" s="148"/>
      <c r="C76" s="148"/>
      <c r="D76" s="148"/>
      <c r="E76" s="148"/>
      <c r="F76" s="148"/>
      <c r="G76" s="148"/>
      <c r="H76" s="148"/>
      <c r="I76" s="148"/>
      <c r="J76" s="148"/>
      <c r="K76" s="148"/>
    </row>
    <row r="77" spans="1:11" ht="15.75" thickBot="1">
      <c r="A77" s="148"/>
      <c r="B77" s="148"/>
      <c r="C77" s="148"/>
      <c r="D77" s="148"/>
      <c r="E77" s="148"/>
      <c r="F77" s="148"/>
      <c r="G77" s="148"/>
      <c r="H77" s="148"/>
      <c r="I77" s="148"/>
      <c r="J77" s="148"/>
      <c r="K77" s="148"/>
    </row>
    <row r="78" spans="1:11" ht="15.75" thickBot="1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</row>
    <row r="79" spans="1:11" ht="15.75" thickBot="1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</row>
    <row r="80" spans="1:11" ht="15.75" thickBot="1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</row>
    <row r="81" spans="1:11" ht="27" thickBot="1">
      <c r="A81" s="148" t="s">
        <v>154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8"/>
    </row>
    <row r="82" spans="1:11" ht="15.75" thickBot="1">
      <c r="A82" s="148"/>
      <c r="B82" s="148"/>
      <c r="C82" s="148"/>
      <c r="D82" s="148"/>
      <c r="E82" s="148"/>
      <c r="F82" s="148"/>
      <c r="G82" s="148"/>
      <c r="H82" s="148"/>
      <c r="I82" s="148"/>
      <c r="J82" s="148"/>
      <c r="K82" s="148"/>
    </row>
    <row r="83" spans="1:11" ht="15.75" thickBot="1">
      <c r="A83" s="148"/>
      <c r="B83" s="148"/>
      <c r="C83" s="148"/>
      <c r="D83" s="148"/>
      <c r="E83" s="148"/>
      <c r="F83" s="148"/>
      <c r="G83" s="148"/>
      <c r="H83" s="148"/>
      <c r="I83" s="148"/>
      <c r="J83" s="148"/>
      <c r="K83" s="148"/>
    </row>
    <row r="84" spans="1:11" ht="15.75" thickBot="1">
      <c r="A84" s="148"/>
      <c r="B84" s="148"/>
      <c r="C84" s="148"/>
      <c r="D84" s="148"/>
      <c r="E84" s="148"/>
      <c r="F84" s="148"/>
      <c r="G84" s="148"/>
      <c r="H84" s="148"/>
      <c r="I84" s="148"/>
      <c r="J84" s="148"/>
      <c r="K84" s="148"/>
    </row>
    <row r="85" spans="1:11" ht="15.75" thickBot="1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</row>
    <row r="86" spans="1:11" ht="15.75" thickBot="1">
      <c r="A86" s="148"/>
      <c r="B86" s="148"/>
      <c r="C86" s="148"/>
      <c r="D86" s="148"/>
      <c r="E86" s="148"/>
      <c r="F86" s="148"/>
      <c r="G86" s="148"/>
      <c r="H86" s="148"/>
      <c r="I86" s="148"/>
      <c r="J86" s="148"/>
      <c r="K86" s="148"/>
    </row>
    <row r="87" spans="1:11" ht="15.75" thickBot="1">
      <c r="A87" s="148"/>
      <c r="B87" s="148"/>
      <c r="C87" s="148"/>
      <c r="D87" s="148"/>
      <c r="E87" s="148"/>
      <c r="F87" s="148"/>
      <c r="G87" s="148"/>
      <c r="H87" s="148"/>
      <c r="I87" s="148"/>
      <c r="J87" s="148"/>
      <c r="K87" s="148"/>
    </row>
    <row r="88" spans="1:11" ht="15.75" thickBot="1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</row>
    <row r="89" spans="1:11" ht="15.75" thickBot="1">
      <c r="A89" s="148"/>
      <c r="B89" s="148"/>
      <c r="C89" s="148"/>
      <c r="D89" s="148"/>
      <c r="E89" s="148"/>
      <c r="F89" s="148"/>
      <c r="G89" s="148"/>
      <c r="H89" s="148"/>
      <c r="I89" s="148"/>
      <c r="J89" s="148"/>
      <c r="K89" s="148"/>
    </row>
    <row r="90" spans="1:11" ht="15.75" thickBot="1">
      <c r="A90" s="148"/>
      <c r="B90" s="148"/>
      <c r="C90" s="148"/>
      <c r="D90" s="148"/>
      <c r="E90" s="148"/>
      <c r="F90" s="148"/>
      <c r="G90" s="148"/>
      <c r="H90" s="148"/>
      <c r="I90" s="148"/>
      <c r="J90" s="148"/>
      <c r="K90" s="148"/>
    </row>
    <row r="91" spans="1:11" ht="15.75" thickBot="1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48"/>
    </row>
    <row r="92" spans="1:11" ht="15.75" thickBot="1">
      <c r="A92" s="148"/>
      <c r="B92" s="148"/>
      <c r="C92" s="148"/>
      <c r="D92" s="148"/>
      <c r="E92" s="148"/>
      <c r="F92" s="148"/>
      <c r="G92" s="148"/>
      <c r="H92" s="148"/>
      <c r="I92" s="148"/>
      <c r="J92" s="148"/>
      <c r="K92" s="148"/>
    </row>
    <row r="93" spans="1:11" ht="15.75" thickBot="1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</row>
    <row r="94" spans="1:11" ht="39.75" thickBot="1">
      <c r="A94" s="148" t="s">
        <v>155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</row>
    <row r="95" spans="1:11" ht="27" thickBot="1">
      <c r="A95" s="148" t="s">
        <v>156</v>
      </c>
      <c r="B95" s="148"/>
      <c r="C95" s="148"/>
      <c r="D95" s="148"/>
      <c r="E95" s="148"/>
      <c r="F95" s="148"/>
      <c r="G95" s="148"/>
      <c r="H95" s="148"/>
      <c r="I95" s="148"/>
      <c r="J95" s="148"/>
      <c r="K95" s="148"/>
    </row>
    <row r="96" spans="1:11" ht="15.75" thickBot="1">
      <c r="A96" s="148"/>
      <c r="B96" s="148"/>
      <c r="C96" s="148"/>
      <c r="D96" s="148"/>
      <c r="E96" s="148"/>
      <c r="F96" s="148"/>
      <c r="G96" s="148"/>
      <c r="H96" s="148"/>
      <c r="I96" s="148"/>
      <c r="J96" s="148"/>
      <c r="K96" s="148"/>
    </row>
    <row r="97" spans="1:11" ht="15.75" thickBot="1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</row>
    <row r="98" spans="1:11" ht="15.75" thickBot="1">
      <c r="A98" s="148" t="s">
        <v>157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</row>
    <row r="99" spans="1:11" ht="27" thickBot="1">
      <c r="A99" s="148" t="s">
        <v>158</v>
      </c>
      <c r="B99" s="148"/>
      <c r="C99" s="148"/>
      <c r="D99" s="148"/>
      <c r="E99" s="148"/>
      <c r="F99" s="148"/>
      <c r="G99" s="148"/>
      <c r="H99" s="148"/>
      <c r="I99" s="148"/>
      <c r="J99" s="148"/>
      <c r="K99" s="148"/>
    </row>
    <row r="100" spans="1:11" ht="39.75" thickBot="1">
      <c r="A100" s="148" t="s">
        <v>159</v>
      </c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</row>
    <row r="101" spans="1:11" ht="78" thickBot="1">
      <c r="A101" s="148" t="s">
        <v>160</v>
      </c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</row>
    <row r="102" spans="1:11" ht="52.5" thickBot="1">
      <c r="A102" s="148" t="s">
        <v>161</v>
      </c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</row>
    <row r="103" spans="1:11" ht="90.75" thickBot="1">
      <c r="A103" s="148" t="s">
        <v>162</v>
      </c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</row>
    <row r="104" spans="1:11" ht="39.75" thickBot="1">
      <c r="A104" s="148" t="s">
        <v>163</v>
      </c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</row>
    <row r="105" spans="1:11" ht="27" thickBot="1">
      <c r="A105" s="148" t="s">
        <v>164</v>
      </c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</row>
    <row r="106" spans="1:11" ht="39.75" thickBot="1">
      <c r="A106" s="148" t="s">
        <v>165</v>
      </c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</row>
    <row r="107" spans="1:11" ht="39.75" thickBot="1">
      <c r="A107" s="148" t="s">
        <v>166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</row>
    <row r="108" spans="1:11" ht="39.75" thickBot="1">
      <c r="A108" s="148" t="s">
        <v>167</v>
      </c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114A-E776-4E85-9FF8-E84A1CBD139F}">
  <dimension ref="A1:G100"/>
  <sheetViews>
    <sheetView topLeftCell="A106" workbookViewId="0">
      <selection activeCell="F7" sqref="F7"/>
    </sheetView>
  </sheetViews>
  <sheetFormatPr defaultRowHeight="15"/>
  <cols>
    <col min="1" max="1" width="14.42578125" customWidth="1"/>
    <col min="2" max="2" width="13.85546875" bestFit="1" customWidth="1"/>
    <col min="3" max="3" width="27.28515625" customWidth="1"/>
    <col min="6" max="6" width="20" customWidth="1"/>
  </cols>
  <sheetData>
    <row r="1" spans="1:7" ht="27" thickBot="1">
      <c r="A1" s="198" t="s">
        <v>233</v>
      </c>
      <c r="B1" s="198" t="s">
        <v>234</v>
      </c>
      <c r="C1" s="198" t="s">
        <v>235</v>
      </c>
      <c r="D1" s="198" t="s">
        <v>236</v>
      </c>
      <c r="E1" s="199"/>
      <c r="F1" s="199"/>
      <c r="G1" s="199"/>
    </row>
    <row r="2" spans="1:7" ht="27" thickBot="1">
      <c r="A2" s="198" t="s">
        <v>97</v>
      </c>
      <c r="B2" s="165"/>
      <c r="C2" s="165"/>
      <c r="D2" s="165"/>
      <c r="E2" s="165"/>
      <c r="F2" s="198" t="s">
        <v>168</v>
      </c>
      <c r="G2" s="152">
        <v>145</v>
      </c>
    </row>
    <row r="3" spans="1:7" ht="15.75" thickBot="1">
      <c r="A3" s="148"/>
      <c r="B3" s="148" t="s">
        <v>169</v>
      </c>
      <c r="C3" s="148"/>
      <c r="D3" s="148"/>
      <c r="E3" s="148"/>
      <c r="F3" s="148"/>
      <c r="G3" s="148"/>
    </row>
    <row r="4" spans="1:7" ht="39.75" thickBot="1">
      <c r="A4" s="148"/>
      <c r="B4" s="148"/>
      <c r="C4" s="148" t="s">
        <v>170</v>
      </c>
      <c r="D4" s="152">
        <v>24</v>
      </c>
      <c r="E4" s="148"/>
      <c r="F4" s="148"/>
      <c r="G4" s="148"/>
    </row>
    <row r="5" spans="1:7" ht="52.5" thickBot="1">
      <c r="A5" s="148"/>
      <c r="B5" s="148"/>
      <c r="C5" s="148" t="s">
        <v>171</v>
      </c>
      <c r="D5" s="152">
        <v>18</v>
      </c>
      <c r="E5" s="148"/>
      <c r="F5" s="148"/>
      <c r="G5" s="148"/>
    </row>
    <row r="6" spans="1:7" ht="39.75" thickBot="1">
      <c r="A6" s="148"/>
      <c r="B6" s="148"/>
      <c r="C6" s="148" t="s">
        <v>172</v>
      </c>
      <c r="D6" s="152">
        <v>10</v>
      </c>
      <c r="E6" s="148"/>
      <c r="F6" s="148"/>
      <c r="G6" s="148"/>
    </row>
    <row r="7" spans="1:7" ht="78" thickBot="1">
      <c r="A7" s="148"/>
      <c r="B7" s="148"/>
      <c r="C7" s="148" t="s">
        <v>173</v>
      </c>
      <c r="D7" s="152">
        <v>10</v>
      </c>
      <c r="E7" s="148"/>
      <c r="F7" s="148"/>
      <c r="G7" s="148"/>
    </row>
    <row r="8" spans="1:7" ht="15.75" thickBot="1">
      <c r="A8" s="148"/>
      <c r="B8" s="148"/>
      <c r="C8" s="148"/>
      <c r="D8" s="148"/>
      <c r="E8" s="148"/>
      <c r="F8" s="148"/>
      <c r="G8" s="148"/>
    </row>
    <row r="9" spans="1:7" ht="15.75" thickBot="1">
      <c r="A9" s="148"/>
      <c r="B9" s="148"/>
      <c r="C9" s="148"/>
      <c r="D9" s="148"/>
      <c r="E9" s="153">
        <v>62</v>
      </c>
      <c r="F9" s="148"/>
      <c r="G9" s="148"/>
    </row>
    <row r="10" spans="1:7" ht="27" thickBot="1">
      <c r="A10" s="148"/>
      <c r="B10" s="148" t="s">
        <v>174</v>
      </c>
      <c r="C10" s="148"/>
      <c r="D10" s="148"/>
      <c r="E10" s="148"/>
      <c r="F10" s="148"/>
      <c r="G10" s="148"/>
    </row>
    <row r="11" spans="1:7" ht="52.5" thickBot="1">
      <c r="A11" s="148"/>
      <c r="B11" s="148"/>
      <c r="C11" s="148" t="s">
        <v>175</v>
      </c>
      <c r="D11" s="152">
        <v>43</v>
      </c>
      <c r="E11" s="148"/>
      <c r="F11" s="148"/>
      <c r="G11" s="148"/>
    </row>
    <row r="12" spans="1:7" ht="39.75" thickBot="1">
      <c r="A12" s="148"/>
      <c r="B12" s="148"/>
      <c r="C12" s="148" t="s">
        <v>176</v>
      </c>
      <c r="D12" s="152">
        <v>30</v>
      </c>
      <c r="E12" s="148"/>
      <c r="F12" s="148"/>
      <c r="G12" s="148"/>
    </row>
    <row r="13" spans="1:7" ht="27" thickBot="1">
      <c r="A13" s="148"/>
      <c r="B13" s="148"/>
      <c r="C13" s="148" t="s">
        <v>101</v>
      </c>
      <c r="D13" s="152">
        <v>2</v>
      </c>
      <c r="E13" s="148"/>
      <c r="F13" s="148"/>
      <c r="G13" s="148"/>
    </row>
    <row r="14" spans="1:7" ht="15.75" thickBot="1">
      <c r="A14" s="148"/>
      <c r="B14" s="148"/>
      <c r="C14" s="148" t="s">
        <v>102</v>
      </c>
      <c r="D14" s="152">
        <v>2</v>
      </c>
      <c r="E14" s="148"/>
      <c r="F14" s="148"/>
      <c r="G14" s="148"/>
    </row>
    <row r="15" spans="1:7" ht="15.75" thickBot="1">
      <c r="A15" s="148"/>
      <c r="B15" s="148"/>
      <c r="C15" s="148"/>
      <c r="D15" s="148"/>
      <c r="E15" s="148"/>
      <c r="F15" s="148"/>
      <c r="G15" s="148"/>
    </row>
    <row r="16" spans="1:7" ht="15.75" thickBot="1">
      <c r="A16" s="148"/>
      <c r="B16" s="148"/>
      <c r="C16" s="148"/>
      <c r="D16" s="148"/>
      <c r="E16" s="153">
        <v>77</v>
      </c>
      <c r="F16" s="148"/>
      <c r="G16" s="148"/>
    </row>
    <row r="17" spans="1:7" ht="27" thickBot="1">
      <c r="A17" s="148"/>
      <c r="B17" s="148" t="s">
        <v>177</v>
      </c>
      <c r="C17" s="148"/>
      <c r="D17" s="148"/>
      <c r="E17" s="148"/>
      <c r="F17" s="148"/>
      <c r="G17" s="148"/>
    </row>
    <row r="18" spans="1:7" ht="39.75" thickBot="1">
      <c r="A18" s="148"/>
      <c r="B18" s="148"/>
      <c r="C18" s="148" t="s">
        <v>178</v>
      </c>
      <c r="D18" s="152">
        <v>1</v>
      </c>
      <c r="E18" s="148"/>
      <c r="F18" s="148"/>
      <c r="G18" s="148"/>
    </row>
    <row r="19" spans="1:7" ht="52.5" thickBot="1">
      <c r="A19" s="150"/>
      <c r="B19" s="148"/>
      <c r="C19" s="148" t="s">
        <v>179</v>
      </c>
      <c r="D19" s="152">
        <v>2</v>
      </c>
      <c r="E19" s="148"/>
      <c r="F19" s="148"/>
      <c r="G19" s="148"/>
    </row>
    <row r="20" spans="1:7" ht="39.75" thickBot="1">
      <c r="A20" s="150"/>
      <c r="B20" s="148"/>
      <c r="C20" s="148" t="s">
        <v>105</v>
      </c>
      <c r="D20" s="152">
        <v>3</v>
      </c>
      <c r="E20" s="148"/>
      <c r="F20" s="148"/>
      <c r="G20" s="148"/>
    </row>
    <row r="21" spans="1:7" ht="15.75" thickBot="1">
      <c r="A21" s="150"/>
      <c r="B21" s="148"/>
      <c r="C21" s="148"/>
      <c r="D21" s="148"/>
      <c r="E21" s="153">
        <v>6</v>
      </c>
      <c r="F21" s="148"/>
      <c r="G21" s="148"/>
    </row>
    <row r="22" spans="1:7" ht="27" thickBot="1">
      <c r="A22" s="150" t="s">
        <v>109</v>
      </c>
      <c r="B22" s="148"/>
      <c r="C22" s="148"/>
      <c r="D22" s="148"/>
      <c r="E22" s="148"/>
      <c r="F22" s="148"/>
      <c r="G22" s="148"/>
    </row>
    <row r="23" spans="1:7" ht="65.25" thickBot="1">
      <c r="A23" s="148"/>
      <c r="B23" s="148" t="s">
        <v>180</v>
      </c>
      <c r="C23" s="148"/>
      <c r="D23" s="148"/>
      <c r="E23" s="148"/>
      <c r="F23" s="150" t="s">
        <v>181</v>
      </c>
      <c r="G23" s="152">
        <v>65</v>
      </c>
    </row>
    <row r="24" spans="1:7" ht="15.75" thickBot="1">
      <c r="A24" s="148"/>
      <c r="B24" s="148"/>
      <c r="C24" s="148" t="s">
        <v>182</v>
      </c>
      <c r="D24" s="152">
        <v>22</v>
      </c>
      <c r="E24" s="148"/>
      <c r="F24" s="148"/>
      <c r="G24" s="148"/>
    </row>
    <row r="25" spans="1:7" ht="27" thickBot="1">
      <c r="A25" s="148"/>
      <c r="B25" s="148"/>
      <c r="C25" s="148" t="s">
        <v>183</v>
      </c>
      <c r="D25" s="152">
        <v>4</v>
      </c>
      <c r="E25" s="148"/>
      <c r="F25" s="148"/>
      <c r="G25" s="148"/>
    </row>
    <row r="26" spans="1:7" ht="15.75" thickBot="1">
      <c r="A26" s="148"/>
      <c r="B26" s="148"/>
      <c r="C26" s="148" t="s">
        <v>112</v>
      </c>
      <c r="D26" s="152">
        <v>7</v>
      </c>
      <c r="E26" s="148"/>
      <c r="F26" s="148"/>
      <c r="G26" s="148"/>
    </row>
    <row r="27" spans="1:7" ht="15.75" thickBot="1">
      <c r="A27" s="148"/>
      <c r="B27" s="148"/>
      <c r="C27" s="148" t="s">
        <v>115</v>
      </c>
      <c r="D27" s="152">
        <v>5</v>
      </c>
      <c r="E27" s="148"/>
      <c r="F27" s="148"/>
      <c r="G27" s="148"/>
    </row>
    <row r="28" spans="1:7" ht="39.75" thickBot="1">
      <c r="A28" s="148"/>
      <c r="B28" s="148"/>
      <c r="C28" s="148" t="s">
        <v>184</v>
      </c>
      <c r="D28" s="152">
        <v>5</v>
      </c>
      <c r="E28" s="148"/>
      <c r="F28" s="148"/>
      <c r="G28" s="148"/>
    </row>
    <row r="29" spans="1:7" ht="15.75" thickBot="1">
      <c r="A29" s="148"/>
      <c r="B29" s="148"/>
      <c r="C29" s="148"/>
      <c r="D29" s="148"/>
      <c r="E29" s="153">
        <v>43</v>
      </c>
      <c r="F29" s="148"/>
      <c r="G29" s="148"/>
    </row>
    <row r="30" spans="1:7" ht="15.75" thickBot="1">
      <c r="A30" s="148"/>
      <c r="B30" s="148" t="s">
        <v>185</v>
      </c>
      <c r="C30" s="148"/>
      <c r="D30" s="148"/>
      <c r="E30" s="148"/>
      <c r="F30" s="148"/>
      <c r="G30" s="148"/>
    </row>
    <row r="31" spans="1:7" ht="39.75" thickBot="1">
      <c r="A31" s="148"/>
      <c r="B31" s="148"/>
      <c r="C31" s="148" t="s">
        <v>186</v>
      </c>
      <c r="D31" s="152">
        <v>1</v>
      </c>
      <c r="E31" s="148"/>
      <c r="F31" s="148"/>
      <c r="G31" s="148"/>
    </row>
    <row r="32" spans="1:7" ht="27" thickBot="1">
      <c r="A32" s="150"/>
      <c r="B32" s="148"/>
      <c r="C32" s="148" t="s">
        <v>187</v>
      </c>
      <c r="D32" s="152">
        <v>1</v>
      </c>
      <c r="E32" s="148"/>
      <c r="F32" s="148"/>
      <c r="G32" s="148"/>
    </row>
    <row r="33" spans="1:7" ht="39.75" thickBot="1">
      <c r="A33" s="150"/>
      <c r="B33" s="148"/>
      <c r="C33" s="148" t="s">
        <v>188</v>
      </c>
      <c r="D33" s="152">
        <v>5</v>
      </c>
      <c r="E33" s="148"/>
      <c r="F33" s="148"/>
      <c r="G33" s="148"/>
    </row>
    <row r="34" spans="1:7" ht="52.5" thickBot="1">
      <c r="A34" s="150"/>
      <c r="B34" s="148"/>
      <c r="C34" s="148" t="s">
        <v>189</v>
      </c>
      <c r="D34" s="152">
        <v>8</v>
      </c>
      <c r="E34" s="148"/>
      <c r="F34" s="148"/>
      <c r="G34" s="148"/>
    </row>
    <row r="35" spans="1:7" ht="52.5" thickBot="1">
      <c r="A35" s="150"/>
      <c r="B35" s="148"/>
      <c r="C35" s="148" t="s">
        <v>190</v>
      </c>
      <c r="D35" s="152">
        <v>7</v>
      </c>
      <c r="E35" s="150"/>
      <c r="F35" s="148"/>
      <c r="G35" s="148"/>
    </row>
    <row r="36" spans="1:7" ht="15.75" thickBot="1">
      <c r="A36" s="150"/>
      <c r="B36" s="148"/>
      <c r="C36" s="148"/>
      <c r="D36" s="148"/>
      <c r="E36" s="153">
        <v>22</v>
      </c>
      <c r="F36" s="148"/>
      <c r="G36" s="148"/>
    </row>
    <row r="37" spans="1:7" ht="90.75" thickBot="1">
      <c r="A37" s="150" t="s">
        <v>119</v>
      </c>
      <c r="B37" s="148"/>
      <c r="C37" s="148"/>
      <c r="D37" s="148"/>
      <c r="E37" s="148"/>
      <c r="F37" s="150" t="s">
        <v>191</v>
      </c>
      <c r="G37" s="152">
        <v>160</v>
      </c>
    </row>
    <row r="38" spans="1:7" ht="27" thickBot="1">
      <c r="A38" s="148"/>
      <c r="B38" s="148" t="s">
        <v>192</v>
      </c>
      <c r="C38" s="148"/>
      <c r="D38" s="148"/>
      <c r="E38" s="148"/>
      <c r="F38" s="148"/>
      <c r="G38" s="148"/>
    </row>
    <row r="39" spans="1:7" ht="15.75" thickBot="1">
      <c r="A39" s="148"/>
      <c r="B39" s="148"/>
      <c r="C39" s="148" t="s">
        <v>193</v>
      </c>
      <c r="D39" s="152">
        <v>3</v>
      </c>
      <c r="E39" s="148"/>
      <c r="F39" s="148"/>
      <c r="G39" s="148"/>
    </row>
    <row r="40" spans="1:7" ht="39.75" thickBot="1">
      <c r="A40" s="148"/>
      <c r="B40" s="148"/>
      <c r="C40" s="148" t="s">
        <v>167</v>
      </c>
      <c r="D40" s="152">
        <v>1</v>
      </c>
      <c r="E40" s="148"/>
      <c r="F40" s="148"/>
      <c r="G40" s="148"/>
    </row>
    <row r="41" spans="1:7" ht="15.75" thickBot="1">
      <c r="A41" s="148"/>
      <c r="B41" s="148"/>
      <c r="C41" s="148"/>
      <c r="D41" s="148"/>
      <c r="E41" s="153">
        <v>4</v>
      </c>
      <c r="F41" s="148"/>
      <c r="G41" s="148"/>
    </row>
    <row r="42" spans="1:7" ht="52.5" thickBot="1">
      <c r="A42" s="150" t="s">
        <v>194</v>
      </c>
      <c r="B42" s="148" t="s">
        <v>195</v>
      </c>
      <c r="C42" s="148"/>
      <c r="D42" s="148"/>
      <c r="E42" s="148"/>
      <c r="F42" s="148"/>
      <c r="G42" s="148"/>
    </row>
    <row r="43" spans="1:7" ht="52.5" thickBot="1">
      <c r="A43" s="148"/>
      <c r="B43" s="148"/>
      <c r="C43" s="148" t="s">
        <v>196</v>
      </c>
      <c r="D43" s="152">
        <v>27</v>
      </c>
      <c r="E43" s="148"/>
      <c r="F43" s="148"/>
      <c r="G43" s="148"/>
    </row>
    <row r="44" spans="1:7" ht="39.75" thickBot="1">
      <c r="A44" s="148"/>
      <c r="B44" s="148"/>
      <c r="C44" s="148" t="s">
        <v>197</v>
      </c>
      <c r="D44" s="152">
        <v>18</v>
      </c>
      <c r="E44" s="148"/>
      <c r="F44" s="148"/>
      <c r="G44" s="148"/>
    </row>
    <row r="45" spans="1:7" ht="65.25" thickBot="1">
      <c r="A45" s="148"/>
      <c r="B45" s="148"/>
      <c r="C45" s="148" t="s">
        <v>198</v>
      </c>
      <c r="D45" s="152">
        <v>11</v>
      </c>
      <c r="E45" s="148"/>
      <c r="F45" s="148"/>
      <c r="G45" s="148"/>
    </row>
    <row r="46" spans="1:7" ht="60.75" thickBot="1">
      <c r="A46" s="148"/>
      <c r="B46" s="148"/>
      <c r="C46" s="154" t="s">
        <v>199</v>
      </c>
      <c r="D46" s="152">
        <v>11</v>
      </c>
      <c r="E46" s="148"/>
      <c r="F46" s="148"/>
      <c r="G46" s="148"/>
    </row>
    <row r="47" spans="1:7" ht="90.75" thickBot="1">
      <c r="A47" s="148"/>
      <c r="B47" s="148"/>
      <c r="C47" s="154" t="s">
        <v>200</v>
      </c>
      <c r="D47" s="152">
        <v>11</v>
      </c>
      <c r="E47" s="148"/>
      <c r="F47" s="148"/>
      <c r="G47" s="148"/>
    </row>
    <row r="48" spans="1:7" ht="75.75" thickBot="1">
      <c r="A48" s="148"/>
      <c r="B48" s="148"/>
      <c r="C48" s="154" t="s">
        <v>201</v>
      </c>
      <c r="D48" s="152">
        <v>21</v>
      </c>
      <c r="E48" s="148"/>
      <c r="F48" s="148"/>
      <c r="G48" s="148"/>
    </row>
    <row r="49" spans="1:7" ht="75.75" thickBot="1">
      <c r="A49" s="148"/>
      <c r="B49" s="148"/>
      <c r="C49" s="154" t="s">
        <v>202</v>
      </c>
      <c r="D49" s="152">
        <v>7</v>
      </c>
      <c r="E49" s="148"/>
      <c r="F49" s="148"/>
      <c r="G49" s="148"/>
    </row>
    <row r="50" spans="1:7" ht="27" thickBot="1">
      <c r="A50" s="148"/>
      <c r="B50" s="148"/>
      <c r="C50" s="148" t="s">
        <v>203</v>
      </c>
      <c r="D50" s="152">
        <v>4</v>
      </c>
      <c r="E50" s="148"/>
      <c r="F50" s="148"/>
      <c r="G50" s="148"/>
    </row>
    <row r="51" spans="1:7" ht="39.75" thickBot="1">
      <c r="A51" s="148"/>
      <c r="B51" s="148"/>
      <c r="C51" s="148" t="s">
        <v>148</v>
      </c>
      <c r="D51" s="152">
        <v>1</v>
      </c>
      <c r="E51" s="148"/>
      <c r="F51" s="148"/>
      <c r="G51" s="148"/>
    </row>
    <row r="52" spans="1:7" ht="27" thickBot="1">
      <c r="A52" s="148"/>
      <c r="B52" s="148"/>
      <c r="C52" s="148" t="s">
        <v>154</v>
      </c>
      <c r="D52" s="152">
        <v>1</v>
      </c>
      <c r="E52" s="148"/>
      <c r="F52" s="148"/>
      <c r="G52" s="148"/>
    </row>
    <row r="53" spans="1:7" ht="52.5" thickBot="1">
      <c r="A53" s="148"/>
      <c r="B53" s="148"/>
      <c r="C53" s="148" t="s">
        <v>204</v>
      </c>
      <c r="D53" s="152">
        <v>11</v>
      </c>
      <c r="E53" s="148"/>
      <c r="F53" s="148"/>
      <c r="G53" s="148"/>
    </row>
    <row r="54" spans="1:7" ht="39.75" thickBot="1">
      <c r="A54" s="148"/>
      <c r="B54" s="148"/>
      <c r="C54" s="148" t="s">
        <v>205</v>
      </c>
      <c r="D54" s="152">
        <v>1</v>
      </c>
      <c r="E54" s="148"/>
      <c r="F54" s="148"/>
      <c r="G54" s="148"/>
    </row>
    <row r="55" spans="1:7" ht="52.5" thickBot="1">
      <c r="A55" s="148"/>
      <c r="B55" s="148"/>
      <c r="C55" s="148" t="s">
        <v>206</v>
      </c>
      <c r="D55" s="152">
        <v>7</v>
      </c>
      <c r="E55" s="150"/>
      <c r="F55" s="148"/>
      <c r="G55" s="148"/>
    </row>
    <row r="56" spans="1:7" ht="15.75" thickBot="1">
      <c r="A56" s="148"/>
      <c r="B56" s="148"/>
      <c r="C56" s="148"/>
      <c r="D56" s="148"/>
      <c r="E56" s="153">
        <v>131</v>
      </c>
      <c r="F56" s="148"/>
      <c r="G56" s="148"/>
    </row>
    <row r="57" spans="1:7" ht="15.75" thickBot="1">
      <c r="A57" s="148"/>
      <c r="B57" s="148"/>
      <c r="C57" s="148"/>
      <c r="D57" s="148"/>
      <c r="E57" s="148"/>
      <c r="F57" s="148"/>
      <c r="G57" s="148"/>
    </row>
    <row r="58" spans="1:7" ht="27" thickBot="1">
      <c r="A58" s="148"/>
      <c r="B58" s="148" t="s">
        <v>207</v>
      </c>
      <c r="C58" s="148"/>
      <c r="D58" s="148"/>
      <c r="E58" s="148"/>
      <c r="F58" s="148"/>
      <c r="G58" s="148"/>
    </row>
    <row r="59" spans="1:7" ht="26.25" thickBot="1">
      <c r="A59" s="148"/>
      <c r="B59" s="148"/>
      <c r="C59" s="155" t="s">
        <v>208</v>
      </c>
      <c r="D59" s="152">
        <v>3</v>
      </c>
      <c r="E59" s="148"/>
      <c r="F59" s="148"/>
      <c r="G59" s="148"/>
    </row>
    <row r="60" spans="1:7" ht="27" thickBot="1">
      <c r="A60" s="150"/>
      <c r="B60" s="148"/>
      <c r="C60" s="148" t="s">
        <v>209</v>
      </c>
      <c r="D60" s="152">
        <v>4</v>
      </c>
      <c r="E60" s="148"/>
      <c r="F60" s="148"/>
      <c r="G60" s="148"/>
    </row>
    <row r="61" spans="1:7" ht="52.5" thickBot="1">
      <c r="A61" s="150"/>
      <c r="B61" s="148"/>
      <c r="C61" s="148" t="s">
        <v>210</v>
      </c>
      <c r="D61" s="152">
        <v>7</v>
      </c>
      <c r="E61" s="148"/>
      <c r="F61" s="148"/>
      <c r="G61" s="148"/>
    </row>
    <row r="62" spans="1:7" ht="15.75" thickBot="1">
      <c r="A62" s="150"/>
      <c r="B62" s="148"/>
      <c r="C62" s="148" t="s">
        <v>144</v>
      </c>
      <c r="D62" s="152">
        <v>3</v>
      </c>
      <c r="E62" s="148"/>
      <c r="F62" s="148"/>
      <c r="G62" s="148"/>
    </row>
    <row r="63" spans="1:7" ht="27" thickBot="1">
      <c r="A63" s="150"/>
      <c r="B63" s="148"/>
      <c r="C63" s="148" t="s">
        <v>145</v>
      </c>
      <c r="D63" s="152">
        <v>3</v>
      </c>
      <c r="E63" s="148"/>
      <c r="F63" s="148"/>
      <c r="G63" s="148"/>
    </row>
    <row r="64" spans="1:7" ht="27" thickBot="1">
      <c r="A64" s="150"/>
      <c r="B64" s="148"/>
      <c r="C64" s="148" t="s">
        <v>146</v>
      </c>
      <c r="D64" s="152">
        <v>1</v>
      </c>
      <c r="E64" s="148"/>
      <c r="F64" s="148"/>
      <c r="G64" s="148"/>
    </row>
    <row r="65" spans="1:7" ht="27" thickBot="1">
      <c r="A65" s="150"/>
      <c r="B65" s="148"/>
      <c r="C65" s="148" t="s">
        <v>211</v>
      </c>
      <c r="D65" s="152">
        <v>2</v>
      </c>
      <c r="E65" s="148"/>
      <c r="F65" s="148"/>
      <c r="G65" s="148"/>
    </row>
    <row r="66" spans="1:7" ht="15.75" thickBot="1">
      <c r="A66" s="150"/>
      <c r="B66" s="148"/>
      <c r="C66" s="148" t="s">
        <v>124</v>
      </c>
      <c r="D66" s="152">
        <v>1</v>
      </c>
      <c r="E66" s="148"/>
      <c r="F66" s="148"/>
      <c r="G66" s="148"/>
    </row>
    <row r="67" spans="1:7" ht="39.75" thickBot="1">
      <c r="A67" s="150"/>
      <c r="B67" s="148"/>
      <c r="C67" s="148" t="s">
        <v>212</v>
      </c>
      <c r="D67" s="152">
        <v>1</v>
      </c>
      <c r="E67" s="148"/>
      <c r="F67" s="148"/>
      <c r="G67" s="148"/>
    </row>
    <row r="68" spans="1:7" ht="15.75" thickBot="1">
      <c r="A68" s="150"/>
      <c r="B68" s="148"/>
      <c r="C68" s="148"/>
      <c r="D68" s="148"/>
      <c r="E68" s="153">
        <v>25</v>
      </c>
      <c r="F68" s="148"/>
      <c r="G68" s="148"/>
    </row>
    <row r="69" spans="1:7" ht="103.5" thickBot="1">
      <c r="A69" s="150" t="s">
        <v>130</v>
      </c>
      <c r="B69" s="148"/>
      <c r="C69" s="148"/>
      <c r="D69" s="148"/>
      <c r="E69" s="148"/>
      <c r="F69" s="150" t="s">
        <v>213</v>
      </c>
      <c r="G69" s="152">
        <v>158</v>
      </c>
    </row>
    <row r="70" spans="1:7" ht="15.75" thickBot="1">
      <c r="A70" s="148"/>
      <c r="B70" s="148" t="s">
        <v>17</v>
      </c>
      <c r="C70" s="148"/>
      <c r="D70" s="148"/>
      <c r="E70" s="148"/>
      <c r="F70" s="148"/>
      <c r="G70" s="148"/>
    </row>
    <row r="71" spans="1:7" ht="39.75" thickBot="1">
      <c r="A71" s="148"/>
      <c r="B71" s="148"/>
      <c r="C71" s="148" t="s">
        <v>214</v>
      </c>
      <c r="D71" s="152">
        <v>38</v>
      </c>
      <c r="E71" s="148"/>
      <c r="F71" s="148"/>
      <c r="G71" s="148"/>
    </row>
    <row r="72" spans="1:7" ht="75.75" thickBot="1">
      <c r="A72" s="148"/>
      <c r="B72" s="148"/>
      <c r="C72" s="154" t="s">
        <v>215</v>
      </c>
      <c r="D72" s="156">
        <v>7</v>
      </c>
      <c r="E72" s="148"/>
      <c r="F72" s="148"/>
      <c r="G72" s="148"/>
    </row>
    <row r="73" spans="1:7" ht="52.5" thickBot="1">
      <c r="A73" s="148"/>
      <c r="B73" s="148"/>
      <c r="C73" s="148" t="s">
        <v>216</v>
      </c>
      <c r="D73" s="152">
        <v>5</v>
      </c>
      <c r="E73" s="148"/>
      <c r="F73" s="148"/>
      <c r="G73" s="148"/>
    </row>
    <row r="74" spans="1:7" ht="30.75" thickBot="1">
      <c r="A74" s="148"/>
      <c r="B74" s="148"/>
      <c r="C74" s="154" t="s">
        <v>217</v>
      </c>
      <c r="D74" s="152">
        <v>5</v>
      </c>
      <c r="E74" s="148"/>
      <c r="F74" s="148"/>
      <c r="G74" s="148"/>
    </row>
    <row r="75" spans="1:7" ht="60.75" thickBot="1">
      <c r="A75" s="148"/>
      <c r="B75" s="148"/>
      <c r="C75" s="154" t="s">
        <v>218</v>
      </c>
      <c r="D75" s="152">
        <v>5</v>
      </c>
      <c r="E75" s="148"/>
      <c r="F75" s="148"/>
      <c r="G75" s="148"/>
    </row>
    <row r="76" spans="1:7" ht="39.75" thickBot="1">
      <c r="A76" s="148"/>
      <c r="B76" s="148"/>
      <c r="C76" s="148" t="s">
        <v>219</v>
      </c>
      <c r="D76" s="152">
        <v>5</v>
      </c>
      <c r="E76" s="148"/>
      <c r="F76" s="148"/>
      <c r="G76" s="148"/>
    </row>
    <row r="77" spans="1:7" ht="27" thickBot="1">
      <c r="A77" s="148"/>
      <c r="B77" s="148"/>
      <c r="C77" s="148" t="s">
        <v>220</v>
      </c>
      <c r="D77" s="152">
        <v>3</v>
      </c>
      <c r="E77" s="148"/>
      <c r="F77" s="148"/>
      <c r="G77" s="148"/>
    </row>
    <row r="78" spans="1:7" ht="27" thickBot="1">
      <c r="A78" s="148"/>
      <c r="B78" s="148"/>
      <c r="C78" s="148" t="s">
        <v>221</v>
      </c>
      <c r="D78" s="152">
        <v>3</v>
      </c>
      <c r="E78" s="148"/>
      <c r="F78" s="148"/>
      <c r="G78" s="148"/>
    </row>
    <row r="79" spans="1:7" ht="15.75" thickBot="1">
      <c r="A79" s="148"/>
      <c r="B79" s="148"/>
      <c r="C79" s="148" t="s">
        <v>157</v>
      </c>
      <c r="D79" s="152">
        <v>1</v>
      </c>
      <c r="E79" s="148"/>
      <c r="F79" s="148"/>
      <c r="G79" s="148"/>
    </row>
    <row r="80" spans="1:7" ht="39.75" thickBot="1">
      <c r="A80" s="148"/>
      <c r="B80" s="148"/>
      <c r="C80" s="148" t="s">
        <v>222</v>
      </c>
      <c r="D80" s="152">
        <v>3</v>
      </c>
      <c r="E80" s="148"/>
      <c r="F80" s="148"/>
      <c r="G80" s="148"/>
    </row>
    <row r="81" spans="1:7" ht="15.75" thickBot="1">
      <c r="A81" s="148"/>
      <c r="B81" s="148"/>
      <c r="C81" s="148"/>
      <c r="D81" s="148"/>
      <c r="E81" s="153">
        <v>75</v>
      </c>
      <c r="F81" s="148"/>
      <c r="G81" s="148"/>
    </row>
    <row r="82" spans="1:7" ht="27" thickBot="1">
      <c r="A82" s="148"/>
      <c r="B82" s="148" t="s">
        <v>223</v>
      </c>
      <c r="C82" s="148"/>
      <c r="D82" s="148"/>
      <c r="E82" s="148"/>
      <c r="F82" s="148"/>
      <c r="G82" s="148"/>
    </row>
    <row r="83" spans="1:7" ht="65.25" thickBot="1">
      <c r="A83" s="148"/>
      <c r="B83" s="148"/>
      <c r="C83" s="148" t="s">
        <v>224</v>
      </c>
      <c r="D83" s="152">
        <v>25</v>
      </c>
      <c r="E83" s="148"/>
      <c r="F83" s="148"/>
      <c r="G83" s="148"/>
    </row>
    <row r="84" spans="1:7" ht="52.5" thickBot="1">
      <c r="A84" s="148"/>
      <c r="B84" s="148"/>
      <c r="C84" s="148" t="s">
        <v>225</v>
      </c>
      <c r="D84" s="152">
        <v>8</v>
      </c>
      <c r="E84" s="148"/>
      <c r="F84" s="148"/>
      <c r="G84" s="148"/>
    </row>
    <row r="85" spans="1:7" ht="39.75" thickBot="1">
      <c r="A85" s="148"/>
      <c r="B85" s="148"/>
      <c r="C85" s="148" t="s">
        <v>226</v>
      </c>
      <c r="D85" s="152">
        <v>5</v>
      </c>
      <c r="E85" s="148"/>
      <c r="F85" s="148"/>
      <c r="G85" s="148"/>
    </row>
    <row r="86" spans="1:7" ht="15.75" thickBot="1">
      <c r="A86" s="148"/>
      <c r="B86" s="148"/>
      <c r="C86" s="148" t="s">
        <v>227</v>
      </c>
      <c r="D86" s="152">
        <v>6</v>
      </c>
      <c r="E86" s="148"/>
      <c r="F86" s="148"/>
      <c r="G86" s="148"/>
    </row>
    <row r="87" spans="1:7" ht="15.75" thickBot="1">
      <c r="A87" s="148"/>
      <c r="B87" s="148"/>
      <c r="C87" s="148" t="s">
        <v>152</v>
      </c>
      <c r="D87" s="152">
        <v>5</v>
      </c>
      <c r="E87" s="148"/>
      <c r="F87" s="148"/>
      <c r="G87" s="148"/>
    </row>
    <row r="88" spans="1:7" ht="15.75" thickBot="1">
      <c r="A88" s="148"/>
      <c r="B88" s="148"/>
      <c r="C88" s="148" t="s">
        <v>153</v>
      </c>
      <c r="D88" s="152">
        <v>5</v>
      </c>
      <c r="E88" s="148"/>
      <c r="F88" s="148"/>
      <c r="G88" s="148"/>
    </row>
    <row r="89" spans="1:7" ht="15.75" thickBot="1">
      <c r="A89" s="148"/>
      <c r="B89" s="148"/>
      <c r="C89" s="148"/>
      <c r="D89" s="148"/>
      <c r="E89" s="153">
        <v>54</v>
      </c>
      <c r="F89" s="148"/>
      <c r="G89" s="148"/>
    </row>
    <row r="90" spans="1:7" ht="15.75" thickBot="1">
      <c r="A90" s="148"/>
      <c r="B90" s="148"/>
      <c r="C90" s="148"/>
      <c r="D90" s="148"/>
      <c r="E90" s="148"/>
      <c r="F90" s="148"/>
      <c r="G90" s="148"/>
    </row>
    <row r="91" spans="1:7" ht="15.75" thickBot="1">
      <c r="A91" s="148"/>
      <c r="B91" s="148" t="s">
        <v>228</v>
      </c>
      <c r="C91" s="148"/>
      <c r="D91" s="148"/>
      <c r="E91" s="148"/>
      <c r="F91" s="148"/>
      <c r="G91" s="148"/>
    </row>
    <row r="92" spans="1:7" ht="65.25" thickBot="1">
      <c r="A92" s="148"/>
      <c r="B92" s="148"/>
      <c r="C92" s="148" t="s">
        <v>229</v>
      </c>
      <c r="D92" s="152">
        <v>21</v>
      </c>
      <c r="E92" s="148"/>
      <c r="F92" s="148"/>
      <c r="G92" s="148"/>
    </row>
    <row r="93" spans="1:7" ht="39.75" thickBot="1">
      <c r="A93" s="148"/>
      <c r="B93" s="148"/>
      <c r="C93" s="148" t="s">
        <v>230</v>
      </c>
      <c r="D93" s="152">
        <v>2</v>
      </c>
      <c r="E93" s="148"/>
      <c r="F93" s="148"/>
      <c r="G93" s="148"/>
    </row>
    <row r="94" spans="1:7" ht="39.75" thickBot="1">
      <c r="A94" s="148"/>
      <c r="B94" s="148"/>
      <c r="C94" s="148" t="s">
        <v>231</v>
      </c>
      <c r="D94" s="152">
        <v>2</v>
      </c>
      <c r="E94" s="148"/>
      <c r="F94" s="148"/>
      <c r="G94" s="148"/>
    </row>
    <row r="95" spans="1:7" ht="39.75" thickBot="1">
      <c r="A95" s="148"/>
      <c r="B95" s="148"/>
      <c r="C95" s="148" t="s">
        <v>232</v>
      </c>
      <c r="D95" s="152">
        <v>1</v>
      </c>
      <c r="E95" s="148"/>
      <c r="F95" s="148"/>
      <c r="G95" s="148"/>
    </row>
    <row r="96" spans="1:7" ht="27" thickBot="1">
      <c r="A96" s="148"/>
      <c r="B96" s="148"/>
      <c r="C96" s="148" t="s">
        <v>164</v>
      </c>
      <c r="D96" s="152">
        <v>1</v>
      </c>
      <c r="E96" s="148"/>
      <c r="F96" s="148"/>
      <c r="G96" s="148"/>
    </row>
    <row r="97" spans="1:7" ht="39.75" thickBot="1">
      <c r="A97" s="148"/>
      <c r="B97" s="148"/>
      <c r="C97" s="148" t="s">
        <v>165</v>
      </c>
      <c r="D97" s="152">
        <v>1</v>
      </c>
      <c r="E97" s="148"/>
      <c r="F97" s="148"/>
      <c r="G97" s="148"/>
    </row>
    <row r="98" spans="1:7" ht="39.75" thickBot="1">
      <c r="A98" s="148"/>
      <c r="B98" s="148"/>
      <c r="C98" s="148" t="s">
        <v>166</v>
      </c>
      <c r="D98" s="152">
        <v>1</v>
      </c>
      <c r="E98" s="148"/>
      <c r="F98" s="148"/>
      <c r="G98" s="148"/>
    </row>
    <row r="99" spans="1:7" ht="15.75" thickBot="1">
      <c r="A99" s="148"/>
      <c r="B99" s="148"/>
      <c r="C99" s="148"/>
      <c r="D99" s="148"/>
      <c r="E99" s="150"/>
      <c r="F99" s="148"/>
      <c r="G99" s="148"/>
    </row>
    <row r="100" spans="1:7" ht="15.75" thickBot="1">
      <c r="A100" s="148"/>
      <c r="B100" s="148"/>
      <c r="C100" s="148"/>
      <c r="D100" s="148"/>
      <c r="E100" s="153">
        <v>29</v>
      </c>
      <c r="F100" s="148"/>
      <c r="G100" s="1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5515-70C0-473D-83EE-AF68EF7DA969}">
  <dimension ref="A1:S33"/>
  <sheetViews>
    <sheetView workbookViewId="0">
      <selection activeCell="B2" sqref="B2"/>
    </sheetView>
  </sheetViews>
  <sheetFormatPr defaultRowHeight="15"/>
  <cols>
    <col min="1" max="1" width="26.140625" customWidth="1"/>
    <col min="3" max="3" width="27.42578125" customWidth="1"/>
    <col min="8" max="8" width="21.42578125" customWidth="1"/>
    <col min="9" max="9" width="19.140625" customWidth="1"/>
    <col min="10" max="10" width="25.85546875" customWidth="1"/>
    <col min="11" max="11" width="23.5703125" customWidth="1"/>
    <col min="12" max="12" width="19.85546875" customWidth="1"/>
    <col min="14" max="14" width="17.28515625" customWidth="1"/>
    <col min="15" max="15" width="14.85546875" customWidth="1"/>
    <col min="16" max="16" width="15.42578125" customWidth="1"/>
    <col min="18" max="18" width="16.140625" customWidth="1"/>
  </cols>
  <sheetData>
    <row r="1" spans="1:19" ht="15.75" thickBot="1">
      <c r="A1" s="200" t="s">
        <v>233</v>
      </c>
      <c r="B1" s="200"/>
      <c r="C1" s="200" t="s">
        <v>72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spans="1:19" ht="39.75" thickBot="1">
      <c r="A2" s="148" t="s">
        <v>97</v>
      </c>
      <c r="B2" s="148"/>
      <c r="C2" s="152">
        <v>145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27" thickBot="1">
      <c r="A3" s="148" t="s">
        <v>109</v>
      </c>
      <c r="B3" s="148"/>
      <c r="C3" s="152">
        <v>65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</row>
    <row r="4" spans="1:19" ht="52.5" thickBot="1">
      <c r="A4" s="148" t="s">
        <v>119</v>
      </c>
      <c r="B4" s="148"/>
      <c r="C4" s="152">
        <v>160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</row>
    <row r="5" spans="1:19" ht="39.75" thickBot="1">
      <c r="A5" s="148" t="s">
        <v>237</v>
      </c>
      <c r="B5" s="148"/>
      <c r="C5" s="152">
        <v>158</v>
      </c>
      <c r="D5" s="148"/>
      <c r="E5" s="148"/>
      <c r="F5" s="148"/>
      <c r="G5" s="148"/>
      <c r="H5" s="148" t="s">
        <v>238</v>
      </c>
      <c r="I5" s="148" t="s">
        <v>169</v>
      </c>
      <c r="J5" s="148" t="s">
        <v>174</v>
      </c>
      <c r="K5" s="148" t="s">
        <v>177</v>
      </c>
      <c r="L5" s="148" t="s">
        <v>180</v>
      </c>
      <c r="M5" s="148" t="s">
        <v>185</v>
      </c>
      <c r="N5" s="148" t="s">
        <v>192</v>
      </c>
      <c r="O5" s="148" t="s">
        <v>195</v>
      </c>
      <c r="P5" s="148" t="s">
        <v>239</v>
      </c>
      <c r="Q5" s="148" t="s">
        <v>17</v>
      </c>
      <c r="R5" s="148" t="s">
        <v>223</v>
      </c>
      <c r="S5" s="148" t="s">
        <v>228</v>
      </c>
    </row>
    <row r="6" spans="1:19" ht="39.75" thickBot="1">
      <c r="A6" s="148"/>
      <c r="B6" s="148"/>
      <c r="C6" s="148"/>
      <c r="D6" s="148"/>
      <c r="E6" s="148"/>
      <c r="F6" s="148"/>
      <c r="G6" s="148"/>
      <c r="H6" s="148" t="s">
        <v>97</v>
      </c>
      <c r="I6" s="152">
        <v>62</v>
      </c>
      <c r="J6" s="152">
        <v>49</v>
      </c>
      <c r="K6" s="152">
        <v>6</v>
      </c>
      <c r="L6" s="148"/>
      <c r="M6" s="148"/>
      <c r="N6" s="148"/>
      <c r="O6" s="148"/>
      <c r="P6" s="148"/>
      <c r="Q6" s="148"/>
      <c r="R6" s="148"/>
      <c r="S6" s="148"/>
    </row>
    <row r="7" spans="1:19" ht="27" thickBot="1">
      <c r="A7" s="148"/>
      <c r="B7" s="148"/>
      <c r="C7" s="148"/>
      <c r="D7" s="148"/>
      <c r="E7" s="148"/>
      <c r="F7" s="148"/>
      <c r="G7" s="148"/>
      <c r="H7" s="148" t="s">
        <v>109</v>
      </c>
      <c r="I7" s="148"/>
      <c r="J7" s="148"/>
      <c r="K7" s="148"/>
      <c r="L7" s="152">
        <v>43</v>
      </c>
      <c r="M7" s="152">
        <v>8</v>
      </c>
      <c r="N7" s="148"/>
      <c r="O7" s="148"/>
      <c r="P7" s="148"/>
      <c r="Q7" s="148"/>
      <c r="R7" s="148"/>
      <c r="S7" s="148"/>
    </row>
    <row r="8" spans="1:19" ht="27" thickBot="1">
      <c r="A8" s="148"/>
      <c r="B8" s="148"/>
      <c r="C8" s="148"/>
      <c r="D8" s="148"/>
      <c r="E8" s="148"/>
      <c r="F8" s="148"/>
      <c r="G8" s="148"/>
      <c r="H8" s="148" t="s">
        <v>240</v>
      </c>
      <c r="I8" s="148"/>
      <c r="J8" s="148"/>
      <c r="K8" s="148"/>
      <c r="L8" s="148"/>
      <c r="M8" s="148"/>
      <c r="N8" s="152">
        <v>4</v>
      </c>
      <c r="O8" s="152">
        <v>110</v>
      </c>
      <c r="P8" s="152">
        <v>25</v>
      </c>
      <c r="Q8" s="148"/>
      <c r="R8" s="148"/>
      <c r="S8" s="148"/>
    </row>
    <row r="9" spans="1:19" ht="15.75" thickBot="1">
      <c r="A9" s="148"/>
      <c r="B9" s="148"/>
      <c r="C9" s="148"/>
      <c r="D9" s="148"/>
      <c r="E9" s="148"/>
      <c r="F9" s="148"/>
      <c r="G9" s="148"/>
      <c r="H9" s="157" t="s">
        <v>241</v>
      </c>
      <c r="I9" s="148"/>
      <c r="J9" s="148"/>
      <c r="K9" s="148"/>
      <c r="L9" s="148"/>
      <c r="M9" s="148"/>
      <c r="N9" s="148"/>
      <c r="O9" s="148"/>
      <c r="P9" s="148"/>
      <c r="Q9" s="152">
        <v>61</v>
      </c>
      <c r="R9" s="152">
        <v>54</v>
      </c>
      <c r="S9" s="152">
        <v>22</v>
      </c>
    </row>
    <row r="10" spans="1:19" ht="15.75" thickBot="1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</row>
    <row r="11" spans="1:19" ht="15.75" thickBot="1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ht="39.75" thickBot="1">
      <c r="A12" s="148" t="s">
        <v>97</v>
      </c>
      <c r="B12" s="148" t="s">
        <v>169</v>
      </c>
      <c r="C12" s="148" t="s">
        <v>174</v>
      </c>
      <c r="D12" s="148" t="s">
        <v>242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</row>
    <row r="13" spans="1:19" ht="15.75" thickBot="1">
      <c r="A13" s="148" t="s">
        <v>236</v>
      </c>
      <c r="B13" s="152">
        <v>62</v>
      </c>
      <c r="C13" s="152">
        <v>49</v>
      </c>
      <c r="D13" s="152">
        <v>6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</row>
    <row r="14" spans="1:19" ht="15.75" thickBot="1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</row>
    <row r="15" spans="1:19" ht="15.75" thickBot="1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</row>
    <row r="16" spans="1:19" ht="15.75" thickBot="1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</row>
    <row r="17" spans="1:19" ht="15.75" thickBot="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  <row r="18" spans="1:19" ht="15.75" thickBot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</row>
    <row r="19" spans="1:19" ht="15.75" thickBot="1">
      <c r="A19" s="148"/>
      <c r="B19" s="148"/>
      <c r="C19" s="148"/>
      <c r="D19" s="148"/>
      <c r="E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</row>
    <row r="20" spans="1:19" ht="15.75" thickBot="1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</row>
    <row r="21" spans="1:19" ht="15.75" thickBot="1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</row>
    <row r="22" spans="1:19" ht="15.75" thickBo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</row>
    <row r="23" spans="1:19" ht="15.75" thickBot="1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</row>
    <row r="24" spans="1:19" ht="15.75" thickBot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</row>
    <row r="25" spans="1:19" ht="15.75" thickBot="1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</row>
    <row r="26" spans="1:19" ht="15.75" thickBot="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</row>
    <row r="27" spans="1:19" ht="15.75" thickBot="1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</row>
    <row r="28" spans="1:19" ht="15.75" thickBot="1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</row>
    <row r="29" spans="1:19" ht="15.75" thickBot="1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</row>
    <row r="30" spans="1:19" ht="15.75" thickBot="1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</row>
    <row r="31" spans="1:19" ht="15.75" thickBot="1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</row>
    <row r="32" spans="1:19" ht="15.75" thickBo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</row>
    <row r="33" spans="1:19" ht="15.75" thickBot="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D808-AF77-4342-AE41-94EB43373D86}">
  <dimension ref="A1:U30"/>
  <sheetViews>
    <sheetView workbookViewId="0">
      <selection activeCell="B1" sqref="B1"/>
    </sheetView>
  </sheetViews>
  <sheetFormatPr defaultRowHeight="15"/>
  <cols>
    <col min="1" max="1" width="25.5703125" customWidth="1"/>
    <col min="3" max="3" width="15.140625" customWidth="1"/>
    <col min="6" max="6" width="14.7109375" customWidth="1"/>
    <col min="8" max="8" width="11.140625" bestFit="1" customWidth="1"/>
    <col min="13" max="13" width="12.28515625" customWidth="1"/>
    <col min="17" max="17" width="13.140625" customWidth="1"/>
    <col min="18" max="18" width="10.7109375" customWidth="1"/>
    <col min="19" max="19" width="27" bestFit="1" customWidth="1"/>
    <col min="20" max="20" width="143.5703125" customWidth="1"/>
  </cols>
  <sheetData>
    <row r="1" spans="1:21" ht="39.75" thickBot="1">
      <c r="A1" s="165"/>
      <c r="B1" s="165" t="s">
        <v>365</v>
      </c>
      <c r="C1" s="165" t="s">
        <v>366</v>
      </c>
      <c r="D1" s="165" t="s">
        <v>367</v>
      </c>
      <c r="E1" s="165" t="s">
        <v>209</v>
      </c>
      <c r="F1" s="165" t="s">
        <v>368</v>
      </c>
      <c r="G1" s="165" t="s">
        <v>369</v>
      </c>
      <c r="H1" s="165" t="s">
        <v>370</v>
      </c>
      <c r="I1" s="165" t="s">
        <v>371</v>
      </c>
      <c r="J1" s="165" t="s">
        <v>372</v>
      </c>
      <c r="K1" s="165" t="s">
        <v>111</v>
      </c>
      <c r="L1" s="165" t="s">
        <v>112</v>
      </c>
      <c r="M1" s="165" t="s">
        <v>373</v>
      </c>
      <c r="N1" s="165" t="s">
        <v>115</v>
      </c>
      <c r="O1" s="165" t="s">
        <v>374</v>
      </c>
      <c r="P1" s="165" t="s">
        <v>375</v>
      </c>
      <c r="Q1" s="165" t="s">
        <v>376</v>
      </c>
      <c r="R1" s="165" t="s">
        <v>377</v>
      </c>
      <c r="S1" s="165" t="s">
        <v>378</v>
      </c>
      <c r="T1" s="165" t="s">
        <v>379</v>
      </c>
    </row>
    <row r="2" spans="1:21" ht="103.5" thickBot="1">
      <c r="A2" s="158" t="s">
        <v>243</v>
      </c>
      <c r="B2" s="165">
        <v>3</v>
      </c>
      <c r="C2" s="165" t="s">
        <v>244</v>
      </c>
      <c r="D2" s="188">
        <v>5</v>
      </c>
      <c r="E2" s="165" t="s">
        <v>245</v>
      </c>
      <c r="F2" s="165" t="s">
        <v>246</v>
      </c>
      <c r="G2" s="165">
        <v>2</v>
      </c>
      <c r="H2" s="165" t="s">
        <v>13</v>
      </c>
      <c r="I2" s="165" t="s">
        <v>14</v>
      </c>
      <c r="J2" s="165" t="s">
        <v>14</v>
      </c>
      <c r="K2" s="165" t="s">
        <v>13</v>
      </c>
      <c r="L2" s="165" t="s">
        <v>13</v>
      </c>
      <c r="M2" s="165" t="s">
        <v>14</v>
      </c>
      <c r="N2" s="165" t="s">
        <v>14</v>
      </c>
      <c r="O2" s="165" t="s">
        <v>247</v>
      </c>
      <c r="P2" s="165" t="s">
        <v>248</v>
      </c>
      <c r="Q2" s="165" t="s">
        <v>13</v>
      </c>
      <c r="R2" s="165" t="s">
        <v>249</v>
      </c>
      <c r="S2" s="165" t="s">
        <v>14</v>
      </c>
      <c r="T2" s="165"/>
      <c r="U2" s="148"/>
    </row>
    <row r="3" spans="1:21" ht="65.25" thickBot="1">
      <c r="A3" s="160" t="s">
        <v>250</v>
      </c>
      <c r="B3" s="165">
        <v>4</v>
      </c>
      <c r="C3" s="165" t="s">
        <v>251</v>
      </c>
      <c r="D3" s="189">
        <v>4</v>
      </c>
      <c r="E3" s="165" t="s">
        <v>252</v>
      </c>
      <c r="F3" s="165" t="s">
        <v>246</v>
      </c>
      <c r="G3" s="165">
        <v>5</v>
      </c>
      <c r="H3" s="165" t="s">
        <v>13</v>
      </c>
      <c r="I3" s="165" t="s">
        <v>13</v>
      </c>
      <c r="J3" s="165" t="s">
        <v>14</v>
      </c>
      <c r="K3" s="165" t="s">
        <v>13</v>
      </c>
      <c r="L3" s="165" t="s">
        <v>13</v>
      </c>
      <c r="M3" s="165" t="s">
        <v>14</v>
      </c>
      <c r="N3" s="165" t="s">
        <v>13</v>
      </c>
      <c r="O3" s="165" t="s">
        <v>253</v>
      </c>
      <c r="P3" s="165" t="s">
        <v>254</v>
      </c>
      <c r="Q3" s="165" t="s">
        <v>13</v>
      </c>
      <c r="R3" s="165" t="s">
        <v>255</v>
      </c>
      <c r="S3" s="190" t="s">
        <v>256</v>
      </c>
      <c r="T3" s="165"/>
      <c r="U3" s="148"/>
    </row>
    <row r="4" spans="1:21" ht="90.75" thickBot="1">
      <c r="A4" s="161" t="s">
        <v>257</v>
      </c>
      <c r="B4" s="191">
        <v>3</v>
      </c>
      <c r="C4" s="191" t="s">
        <v>258</v>
      </c>
      <c r="D4" s="191">
        <v>4</v>
      </c>
      <c r="E4" s="191" t="s">
        <v>259</v>
      </c>
      <c r="F4" s="191" t="s">
        <v>246</v>
      </c>
      <c r="G4" s="191">
        <v>3</v>
      </c>
      <c r="H4" s="191" t="s">
        <v>13</v>
      </c>
      <c r="I4" s="191" t="s">
        <v>14</v>
      </c>
      <c r="J4" s="191" t="s">
        <v>14</v>
      </c>
      <c r="K4" s="191" t="s">
        <v>13</v>
      </c>
      <c r="L4" s="191" t="s">
        <v>14</v>
      </c>
      <c r="M4" s="191" t="s">
        <v>14</v>
      </c>
      <c r="N4" s="191" t="s">
        <v>14</v>
      </c>
      <c r="O4" s="191" t="s">
        <v>14</v>
      </c>
      <c r="P4" s="191" t="s">
        <v>260</v>
      </c>
      <c r="Q4" s="191" t="s">
        <v>13</v>
      </c>
      <c r="R4" s="191" t="s">
        <v>261</v>
      </c>
      <c r="S4" s="191" t="s">
        <v>14</v>
      </c>
      <c r="T4" s="194" t="s">
        <v>262</v>
      </c>
      <c r="U4" s="161"/>
    </row>
    <row r="5" spans="1:21" ht="167.25" thickBot="1">
      <c r="A5" s="162" t="s">
        <v>263</v>
      </c>
      <c r="B5" s="165">
        <v>4</v>
      </c>
      <c r="C5" s="165" t="s">
        <v>264</v>
      </c>
      <c r="D5" s="192">
        <v>4</v>
      </c>
      <c r="E5" s="165" t="s">
        <v>265</v>
      </c>
      <c r="F5" s="165" t="s">
        <v>246</v>
      </c>
      <c r="G5" s="165">
        <v>3</v>
      </c>
      <c r="H5" s="165" t="s">
        <v>13</v>
      </c>
      <c r="I5" s="165" t="s">
        <v>13</v>
      </c>
      <c r="J5" s="165" t="s">
        <v>14</v>
      </c>
      <c r="K5" s="165" t="s">
        <v>13</v>
      </c>
      <c r="L5" s="165" t="s">
        <v>13</v>
      </c>
      <c r="M5" s="165" t="s">
        <v>14</v>
      </c>
      <c r="N5" s="165" t="s">
        <v>13</v>
      </c>
      <c r="O5" s="165" t="s">
        <v>13</v>
      </c>
      <c r="P5" s="165" t="s">
        <v>266</v>
      </c>
      <c r="Q5" s="165" t="s">
        <v>13</v>
      </c>
      <c r="R5" s="165" t="s">
        <v>267</v>
      </c>
      <c r="S5" s="165" t="s">
        <v>14</v>
      </c>
      <c r="T5" s="195" t="s">
        <v>263</v>
      </c>
      <c r="U5" s="148"/>
    </row>
    <row r="6" spans="1:21" ht="154.5" thickBot="1">
      <c r="A6" s="161" t="s">
        <v>268</v>
      </c>
      <c r="B6" s="191">
        <v>3</v>
      </c>
      <c r="C6" s="191" t="s">
        <v>269</v>
      </c>
      <c r="D6" s="191">
        <v>2</v>
      </c>
      <c r="E6" s="191" t="s">
        <v>270</v>
      </c>
      <c r="F6" s="191" t="s">
        <v>246</v>
      </c>
      <c r="G6" s="191">
        <v>3</v>
      </c>
      <c r="H6" s="191" t="s">
        <v>14</v>
      </c>
      <c r="I6" s="191" t="s">
        <v>14</v>
      </c>
      <c r="J6" s="191" t="s">
        <v>14</v>
      </c>
      <c r="K6" s="191" t="s">
        <v>13</v>
      </c>
      <c r="L6" s="191" t="s">
        <v>13</v>
      </c>
      <c r="M6" s="191" t="s">
        <v>14</v>
      </c>
      <c r="N6" s="191" t="s">
        <v>13</v>
      </c>
      <c r="O6" s="191" t="s">
        <v>13</v>
      </c>
      <c r="P6" s="191" t="s">
        <v>271</v>
      </c>
      <c r="Q6" s="191" t="s">
        <v>13</v>
      </c>
      <c r="R6" s="191" t="s">
        <v>272</v>
      </c>
      <c r="S6" s="191" t="s">
        <v>14</v>
      </c>
      <c r="T6" s="194" t="s">
        <v>273</v>
      </c>
      <c r="U6" s="161"/>
    </row>
    <row r="7" spans="1:21" ht="167.25" thickBot="1">
      <c r="A7" s="148" t="s">
        <v>274</v>
      </c>
      <c r="B7" s="165">
        <v>3</v>
      </c>
      <c r="C7" s="165" t="s">
        <v>275</v>
      </c>
      <c r="D7" s="165">
        <v>3</v>
      </c>
      <c r="E7" s="165"/>
      <c r="F7" s="165" t="s">
        <v>246</v>
      </c>
      <c r="G7" s="165">
        <v>4</v>
      </c>
      <c r="H7" s="165" t="s">
        <v>13</v>
      </c>
      <c r="I7" s="165" t="s">
        <v>276</v>
      </c>
      <c r="J7" s="165" t="s">
        <v>14</v>
      </c>
      <c r="K7" s="165" t="s">
        <v>13</v>
      </c>
      <c r="L7" s="165" t="s">
        <v>13</v>
      </c>
      <c r="M7" s="165" t="s">
        <v>14</v>
      </c>
      <c r="N7" s="165" t="s">
        <v>13</v>
      </c>
      <c r="O7" s="165" t="s">
        <v>13</v>
      </c>
      <c r="P7" s="165" t="s">
        <v>277</v>
      </c>
      <c r="Q7" s="165" t="s">
        <v>13</v>
      </c>
      <c r="R7" s="165" t="s">
        <v>278</v>
      </c>
      <c r="S7" s="165" t="s">
        <v>14</v>
      </c>
      <c r="T7" s="195" t="s">
        <v>279</v>
      </c>
      <c r="U7" s="148"/>
    </row>
    <row r="8" spans="1:21" ht="154.5" thickBot="1">
      <c r="A8" s="161"/>
      <c r="B8" s="191">
        <v>4</v>
      </c>
      <c r="C8" s="191" t="s">
        <v>280</v>
      </c>
      <c r="D8" s="191">
        <v>4</v>
      </c>
      <c r="E8" s="191" t="s">
        <v>281</v>
      </c>
      <c r="F8" s="191" t="s">
        <v>282</v>
      </c>
      <c r="G8" s="191">
        <v>2</v>
      </c>
      <c r="H8" s="191" t="s">
        <v>13</v>
      </c>
      <c r="I8" s="191" t="s">
        <v>14</v>
      </c>
      <c r="J8" s="191" t="s">
        <v>14</v>
      </c>
      <c r="K8" s="191" t="s">
        <v>13</v>
      </c>
      <c r="L8" s="191" t="s">
        <v>14</v>
      </c>
      <c r="M8" s="191" t="s">
        <v>14</v>
      </c>
      <c r="N8" s="191" t="s">
        <v>13</v>
      </c>
      <c r="O8" s="191" t="s">
        <v>13</v>
      </c>
      <c r="P8" s="191" t="s">
        <v>283</v>
      </c>
      <c r="Q8" s="191" t="s">
        <v>284</v>
      </c>
      <c r="R8" s="191" t="s">
        <v>285</v>
      </c>
      <c r="S8" s="191" t="s">
        <v>14</v>
      </c>
      <c r="T8" s="194" t="s">
        <v>286</v>
      </c>
      <c r="U8" s="161"/>
    </row>
    <row r="9" spans="1:21" ht="141.75" thickBot="1">
      <c r="A9" s="163" t="s">
        <v>287</v>
      </c>
      <c r="B9" s="165">
        <v>2</v>
      </c>
      <c r="C9" s="165" t="s">
        <v>288</v>
      </c>
      <c r="D9" s="165">
        <v>3</v>
      </c>
      <c r="E9" s="190" t="s">
        <v>289</v>
      </c>
      <c r="F9" s="165"/>
      <c r="G9" s="165">
        <v>2</v>
      </c>
      <c r="H9" s="165" t="s">
        <v>13</v>
      </c>
      <c r="I9" s="165" t="s">
        <v>14</v>
      </c>
      <c r="J9" s="165" t="s">
        <v>14</v>
      </c>
      <c r="K9" s="165" t="s">
        <v>13</v>
      </c>
      <c r="L9" s="165" t="s">
        <v>13</v>
      </c>
      <c r="M9" s="165" t="s">
        <v>14</v>
      </c>
      <c r="N9" s="165" t="s">
        <v>13</v>
      </c>
      <c r="O9" s="165" t="s">
        <v>13</v>
      </c>
      <c r="P9" s="165" t="s">
        <v>290</v>
      </c>
      <c r="Q9" s="165" t="s">
        <v>13</v>
      </c>
      <c r="R9" s="165" t="s">
        <v>291</v>
      </c>
      <c r="S9" s="165" t="s">
        <v>14</v>
      </c>
      <c r="T9" s="195" t="s">
        <v>287</v>
      </c>
      <c r="U9" s="148"/>
    </row>
    <row r="10" spans="1:21" ht="90.75" thickBot="1">
      <c r="A10" s="161"/>
      <c r="B10" s="191">
        <v>2</v>
      </c>
      <c r="C10" s="191" t="s">
        <v>292</v>
      </c>
      <c r="D10" s="193">
        <v>4</v>
      </c>
      <c r="E10" s="191" t="s">
        <v>281</v>
      </c>
      <c r="F10" s="191" t="s">
        <v>246</v>
      </c>
      <c r="G10" s="191">
        <v>5</v>
      </c>
      <c r="H10" s="191" t="s">
        <v>13</v>
      </c>
      <c r="I10" s="191" t="s">
        <v>13</v>
      </c>
      <c r="J10" s="191" t="s">
        <v>293</v>
      </c>
      <c r="K10" s="191" t="s">
        <v>13</v>
      </c>
      <c r="L10" s="191" t="s">
        <v>13</v>
      </c>
      <c r="M10" s="191" t="s">
        <v>14</v>
      </c>
      <c r="N10" s="191" t="s">
        <v>13</v>
      </c>
      <c r="O10" s="191" t="s">
        <v>14</v>
      </c>
      <c r="P10" s="191" t="s">
        <v>294</v>
      </c>
      <c r="Q10" s="191" t="s">
        <v>13</v>
      </c>
      <c r="R10" s="191" t="s">
        <v>295</v>
      </c>
      <c r="S10" s="191" t="s">
        <v>13</v>
      </c>
      <c r="T10" s="194" t="s">
        <v>296</v>
      </c>
      <c r="U10" s="161"/>
    </row>
    <row r="11" spans="1:21" ht="78" thickBot="1">
      <c r="A11" s="148"/>
      <c r="B11" s="165">
        <v>4</v>
      </c>
      <c r="C11" s="165" t="s">
        <v>297</v>
      </c>
      <c r="D11" s="165">
        <v>3</v>
      </c>
      <c r="E11" s="165"/>
      <c r="F11" s="165" t="s">
        <v>246</v>
      </c>
      <c r="G11" s="165">
        <v>3</v>
      </c>
      <c r="H11" s="165" t="s">
        <v>13</v>
      </c>
      <c r="I11" s="165" t="s">
        <v>13</v>
      </c>
      <c r="J11" s="165" t="s">
        <v>14</v>
      </c>
      <c r="K11" s="165" t="s">
        <v>13</v>
      </c>
      <c r="L11" s="165" t="s">
        <v>13</v>
      </c>
      <c r="M11" s="165" t="s">
        <v>14</v>
      </c>
      <c r="N11" s="165" t="s">
        <v>13</v>
      </c>
      <c r="O11" s="165" t="s">
        <v>13</v>
      </c>
      <c r="P11" s="165" t="s">
        <v>298</v>
      </c>
      <c r="Q11" s="165" t="s">
        <v>13</v>
      </c>
      <c r="R11" s="190" t="s">
        <v>299</v>
      </c>
      <c r="S11" s="165"/>
      <c r="T11" s="195" t="s">
        <v>300</v>
      </c>
      <c r="U11" s="148"/>
    </row>
    <row r="12" spans="1:21" ht="90.75" thickBot="1">
      <c r="A12" s="161"/>
      <c r="B12" s="191">
        <v>2</v>
      </c>
      <c r="C12" s="191" t="s">
        <v>301</v>
      </c>
      <c r="D12" s="189">
        <v>4</v>
      </c>
      <c r="E12" s="191"/>
      <c r="F12" s="191" t="s">
        <v>282</v>
      </c>
      <c r="G12" s="191">
        <v>3</v>
      </c>
      <c r="H12" s="191" t="s">
        <v>13</v>
      </c>
      <c r="I12" s="191" t="s">
        <v>13</v>
      </c>
      <c r="J12" s="191" t="s">
        <v>14</v>
      </c>
      <c r="K12" s="191" t="s">
        <v>13</v>
      </c>
      <c r="L12" s="191" t="s">
        <v>13</v>
      </c>
      <c r="M12" s="191" t="s">
        <v>14</v>
      </c>
      <c r="N12" s="191" t="s">
        <v>13</v>
      </c>
      <c r="O12" s="191" t="s">
        <v>14</v>
      </c>
      <c r="P12" s="191" t="s">
        <v>302</v>
      </c>
      <c r="Q12" s="191" t="s">
        <v>13</v>
      </c>
      <c r="R12" s="191" t="s">
        <v>303</v>
      </c>
      <c r="S12" s="191" t="s">
        <v>14</v>
      </c>
      <c r="T12" s="194" t="s">
        <v>304</v>
      </c>
      <c r="U12" s="161"/>
    </row>
    <row r="13" spans="1:21" ht="78" thickBot="1">
      <c r="A13" s="148"/>
      <c r="B13" s="165">
        <v>4</v>
      </c>
      <c r="C13" s="165" t="s">
        <v>305</v>
      </c>
      <c r="D13" s="165">
        <v>3</v>
      </c>
      <c r="E13" s="165" t="s">
        <v>306</v>
      </c>
      <c r="F13" s="165" t="s">
        <v>246</v>
      </c>
      <c r="G13" s="165">
        <v>5</v>
      </c>
      <c r="H13" s="165" t="s">
        <v>13</v>
      </c>
      <c r="I13" s="165" t="s">
        <v>14</v>
      </c>
      <c r="J13" s="165" t="s">
        <v>14</v>
      </c>
      <c r="K13" s="165" t="s">
        <v>13</v>
      </c>
      <c r="L13" s="165" t="s">
        <v>13</v>
      </c>
      <c r="M13" s="165" t="s">
        <v>14</v>
      </c>
      <c r="N13" s="165" t="s">
        <v>13</v>
      </c>
      <c r="O13" s="165" t="s">
        <v>13</v>
      </c>
      <c r="P13" s="165" t="s">
        <v>307</v>
      </c>
      <c r="Q13" s="165" t="s">
        <v>13</v>
      </c>
      <c r="R13" s="165" t="s">
        <v>308</v>
      </c>
      <c r="S13" s="165" t="s">
        <v>13</v>
      </c>
      <c r="T13" s="196" t="s">
        <v>309</v>
      </c>
      <c r="U13" s="148"/>
    </row>
    <row r="14" spans="1:21" ht="129" thickBot="1">
      <c r="A14" s="148"/>
      <c r="B14" s="165">
        <v>5</v>
      </c>
      <c r="C14" s="165"/>
      <c r="D14" s="193">
        <v>5</v>
      </c>
      <c r="E14" s="165" t="s">
        <v>281</v>
      </c>
      <c r="F14" s="165" t="s">
        <v>246</v>
      </c>
      <c r="G14" s="165">
        <v>3</v>
      </c>
      <c r="H14" s="165" t="s">
        <v>13</v>
      </c>
      <c r="I14" s="165" t="s">
        <v>13</v>
      </c>
      <c r="J14" s="165" t="s">
        <v>14</v>
      </c>
      <c r="K14" s="165" t="s">
        <v>310</v>
      </c>
      <c r="L14" s="165" t="s">
        <v>14</v>
      </c>
      <c r="M14" s="165" t="s">
        <v>14</v>
      </c>
      <c r="N14" s="165" t="s">
        <v>14</v>
      </c>
      <c r="O14" s="165" t="s">
        <v>311</v>
      </c>
      <c r="P14" s="165" t="s">
        <v>312</v>
      </c>
      <c r="Q14" s="165" t="s">
        <v>14</v>
      </c>
      <c r="R14" s="165" t="s">
        <v>313</v>
      </c>
      <c r="S14" s="165" t="s">
        <v>13</v>
      </c>
      <c r="T14" s="197" t="s">
        <v>314</v>
      </c>
      <c r="U14" s="148"/>
    </row>
    <row r="15" spans="1:21" ht="65.25" thickBot="1">
      <c r="A15" s="148"/>
      <c r="B15" s="165">
        <v>2</v>
      </c>
      <c r="C15" s="165" t="s">
        <v>315</v>
      </c>
      <c r="D15" s="189">
        <v>4</v>
      </c>
      <c r="E15" s="165" t="s">
        <v>281</v>
      </c>
      <c r="F15" s="165" t="s">
        <v>246</v>
      </c>
      <c r="G15" s="165">
        <v>4</v>
      </c>
      <c r="H15" s="165" t="s">
        <v>13</v>
      </c>
      <c r="I15" s="165" t="s">
        <v>13</v>
      </c>
      <c r="J15" s="165" t="s">
        <v>14</v>
      </c>
      <c r="K15" s="165" t="s">
        <v>13</v>
      </c>
      <c r="L15" s="165" t="s">
        <v>13</v>
      </c>
      <c r="M15" s="165" t="s">
        <v>14</v>
      </c>
      <c r="N15" s="165" t="s">
        <v>13</v>
      </c>
      <c r="O15" s="165" t="s">
        <v>13</v>
      </c>
      <c r="P15" s="165" t="s">
        <v>111</v>
      </c>
      <c r="Q15" s="190" t="s">
        <v>316</v>
      </c>
      <c r="R15" s="165"/>
      <c r="S15" s="165" t="s">
        <v>14</v>
      </c>
      <c r="T15" s="196" t="s">
        <v>317</v>
      </c>
      <c r="U15" s="148"/>
    </row>
    <row r="16" spans="1:21" ht="65.25" thickBot="1">
      <c r="A16" s="148"/>
      <c r="B16" s="165">
        <v>1</v>
      </c>
      <c r="C16" s="165"/>
      <c r="D16" s="188">
        <v>5</v>
      </c>
      <c r="E16" s="165" t="s">
        <v>245</v>
      </c>
      <c r="F16" s="165" t="s">
        <v>246</v>
      </c>
      <c r="G16" s="165">
        <v>3</v>
      </c>
      <c r="H16" s="165" t="s">
        <v>13</v>
      </c>
      <c r="I16" s="165" t="s">
        <v>14</v>
      </c>
      <c r="J16" s="165" t="s">
        <v>14</v>
      </c>
      <c r="K16" s="165" t="s">
        <v>13</v>
      </c>
      <c r="L16" s="165" t="s">
        <v>13</v>
      </c>
      <c r="M16" s="165" t="s">
        <v>14</v>
      </c>
      <c r="N16" s="165" t="s">
        <v>14</v>
      </c>
      <c r="O16" s="165" t="s">
        <v>13</v>
      </c>
      <c r="P16" s="165" t="s">
        <v>111</v>
      </c>
      <c r="Q16" s="190" t="s">
        <v>318</v>
      </c>
      <c r="R16" s="165"/>
      <c r="S16" s="165" t="s">
        <v>14</v>
      </c>
      <c r="T16" s="196" t="s">
        <v>319</v>
      </c>
      <c r="U16" s="148"/>
    </row>
    <row r="17" spans="1:21" ht="65.25" thickBot="1">
      <c r="A17" s="148"/>
      <c r="B17" s="165">
        <v>4</v>
      </c>
      <c r="C17" s="165"/>
      <c r="D17" s="192">
        <v>5</v>
      </c>
      <c r="E17" s="165" t="s">
        <v>320</v>
      </c>
      <c r="F17" s="165" t="s">
        <v>246</v>
      </c>
      <c r="G17" s="165">
        <v>3</v>
      </c>
      <c r="H17" s="165" t="s">
        <v>13</v>
      </c>
      <c r="I17" s="165" t="s">
        <v>14</v>
      </c>
      <c r="J17" s="165" t="s">
        <v>14</v>
      </c>
      <c r="K17" s="165" t="s">
        <v>13</v>
      </c>
      <c r="L17" s="165" t="s">
        <v>13</v>
      </c>
      <c r="M17" s="165" t="s">
        <v>14</v>
      </c>
      <c r="N17" s="165" t="s">
        <v>13</v>
      </c>
      <c r="O17" s="165" t="s">
        <v>13</v>
      </c>
      <c r="P17" s="165" t="s">
        <v>111</v>
      </c>
      <c r="Q17" s="190" t="s">
        <v>321</v>
      </c>
      <c r="R17" s="165"/>
      <c r="S17" s="165" t="s">
        <v>14</v>
      </c>
      <c r="T17" s="196" t="s">
        <v>322</v>
      </c>
      <c r="U17" s="148"/>
    </row>
    <row r="18" spans="1:21" ht="103.5" thickBot="1">
      <c r="A18" s="148"/>
      <c r="B18" s="165">
        <v>1</v>
      </c>
      <c r="C18" s="165" t="s">
        <v>323</v>
      </c>
      <c r="D18" s="165">
        <v>2</v>
      </c>
      <c r="E18" s="165" t="s">
        <v>324</v>
      </c>
      <c r="F18" s="165" t="s">
        <v>246</v>
      </c>
      <c r="G18" s="165">
        <v>2</v>
      </c>
      <c r="H18" s="165" t="s">
        <v>325</v>
      </c>
      <c r="I18" s="165" t="s">
        <v>14</v>
      </c>
      <c r="J18" s="165" t="s">
        <v>14</v>
      </c>
      <c r="K18" s="165" t="s">
        <v>13</v>
      </c>
      <c r="L18" s="165" t="s">
        <v>14</v>
      </c>
      <c r="M18" s="165" t="s">
        <v>14</v>
      </c>
      <c r="N18" s="165" t="s">
        <v>14</v>
      </c>
      <c r="O18" s="165" t="s">
        <v>14</v>
      </c>
      <c r="P18" s="165" t="s">
        <v>326</v>
      </c>
      <c r="Q18" s="190" t="s">
        <v>327</v>
      </c>
      <c r="R18" s="165"/>
      <c r="S18" s="165" t="s">
        <v>13</v>
      </c>
      <c r="T18" s="196" t="s">
        <v>328</v>
      </c>
      <c r="U18" s="148"/>
    </row>
    <row r="19" spans="1:21" ht="65.25" thickBot="1">
      <c r="A19" s="148"/>
      <c r="B19" s="165">
        <v>2</v>
      </c>
      <c r="C19" s="165" t="s">
        <v>329</v>
      </c>
      <c r="D19" s="165">
        <v>2</v>
      </c>
      <c r="E19" s="165" t="s">
        <v>330</v>
      </c>
      <c r="F19" s="165" t="s">
        <v>246</v>
      </c>
      <c r="G19" s="165">
        <v>5</v>
      </c>
      <c r="H19" s="165" t="s">
        <v>14</v>
      </c>
      <c r="I19" s="165" t="s">
        <v>14</v>
      </c>
      <c r="J19" s="165" t="s">
        <v>14</v>
      </c>
      <c r="K19" s="165" t="s">
        <v>13</v>
      </c>
      <c r="L19" s="165" t="s">
        <v>13</v>
      </c>
      <c r="M19" s="165" t="s">
        <v>14</v>
      </c>
      <c r="N19" s="165" t="s">
        <v>13</v>
      </c>
      <c r="O19" s="165" t="s">
        <v>13</v>
      </c>
      <c r="P19" s="165" t="s">
        <v>331</v>
      </c>
      <c r="Q19" s="165" t="s">
        <v>13</v>
      </c>
      <c r="R19" s="165"/>
      <c r="S19" s="165" t="s">
        <v>14</v>
      </c>
      <c r="T19" s="196" t="s">
        <v>332</v>
      </c>
      <c r="U19" s="148"/>
    </row>
    <row r="20" spans="1:21" ht="65.25" thickBot="1">
      <c r="A20" s="148"/>
      <c r="B20" s="165">
        <v>4</v>
      </c>
      <c r="C20" s="165" t="s">
        <v>333</v>
      </c>
      <c r="D20" s="188">
        <v>4</v>
      </c>
      <c r="E20" s="165" t="s">
        <v>334</v>
      </c>
      <c r="F20" s="165" t="s">
        <v>246</v>
      </c>
      <c r="G20" s="165">
        <v>1</v>
      </c>
      <c r="H20" s="165" t="s">
        <v>13</v>
      </c>
      <c r="I20" s="165" t="s">
        <v>14</v>
      </c>
      <c r="J20" s="165" t="s">
        <v>14</v>
      </c>
      <c r="K20" s="165" t="s">
        <v>13</v>
      </c>
      <c r="L20" s="165" t="s">
        <v>13</v>
      </c>
      <c r="M20" s="165"/>
      <c r="N20" s="165" t="s">
        <v>13</v>
      </c>
      <c r="O20" s="165" t="s">
        <v>13</v>
      </c>
      <c r="P20" s="165" t="s">
        <v>294</v>
      </c>
      <c r="Q20" s="165" t="s">
        <v>13</v>
      </c>
      <c r="R20" s="165"/>
      <c r="S20" s="165" t="s">
        <v>13</v>
      </c>
      <c r="T20" s="196" t="s">
        <v>319</v>
      </c>
      <c r="U20" s="148"/>
    </row>
    <row r="21" spans="1:21" ht="27" thickBot="1">
      <c r="A21" s="148"/>
      <c r="B21" s="165">
        <v>4</v>
      </c>
      <c r="C21" s="165" t="s">
        <v>335</v>
      </c>
      <c r="D21" s="192">
        <v>4</v>
      </c>
      <c r="E21" s="165" t="s">
        <v>281</v>
      </c>
      <c r="F21" s="190" t="s">
        <v>282</v>
      </c>
      <c r="G21" s="165"/>
      <c r="H21" s="165" t="s">
        <v>13</v>
      </c>
      <c r="I21" s="165" t="s">
        <v>13</v>
      </c>
      <c r="J21" s="165" t="s">
        <v>14</v>
      </c>
      <c r="K21" s="165" t="s">
        <v>13</v>
      </c>
      <c r="L21" s="165" t="s">
        <v>14</v>
      </c>
      <c r="M21" s="165" t="s">
        <v>14</v>
      </c>
      <c r="N21" s="165" t="s">
        <v>13</v>
      </c>
      <c r="O21" s="165" t="s">
        <v>13</v>
      </c>
      <c r="P21" s="165" t="s">
        <v>283</v>
      </c>
      <c r="Q21" s="165" t="s">
        <v>13</v>
      </c>
      <c r="R21" s="165"/>
      <c r="S21" s="165" t="s">
        <v>14</v>
      </c>
      <c r="T21" s="196" t="s">
        <v>322</v>
      </c>
      <c r="U21" s="148"/>
    </row>
    <row r="22" spans="1:21" ht="65.25" thickBot="1">
      <c r="A22" s="148"/>
      <c r="B22" s="165">
        <v>4</v>
      </c>
      <c r="C22" s="165" t="s">
        <v>336</v>
      </c>
      <c r="D22" s="165">
        <v>3</v>
      </c>
      <c r="E22" s="165" t="s">
        <v>334</v>
      </c>
      <c r="F22" s="165" t="s">
        <v>246</v>
      </c>
      <c r="G22" s="165">
        <v>2</v>
      </c>
      <c r="H22" s="165" t="s">
        <v>13</v>
      </c>
      <c r="I22" s="165" t="s">
        <v>14</v>
      </c>
      <c r="J22" s="165" t="s">
        <v>14</v>
      </c>
      <c r="K22" s="165" t="s">
        <v>14</v>
      </c>
      <c r="L22" s="165" t="s">
        <v>14</v>
      </c>
      <c r="M22" s="165" t="s">
        <v>13</v>
      </c>
      <c r="N22" s="165" t="s">
        <v>14</v>
      </c>
      <c r="O22" s="165" t="s">
        <v>14</v>
      </c>
      <c r="P22" s="165" t="s">
        <v>337</v>
      </c>
      <c r="Q22" s="165" t="s">
        <v>13</v>
      </c>
      <c r="R22" s="165"/>
      <c r="S22" s="165" t="s">
        <v>14</v>
      </c>
      <c r="T22" s="196" t="s">
        <v>338</v>
      </c>
      <c r="U22" s="148"/>
    </row>
    <row r="23" spans="1:21" ht="52.5" thickBot="1">
      <c r="A23" s="148"/>
      <c r="B23" s="165">
        <v>2</v>
      </c>
      <c r="C23" s="165" t="s">
        <v>339</v>
      </c>
      <c r="D23" s="165">
        <v>2</v>
      </c>
      <c r="E23" s="165" t="s">
        <v>245</v>
      </c>
      <c r="F23" s="165" t="s">
        <v>282</v>
      </c>
      <c r="G23" s="165">
        <v>3</v>
      </c>
      <c r="H23" s="165" t="s">
        <v>13</v>
      </c>
      <c r="I23" s="165" t="s">
        <v>14</v>
      </c>
      <c r="J23" s="165" t="s">
        <v>14</v>
      </c>
      <c r="K23" s="165" t="s">
        <v>340</v>
      </c>
      <c r="L23" s="165" t="s">
        <v>14</v>
      </c>
      <c r="M23" s="165" t="s">
        <v>14</v>
      </c>
      <c r="N23" s="165" t="s">
        <v>14</v>
      </c>
      <c r="O23" s="165" t="s">
        <v>14</v>
      </c>
      <c r="P23" s="165" t="s">
        <v>212</v>
      </c>
      <c r="Q23" s="165" t="s">
        <v>13</v>
      </c>
      <c r="R23" s="165" t="s">
        <v>341</v>
      </c>
      <c r="S23" s="165" t="s">
        <v>14</v>
      </c>
      <c r="T23" s="195" t="s">
        <v>342</v>
      </c>
      <c r="U23" s="148"/>
    </row>
    <row r="24" spans="1:21" ht="65.25" thickBot="1">
      <c r="A24" s="148"/>
      <c r="B24" s="165">
        <v>4</v>
      </c>
      <c r="C24" s="165"/>
      <c r="D24" s="165">
        <v>4</v>
      </c>
      <c r="E24" s="165"/>
      <c r="F24" s="165" t="s">
        <v>246</v>
      </c>
      <c r="G24" s="165">
        <v>5</v>
      </c>
      <c r="H24" s="165" t="s">
        <v>13</v>
      </c>
      <c r="I24" s="165" t="s">
        <v>343</v>
      </c>
      <c r="J24" s="165" t="s">
        <v>14</v>
      </c>
      <c r="K24" s="165" t="s">
        <v>13</v>
      </c>
      <c r="L24" s="165" t="s">
        <v>13</v>
      </c>
      <c r="M24" s="165" t="s">
        <v>14</v>
      </c>
      <c r="N24" s="165" t="s">
        <v>13</v>
      </c>
      <c r="O24" s="165" t="s">
        <v>13</v>
      </c>
      <c r="P24" s="165" t="s">
        <v>344</v>
      </c>
      <c r="Q24" s="165" t="s">
        <v>13</v>
      </c>
      <c r="R24" s="165"/>
      <c r="S24" s="165" t="s">
        <v>14</v>
      </c>
      <c r="T24" s="195" t="s">
        <v>345</v>
      </c>
      <c r="U24" s="148"/>
    </row>
    <row r="25" spans="1:21" ht="65.25" thickBot="1">
      <c r="A25" s="148"/>
      <c r="B25" s="165">
        <v>4</v>
      </c>
      <c r="C25" s="165"/>
      <c r="D25" s="165">
        <v>4</v>
      </c>
      <c r="E25" s="165" t="s">
        <v>346</v>
      </c>
      <c r="F25" s="165" t="s">
        <v>246</v>
      </c>
      <c r="G25" s="165">
        <v>3</v>
      </c>
      <c r="H25" s="165" t="s">
        <v>13</v>
      </c>
      <c r="I25" s="165" t="s">
        <v>14</v>
      </c>
      <c r="J25" s="165" t="s">
        <v>14</v>
      </c>
      <c r="K25" s="165" t="s">
        <v>14</v>
      </c>
      <c r="L25" s="165" t="s">
        <v>14</v>
      </c>
      <c r="M25" s="165" t="s">
        <v>14</v>
      </c>
      <c r="N25" s="165" t="s">
        <v>14</v>
      </c>
      <c r="O25" s="165" t="s">
        <v>14</v>
      </c>
      <c r="P25" s="165" t="s">
        <v>347</v>
      </c>
      <c r="Q25" s="165" t="s">
        <v>13</v>
      </c>
      <c r="R25" s="165"/>
      <c r="S25" s="165" t="s">
        <v>14</v>
      </c>
      <c r="T25" s="196" t="s">
        <v>348</v>
      </c>
      <c r="U25" s="148"/>
    </row>
    <row r="26" spans="1:21" ht="116.25" thickBot="1">
      <c r="A26" s="148"/>
      <c r="B26" s="165">
        <v>4</v>
      </c>
      <c r="C26" s="165" t="s">
        <v>349</v>
      </c>
      <c r="D26" s="165">
        <v>3</v>
      </c>
      <c r="E26" s="165" t="s">
        <v>350</v>
      </c>
      <c r="F26" s="165" t="s">
        <v>246</v>
      </c>
      <c r="G26" s="165">
        <v>3</v>
      </c>
      <c r="H26" s="165" t="s">
        <v>13</v>
      </c>
      <c r="I26" s="165" t="s">
        <v>14</v>
      </c>
      <c r="J26" s="165" t="s">
        <v>14</v>
      </c>
      <c r="K26" s="165" t="s">
        <v>13</v>
      </c>
      <c r="L26" s="165" t="s">
        <v>14</v>
      </c>
      <c r="M26" s="165" t="s">
        <v>14</v>
      </c>
      <c r="N26" s="165" t="s">
        <v>14</v>
      </c>
      <c r="O26" s="165" t="s">
        <v>14</v>
      </c>
      <c r="P26" s="165" t="s">
        <v>351</v>
      </c>
      <c r="Q26" s="165" t="s">
        <v>13</v>
      </c>
      <c r="R26" s="165" t="s">
        <v>352</v>
      </c>
      <c r="S26" s="165" t="s">
        <v>14</v>
      </c>
      <c r="T26" s="196" t="s">
        <v>353</v>
      </c>
      <c r="U26" s="148"/>
    </row>
    <row r="27" spans="1:21" ht="90.75" thickBot="1">
      <c r="A27" s="148"/>
      <c r="B27" s="165">
        <v>4</v>
      </c>
      <c r="C27" s="165"/>
      <c r="D27" s="165">
        <v>3</v>
      </c>
      <c r="E27" s="165" t="s">
        <v>354</v>
      </c>
      <c r="F27" s="165" t="s">
        <v>282</v>
      </c>
      <c r="G27" s="165">
        <v>1</v>
      </c>
      <c r="H27" s="165" t="s">
        <v>14</v>
      </c>
      <c r="I27" s="165" t="s">
        <v>14</v>
      </c>
      <c r="J27" s="165" t="s">
        <v>14</v>
      </c>
      <c r="K27" s="165" t="s">
        <v>13</v>
      </c>
      <c r="L27" s="165" t="s">
        <v>14</v>
      </c>
      <c r="M27" s="165" t="s">
        <v>14</v>
      </c>
      <c r="N27" s="165" t="s">
        <v>14</v>
      </c>
      <c r="O27" s="165" t="s">
        <v>14</v>
      </c>
      <c r="P27" s="165" t="s">
        <v>124</v>
      </c>
      <c r="Q27" s="165" t="s">
        <v>14</v>
      </c>
      <c r="R27" s="165" t="s">
        <v>355</v>
      </c>
      <c r="S27" s="165" t="s">
        <v>13</v>
      </c>
      <c r="T27" s="195" t="s">
        <v>356</v>
      </c>
      <c r="U27" s="148"/>
    </row>
    <row r="28" spans="1:21" ht="65.25" thickBot="1">
      <c r="A28" s="148"/>
      <c r="B28" s="165">
        <v>2</v>
      </c>
      <c r="C28" s="165"/>
      <c r="D28" s="165">
        <v>4</v>
      </c>
      <c r="E28" s="165" t="s">
        <v>281</v>
      </c>
      <c r="F28" s="165" t="s">
        <v>246</v>
      </c>
      <c r="G28" s="165">
        <v>1</v>
      </c>
      <c r="H28" s="165" t="s">
        <v>13</v>
      </c>
      <c r="I28" s="165" t="s">
        <v>14</v>
      </c>
      <c r="J28" s="165" t="s">
        <v>14</v>
      </c>
      <c r="K28" s="165" t="s">
        <v>14</v>
      </c>
      <c r="L28" s="165" t="s">
        <v>14</v>
      </c>
      <c r="M28" s="165" t="s">
        <v>14</v>
      </c>
      <c r="N28" s="165" t="s">
        <v>14</v>
      </c>
      <c r="O28" s="165" t="s">
        <v>14</v>
      </c>
      <c r="P28" s="165" t="s">
        <v>254</v>
      </c>
      <c r="Q28" s="165" t="s">
        <v>14</v>
      </c>
      <c r="R28" s="165" t="s">
        <v>357</v>
      </c>
      <c r="S28" s="165" t="s">
        <v>14</v>
      </c>
      <c r="T28" s="196" t="s">
        <v>358</v>
      </c>
      <c r="U28" s="148"/>
    </row>
    <row r="29" spans="1:21" ht="65.25" thickBot="1">
      <c r="A29" s="148"/>
      <c r="B29" s="165">
        <v>4</v>
      </c>
      <c r="C29" s="165"/>
      <c r="D29" s="165">
        <v>3</v>
      </c>
      <c r="E29" s="165" t="s">
        <v>324</v>
      </c>
      <c r="F29" s="165" t="s">
        <v>246</v>
      </c>
      <c r="G29" s="165">
        <v>1</v>
      </c>
      <c r="H29" s="165" t="s">
        <v>14</v>
      </c>
      <c r="I29" s="165" t="s">
        <v>14</v>
      </c>
      <c r="J29" s="165" t="s">
        <v>14</v>
      </c>
      <c r="K29" s="165" t="s">
        <v>13</v>
      </c>
      <c r="L29" s="165" t="s">
        <v>14</v>
      </c>
      <c r="M29" s="165" t="s">
        <v>14</v>
      </c>
      <c r="N29" s="165" t="s">
        <v>14</v>
      </c>
      <c r="O29" s="165" t="s">
        <v>14</v>
      </c>
      <c r="P29" s="165" t="s">
        <v>124</v>
      </c>
      <c r="Q29" s="165" t="s">
        <v>14</v>
      </c>
      <c r="R29" s="165" t="s">
        <v>359</v>
      </c>
      <c r="S29" s="165" t="s">
        <v>13</v>
      </c>
      <c r="T29" s="197" t="s">
        <v>360</v>
      </c>
      <c r="U29" s="148"/>
    </row>
    <row r="30" spans="1:21" ht="39.75" thickBot="1">
      <c r="A30" s="148"/>
      <c r="B30" s="165">
        <v>1</v>
      </c>
      <c r="C30" s="165" t="s">
        <v>361</v>
      </c>
      <c r="D30" s="165">
        <v>1</v>
      </c>
      <c r="E30" s="165" t="s">
        <v>330</v>
      </c>
      <c r="F30" s="165" t="s">
        <v>362</v>
      </c>
      <c r="G30" s="165">
        <v>1</v>
      </c>
      <c r="H30" s="165" t="s">
        <v>13</v>
      </c>
      <c r="I30" s="165" t="s">
        <v>14</v>
      </c>
      <c r="J30" s="165" t="s">
        <v>14</v>
      </c>
      <c r="K30" s="165" t="s">
        <v>13</v>
      </c>
      <c r="L30" s="165" t="s">
        <v>14</v>
      </c>
      <c r="M30" s="165" t="s">
        <v>14</v>
      </c>
      <c r="N30" s="165" t="s">
        <v>14</v>
      </c>
      <c r="O30" s="165" t="s">
        <v>14</v>
      </c>
      <c r="P30" s="165" t="s">
        <v>124</v>
      </c>
      <c r="Q30" s="165" t="s">
        <v>13</v>
      </c>
      <c r="R30" s="165" t="s">
        <v>363</v>
      </c>
      <c r="S30" s="165" t="s">
        <v>14</v>
      </c>
      <c r="T30" s="196" t="s">
        <v>364</v>
      </c>
      <c r="U30" s="148"/>
    </row>
  </sheetData>
  <hyperlinks>
    <hyperlink ref="T13" r:id="rId1" xr:uid="{A1F6667C-93DE-4692-84D1-0F87DDB14B3C}"/>
    <hyperlink ref="T14" r:id="rId2" xr:uid="{629A5597-DDAB-436B-89A3-97D012763C8C}"/>
    <hyperlink ref="T15" r:id="rId3" xr:uid="{A13C90B6-92B7-40BB-9B2E-08230FECC35C}"/>
    <hyperlink ref="T16" r:id="rId4" xr:uid="{3D62F339-BCE3-4C83-84F3-11C15F4ACF50}"/>
    <hyperlink ref="T17" r:id="rId5" xr:uid="{8B7D2292-FFE1-42B1-8ECE-693417B1E2A4}"/>
    <hyperlink ref="T18" r:id="rId6" xr:uid="{7B60FBC2-9BA5-40EE-A719-426749A76A3D}"/>
    <hyperlink ref="T19" r:id="rId7" xr:uid="{DC625F3A-83E5-4989-8D9D-CFD0DBA4F0A7}"/>
    <hyperlink ref="T20" r:id="rId8" xr:uid="{78A4ABCB-8B0E-4E3C-AF8A-6F530BB631F2}"/>
    <hyperlink ref="T21" r:id="rId9" xr:uid="{051E0216-D78A-4DBF-83A4-B9E454844428}"/>
    <hyperlink ref="T22" r:id="rId10" xr:uid="{A9E9EEE6-EA55-4B04-A31D-D0C8F92579C4}"/>
    <hyperlink ref="T25" r:id="rId11" display="http://www.merrimackvalleystormwater.org/who-we-are/public-education/" xr:uid="{A06630D4-5516-48A3-9818-4B9117BE5AA2}"/>
    <hyperlink ref="T26" r:id="rId12" xr:uid="{91A24756-0B7C-45FB-B2B0-7CD3EE7EEF5E}"/>
    <hyperlink ref="T28" r:id="rId13" xr:uid="{DF2E9719-2967-4A26-AB7E-0C29BD72A950}"/>
    <hyperlink ref="T29" r:id="rId14" xr:uid="{89C7803E-B68B-4451-B015-EBEBB724B82F}"/>
    <hyperlink ref="T30" r:id="rId15" xr:uid="{F27229DD-6C80-48D5-919F-37B0F27A81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Qualatative_Table</vt:lpstr>
      <vt:lpstr>Quantatative_Table</vt:lpstr>
      <vt:lpstr>Results</vt:lpstr>
      <vt:lpstr>Top_5</vt:lpstr>
      <vt:lpstr>Housing_Options</vt:lpstr>
      <vt:lpstr>Criteria</vt:lpstr>
      <vt:lpstr>Coded Criteria</vt:lpstr>
      <vt:lpstr>Criteria Graph</vt:lpstr>
      <vt:lpstr>Repository Evaluation</vt:lpstr>
      <vt:lpstr>Interview Criteria</vt:lpstr>
      <vt:lpstr>Interview Graph</vt:lpstr>
      <vt:lpstr>Hosting </vt:lpstr>
      <vt:lpstr>Source Criteria</vt:lpstr>
      <vt:lpstr>Source Criteria Specific Topics</vt:lpstr>
      <vt:lpstr>Filtered 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tempestlap</dc:creator>
  <cp:lastModifiedBy>tempestlap</cp:lastModifiedBy>
  <dcterms:created xsi:type="dcterms:W3CDTF">2018-04-05T01:23:54Z</dcterms:created>
  <dcterms:modified xsi:type="dcterms:W3CDTF">2018-05-01T00:10:03Z</dcterms:modified>
</cp:coreProperties>
</file>