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140" windowHeight="10260" activeTab="0"/>
  </bookViews>
  <sheets>
    <sheet name="Classroom #1" sheetId="1" r:id="rId1"/>
    <sheet name="Classroom #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<sst xmlns="http://schemas.openxmlformats.org/spreadsheetml/2006/main" count="53" uniqueCount="29">
  <si>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Reverberation Time Calculator </t>
  </si>
  <si>
    <t xml:space="preserve">Classroom Dimensions </t>
  </si>
  <si>
    <t>Room Width</t>
  </si>
  <si>
    <t>Room Height</t>
  </si>
  <si>
    <t>Room Length</t>
  </si>
  <si>
    <t>Additional Volume</t>
  </si>
  <si>
    <t xml:space="preserve">Total Volume </t>
  </si>
  <si>
    <r>
      <t>Areas and Materials</t>
    </r>
    <r>
      <rPr>
        <sz val="16"/>
        <rFont val="Arial"/>
        <family val="0"/>
      </rPr>
      <t xml:space="preserve"> </t>
    </r>
  </si>
  <si>
    <t xml:space="preserve">Reverberation Time </t>
  </si>
  <si>
    <t>K Value</t>
  </si>
  <si>
    <t>Absp. Coef. (500Hz)</t>
  </si>
  <si>
    <t>Surface Area (S)</t>
  </si>
  <si>
    <t>Sum S*α (500 Hz)</t>
  </si>
  <si>
    <t>Absp. Coef. (1000Hz)</t>
  </si>
  <si>
    <t>Absp. Coef. (2000Hz)</t>
  </si>
  <si>
    <t>Sum S*α (1000 Hz)</t>
  </si>
  <si>
    <t>Sum S*α (2000 Hz)</t>
  </si>
  <si>
    <t>Sum S*α (500Hz)</t>
  </si>
  <si>
    <t>Sum S*α (2000Hz)</t>
  </si>
  <si>
    <t>Sum S*α (1000Hz)</t>
  </si>
  <si>
    <t>T60 (500 HZ)</t>
  </si>
  <si>
    <t>T60 (1000 HZ)</t>
  </si>
  <si>
    <t>T60 (2000 HZ)</t>
  </si>
  <si>
    <t>Avg T60</t>
  </si>
  <si>
    <t>Reverberation Time (No Ceiling Tiles)</t>
  </si>
  <si>
    <t>Reverberation Time (Our Ceiling Tiles)</t>
  </si>
  <si>
    <t>1.48 seconds</t>
  </si>
  <si>
    <t>0.4 seconds</t>
  </si>
  <si>
    <t>Reverberation Time for Republica del Peru Room 2 (OpenWindows)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</si>
</sst>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3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25">
      <selection activeCell="D27" sqref="D27"/>
    </sheetView>
  </sheetViews>
  <sheetFormatPr defaultColWidth="9.140625" defaultRowHeight="12.75"/>
  <cols>
    <col min="1" max="1" width="19.7109375" style="0" customWidth="1"/>
    <col min="2" max="2" width="18.421875" style="0" customWidth="1"/>
    <col min="3" max="3" width="19.28125" style="0" customWidth="1"/>
    <col min="4" max="4" width="19.421875" style="0" customWidth="1"/>
    <col min="5" max="5" width="16.7109375" style="0" customWidth="1"/>
    <col min="6" max="6" width="17.8515625" style="0" customWidth="1"/>
    <col min="7" max="7" width="16.8515625" style="0" customWidth="1"/>
    <col min="8" max="13" width="14.7109375" style="0" customWidth="1"/>
  </cols>
  <sheetData>
    <row r="1" spans="1:11" ht="4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>
      <c r="A3" s="3" t="s">
        <v>1</v>
      </c>
      <c r="B3" s="4"/>
      <c r="C3" s="4"/>
      <c r="D3" s="4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5" t="s">
        <v>2</v>
      </c>
      <c r="B5" s="8">
        <v>25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5" t="s">
        <v>3</v>
      </c>
      <c r="B6" s="8">
        <v>10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5" t="s">
        <v>4</v>
      </c>
      <c r="B7" s="8">
        <v>26.5</v>
      </c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5" t="s">
        <v>5</v>
      </c>
      <c r="B8" s="8">
        <v>0</v>
      </c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6" t="s">
        <v>6</v>
      </c>
      <c r="B11" s="9">
        <f>(B5*B6*B7)+B8</f>
        <v>6625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>
      <c r="A14" s="3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5" t="s">
        <v>11</v>
      </c>
      <c r="B16" s="5" t="s">
        <v>10</v>
      </c>
      <c r="C16" s="5" t="s">
        <v>13</v>
      </c>
      <c r="D16" s="5" t="s">
        <v>14</v>
      </c>
      <c r="E16" s="5" t="s">
        <v>12</v>
      </c>
      <c r="F16" s="5" t="s">
        <v>15</v>
      </c>
      <c r="G16" s="5" t="s">
        <v>16</v>
      </c>
      <c r="H16" s="2"/>
      <c r="I16" s="2"/>
      <c r="J16" s="2"/>
      <c r="K16" s="2"/>
    </row>
    <row r="17" spans="1:11" ht="12.75">
      <c r="A17" s="8">
        <v>78</v>
      </c>
      <c r="B17" s="8">
        <v>0.05</v>
      </c>
      <c r="C17" s="8">
        <v>0.04</v>
      </c>
      <c r="D17" s="8">
        <v>0.04</v>
      </c>
      <c r="E17" s="9">
        <f>A17*B17</f>
        <v>3.9000000000000004</v>
      </c>
      <c r="F17" s="9">
        <f>A17*C17</f>
        <v>3.12</v>
      </c>
      <c r="G17" s="9">
        <f>A17*D17</f>
        <v>3.12</v>
      </c>
      <c r="H17" s="2"/>
      <c r="I17" s="2"/>
      <c r="J17" s="2"/>
      <c r="K17" s="2"/>
    </row>
    <row r="18" spans="1:11" ht="12.75">
      <c r="A18" s="8">
        <v>56.7</v>
      </c>
      <c r="B18" s="8">
        <v>0.22</v>
      </c>
      <c r="C18" s="8">
        <v>0.39</v>
      </c>
      <c r="D18" s="8">
        <v>0.38</v>
      </c>
      <c r="E18" s="9">
        <f aca="true" t="shared" si="0" ref="E18:E37">A18*B18</f>
        <v>12.474</v>
      </c>
      <c r="F18" s="9">
        <f aca="true" t="shared" si="1" ref="F18:F37">A18*C18</f>
        <v>22.113000000000003</v>
      </c>
      <c r="G18" s="9">
        <f aca="true" t="shared" si="2" ref="G18:G37">A18*D18</f>
        <v>21.546000000000003</v>
      </c>
      <c r="H18" s="2"/>
      <c r="I18" s="2"/>
      <c r="J18" s="2"/>
      <c r="K18" s="2"/>
    </row>
    <row r="19" spans="1:11" ht="12.75">
      <c r="A19" s="8">
        <v>43.2</v>
      </c>
      <c r="B19" s="8">
        <v>0.22</v>
      </c>
      <c r="C19" s="8">
        <v>0.39</v>
      </c>
      <c r="D19" s="8">
        <v>0.38</v>
      </c>
      <c r="E19" s="9">
        <f t="shared" si="0"/>
        <v>9.504000000000001</v>
      </c>
      <c r="F19" s="9">
        <f t="shared" si="1"/>
        <v>16.848000000000003</v>
      </c>
      <c r="G19" s="9">
        <f t="shared" si="2"/>
        <v>16.416</v>
      </c>
      <c r="H19" s="2"/>
      <c r="I19" s="2"/>
      <c r="J19" s="2"/>
      <c r="K19" s="2"/>
    </row>
    <row r="20" spans="1:11" ht="12.75">
      <c r="A20" s="8">
        <v>23.5</v>
      </c>
      <c r="B20" s="8">
        <v>0.22</v>
      </c>
      <c r="C20" s="8">
        <v>0.39</v>
      </c>
      <c r="D20" s="8">
        <v>0.38</v>
      </c>
      <c r="E20" s="9">
        <f t="shared" si="0"/>
        <v>5.17</v>
      </c>
      <c r="F20" s="9">
        <f t="shared" si="1"/>
        <v>9.165000000000001</v>
      </c>
      <c r="G20" s="9">
        <f t="shared" si="2"/>
        <v>8.93</v>
      </c>
      <c r="H20" s="2"/>
      <c r="I20" s="2"/>
      <c r="J20" s="2"/>
      <c r="K20" s="2"/>
    </row>
    <row r="21" spans="1:11" ht="12.75">
      <c r="A21" s="8">
        <v>35.4</v>
      </c>
      <c r="B21" s="8">
        <v>0.22</v>
      </c>
      <c r="C21" s="8">
        <v>0.39</v>
      </c>
      <c r="D21" s="8">
        <v>0.38</v>
      </c>
      <c r="E21" s="9">
        <f t="shared" si="0"/>
        <v>7.787999999999999</v>
      </c>
      <c r="F21" s="9">
        <f t="shared" si="1"/>
        <v>13.806</v>
      </c>
      <c r="G21" s="9">
        <f t="shared" si="2"/>
        <v>13.452</v>
      </c>
      <c r="H21" s="2"/>
      <c r="I21" s="2"/>
      <c r="J21" s="2"/>
      <c r="K21" s="2"/>
    </row>
    <row r="22" spans="1:11" ht="12.75">
      <c r="A22" s="8">
        <v>4.86</v>
      </c>
      <c r="B22" s="8">
        <v>0.22</v>
      </c>
      <c r="C22" s="8">
        <v>0.39</v>
      </c>
      <c r="D22" s="8">
        <v>0.38</v>
      </c>
      <c r="E22" s="9">
        <f t="shared" si="0"/>
        <v>1.0692000000000002</v>
      </c>
      <c r="F22" s="9">
        <f t="shared" si="1"/>
        <v>1.8954000000000002</v>
      </c>
      <c r="G22" s="9">
        <f t="shared" si="2"/>
        <v>1.8468000000000002</v>
      </c>
      <c r="H22" s="2"/>
      <c r="I22" s="2"/>
      <c r="J22" s="2"/>
      <c r="K22" s="2"/>
    </row>
    <row r="23" spans="1:11" ht="12.75">
      <c r="A23" s="8">
        <v>31.36</v>
      </c>
      <c r="B23" s="8">
        <v>0.81</v>
      </c>
      <c r="C23" s="8">
        <v>0.84</v>
      </c>
      <c r="D23" s="8">
        <v>0.84</v>
      </c>
      <c r="E23" s="9">
        <f t="shared" si="0"/>
        <v>25.401600000000002</v>
      </c>
      <c r="F23" s="9">
        <f t="shared" si="1"/>
        <v>26.342399999999998</v>
      </c>
      <c r="G23" s="9">
        <f t="shared" si="2"/>
        <v>26.342399999999998</v>
      </c>
      <c r="H23" s="2"/>
      <c r="I23" s="2"/>
      <c r="J23" s="2"/>
      <c r="K23" s="2"/>
    </row>
    <row r="24" spans="1:11" ht="12.75">
      <c r="A24" s="8">
        <v>18.9</v>
      </c>
      <c r="B24" s="8">
        <v>0.1</v>
      </c>
      <c r="C24" s="8">
        <v>0.1</v>
      </c>
      <c r="D24" s="8">
        <v>0.1</v>
      </c>
      <c r="E24" s="9">
        <f t="shared" si="0"/>
        <v>1.89</v>
      </c>
      <c r="F24" s="9">
        <f t="shared" si="1"/>
        <v>1.89</v>
      </c>
      <c r="G24" s="9">
        <f t="shared" si="2"/>
        <v>1.89</v>
      </c>
      <c r="H24" s="2"/>
      <c r="I24" s="2"/>
      <c r="J24" s="2"/>
      <c r="K24" s="2"/>
    </row>
    <row r="25" spans="1:11" ht="12.75">
      <c r="A25" s="8">
        <v>802</v>
      </c>
      <c r="B25" s="8">
        <v>0.06</v>
      </c>
      <c r="C25" s="8">
        <v>0.07</v>
      </c>
      <c r="D25" s="8">
        <v>0.09</v>
      </c>
      <c r="E25" s="9">
        <f t="shared" si="0"/>
        <v>48.12</v>
      </c>
      <c r="F25" s="9">
        <f t="shared" si="1"/>
        <v>56.14000000000001</v>
      </c>
      <c r="G25" s="9">
        <f t="shared" si="2"/>
        <v>72.17999999999999</v>
      </c>
      <c r="H25" s="2"/>
      <c r="I25" s="2"/>
      <c r="J25" s="2"/>
      <c r="K25" s="2"/>
    </row>
    <row r="26" spans="1:11" ht="12.75">
      <c r="A26" s="8">
        <v>662.5</v>
      </c>
      <c r="B26" s="8">
        <v>0.02</v>
      </c>
      <c r="C26" s="8">
        <v>0.02</v>
      </c>
      <c r="D26" s="8">
        <v>0.02</v>
      </c>
      <c r="E26" s="9">
        <f t="shared" si="0"/>
        <v>13.25</v>
      </c>
      <c r="F26" s="9">
        <f t="shared" si="1"/>
        <v>13.25</v>
      </c>
      <c r="G26" s="9">
        <f t="shared" si="2"/>
        <v>13.25</v>
      </c>
      <c r="H26" s="2"/>
      <c r="I26" s="2"/>
      <c r="J26" s="2"/>
      <c r="K26" s="2"/>
    </row>
    <row r="27" spans="1:11" ht="12.75">
      <c r="A27" s="8">
        <v>662.5</v>
      </c>
      <c r="B27" s="8">
        <v>0.02</v>
      </c>
      <c r="C27" s="8">
        <v>0.02</v>
      </c>
      <c r="D27" s="8">
        <v>0.02</v>
      </c>
      <c r="E27" s="9">
        <f t="shared" si="0"/>
        <v>13.25</v>
      </c>
      <c r="F27" s="9">
        <f t="shared" si="1"/>
        <v>13.25</v>
      </c>
      <c r="G27" s="9">
        <f t="shared" si="2"/>
        <v>13.25</v>
      </c>
      <c r="H27" s="2"/>
      <c r="I27" s="2"/>
      <c r="J27" s="2"/>
      <c r="K27" s="2"/>
    </row>
    <row r="28" spans="1:11" ht="12.75">
      <c r="A28" s="8">
        <v>149.15</v>
      </c>
      <c r="B28" s="8">
        <v>0.2</v>
      </c>
      <c r="C28" s="8">
        <v>0.2</v>
      </c>
      <c r="D28" s="8">
        <v>0.2</v>
      </c>
      <c r="E28" s="9">
        <f t="shared" si="0"/>
        <v>29.830000000000002</v>
      </c>
      <c r="F28" s="9">
        <f t="shared" si="1"/>
        <v>29.830000000000002</v>
      </c>
      <c r="G28" s="9">
        <f t="shared" si="2"/>
        <v>29.830000000000002</v>
      </c>
      <c r="H28" s="2"/>
      <c r="I28" s="2"/>
      <c r="J28" s="2"/>
      <c r="K28" s="2"/>
    </row>
    <row r="29" spans="1:11" ht="12.75">
      <c r="A29" s="8">
        <v>64</v>
      </c>
      <c r="B29" s="8">
        <v>0.22</v>
      </c>
      <c r="C29" s="8">
        <v>0.39</v>
      </c>
      <c r="D29" s="8">
        <v>0.38</v>
      </c>
      <c r="E29" s="9">
        <f t="shared" si="0"/>
        <v>14.08</v>
      </c>
      <c r="F29" s="9">
        <f t="shared" si="1"/>
        <v>24.96</v>
      </c>
      <c r="G29" s="9">
        <f t="shared" si="2"/>
        <v>24.32</v>
      </c>
      <c r="H29" s="2"/>
      <c r="I29" s="2"/>
      <c r="J29" s="2"/>
      <c r="K29" s="2"/>
    </row>
    <row r="30" spans="1:11" ht="12.75">
      <c r="A30" s="8"/>
      <c r="B30" s="8"/>
      <c r="C30" s="8"/>
      <c r="D30" s="8"/>
      <c r="E30" s="9">
        <f t="shared" si="0"/>
        <v>0</v>
      </c>
      <c r="F30" s="9">
        <f t="shared" si="1"/>
        <v>0</v>
      </c>
      <c r="G30" s="9">
        <f t="shared" si="2"/>
        <v>0</v>
      </c>
      <c r="H30" s="2"/>
      <c r="I30" s="2"/>
      <c r="J30" s="2"/>
      <c r="K30" s="2"/>
    </row>
    <row r="31" spans="1:11" ht="12.75">
      <c r="A31" s="8"/>
      <c r="B31" s="8"/>
      <c r="C31" s="8"/>
      <c r="D31" s="8"/>
      <c r="E31" s="9">
        <f t="shared" si="0"/>
        <v>0</v>
      </c>
      <c r="F31" s="9">
        <f t="shared" si="1"/>
        <v>0</v>
      </c>
      <c r="G31" s="9">
        <f t="shared" si="2"/>
        <v>0</v>
      </c>
      <c r="H31" s="2"/>
      <c r="I31" s="2"/>
      <c r="J31" s="2"/>
      <c r="K31" s="2"/>
    </row>
    <row r="32" spans="1:11" ht="12.75">
      <c r="A32" s="8"/>
      <c r="B32" s="8"/>
      <c r="C32" s="8"/>
      <c r="D32" s="8"/>
      <c r="E32" s="9">
        <f t="shared" si="0"/>
        <v>0</v>
      </c>
      <c r="F32" s="9">
        <f t="shared" si="1"/>
        <v>0</v>
      </c>
      <c r="G32" s="9">
        <f t="shared" si="2"/>
        <v>0</v>
      </c>
      <c r="H32" s="2"/>
      <c r="I32" s="2"/>
      <c r="J32" s="2"/>
      <c r="K32" s="2"/>
    </row>
    <row r="33" spans="1:11" ht="12.75">
      <c r="A33" s="8"/>
      <c r="B33" s="8"/>
      <c r="C33" s="8"/>
      <c r="D33" s="8"/>
      <c r="E33" s="9">
        <f t="shared" si="0"/>
        <v>0</v>
      </c>
      <c r="F33" s="9">
        <f t="shared" si="1"/>
        <v>0</v>
      </c>
      <c r="G33" s="9">
        <f t="shared" si="2"/>
        <v>0</v>
      </c>
      <c r="H33" s="2"/>
      <c r="I33" s="2"/>
      <c r="J33" s="2"/>
      <c r="K33" s="2"/>
    </row>
    <row r="34" spans="1:11" ht="12.75">
      <c r="A34" s="8"/>
      <c r="B34" s="8"/>
      <c r="C34" s="8"/>
      <c r="D34" s="8"/>
      <c r="E34" s="9">
        <f t="shared" si="0"/>
        <v>0</v>
      </c>
      <c r="F34" s="9">
        <f t="shared" si="1"/>
        <v>0</v>
      </c>
      <c r="G34" s="9">
        <f t="shared" si="2"/>
        <v>0</v>
      </c>
      <c r="H34" s="2"/>
      <c r="I34" s="2"/>
      <c r="J34" s="2"/>
      <c r="K34" s="2"/>
    </row>
    <row r="35" spans="1:11" ht="12.75">
      <c r="A35" s="8"/>
      <c r="B35" s="8"/>
      <c r="C35" s="8"/>
      <c r="D35" s="8"/>
      <c r="E35" s="9">
        <f t="shared" si="0"/>
        <v>0</v>
      </c>
      <c r="F35" s="9">
        <f t="shared" si="1"/>
        <v>0</v>
      </c>
      <c r="G35" s="9">
        <f t="shared" si="2"/>
        <v>0</v>
      </c>
      <c r="H35" s="2"/>
      <c r="I35" s="2"/>
      <c r="J35" s="2"/>
      <c r="K35" s="2"/>
    </row>
    <row r="36" spans="1:11" ht="12.75">
      <c r="A36" s="8"/>
      <c r="B36" s="8"/>
      <c r="C36" s="8"/>
      <c r="D36" s="8"/>
      <c r="E36" s="9">
        <f t="shared" si="0"/>
        <v>0</v>
      </c>
      <c r="F36" s="9">
        <f t="shared" si="1"/>
        <v>0</v>
      </c>
      <c r="G36" s="9">
        <f t="shared" si="2"/>
        <v>0</v>
      </c>
      <c r="H36" s="2"/>
      <c r="I36" s="2"/>
      <c r="J36" s="2"/>
      <c r="K36" s="2"/>
    </row>
    <row r="37" spans="1:11" ht="12.75">
      <c r="A37" s="8"/>
      <c r="B37" s="8"/>
      <c r="C37" s="8"/>
      <c r="D37" s="8"/>
      <c r="E37" s="9">
        <f t="shared" si="0"/>
        <v>0</v>
      </c>
      <c r="F37" s="9">
        <f t="shared" si="1"/>
        <v>0</v>
      </c>
      <c r="G37" s="9">
        <f t="shared" si="2"/>
        <v>0</v>
      </c>
      <c r="H37" s="2"/>
      <c r="I37" s="2"/>
      <c r="J37" s="2"/>
      <c r="K37" s="2"/>
    </row>
    <row r="38" spans="1:11" ht="12.75">
      <c r="A38" s="8"/>
      <c r="B38" s="8"/>
      <c r="C38" s="8"/>
      <c r="D38" s="8"/>
      <c r="E38" s="9"/>
      <c r="F38" s="9"/>
      <c r="G38" s="9"/>
      <c r="H38" s="2"/>
      <c r="I38" s="2"/>
      <c r="J38" s="2"/>
      <c r="K38" s="2"/>
    </row>
    <row r="39" spans="1:11" ht="15">
      <c r="A39" s="6" t="s">
        <v>17</v>
      </c>
      <c r="B39" s="9">
        <f>SUM(E17:E37)</f>
        <v>185.72680000000003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6" t="s">
        <v>19</v>
      </c>
      <c r="B40" s="9">
        <f>SUM(F17:F37)</f>
        <v>232.60980000000004</v>
      </c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6" t="s">
        <v>18</v>
      </c>
      <c r="B41" s="9">
        <f>SUM(G17:G37)</f>
        <v>246.3732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1">
      <c r="A44" s="3" t="s">
        <v>8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7.25">
      <c r="A46" s="7" t="s">
        <v>9</v>
      </c>
      <c r="B46" s="9">
        <v>0.049</v>
      </c>
      <c r="C46" s="2"/>
      <c r="D46" s="2"/>
      <c r="E46" s="2"/>
      <c r="F46" s="2"/>
      <c r="G46" s="2"/>
      <c r="H46" s="2"/>
      <c r="I46" s="2"/>
      <c r="J46" s="2"/>
      <c r="K46" s="2"/>
    </row>
    <row r="47" spans="1:11" ht="17.25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7.25">
      <c r="A48" s="7" t="s">
        <v>20</v>
      </c>
      <c r="B48" s="9">
        <f>(B46*B11)/B39</f>
        <v>1.7478629901554323</v>
      </c>
      <c r="C48" s="2"/>
      <c r="D48" s="2"/>
      <c r="E48" s="2"/>
      <c r="F48" s="2"/>
      <c r="G48" s="2"/>
      <c r="H48" s="2"/>
      <c r="I48" s="2"/>
      <c r="J48" s="2"/>
      <c r="K48" s="2"/>
    </row>
    <row r="49" spans="1:11" ht="17.25">
      <c r="A49" s="7" t="s">
        <v>21</v>
      </c>
      <c r="B49" s="9">
        <f>(B46*B11)/B40</f>
        <v>1.395577486417167</v>
      </c>
      <c r="C49" s="2"/>
      <c r="D49" s="2"/>
      <c r="E49" s="2"/>
      <c r="F49" s="2"/>
      <c r="G49" s="2"/>
      <c r="H49" s="2"/>
      <c r="I49" s="2"/>
      <c r="J49" s="2"/>
      <c r="K49" s="2"/>
    </row>
    <row r="50" spans="1:11" ht="17.25">
      <c r="A50" s="7" t="s">
        <v>22</v>
      </c>
      <c r="B50" s="9">
        <f>(B46*B11)/B41</f>
        <v>1.3176149029196358</v>
      </c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7.25">
      <c r="A52" s="7" t="s">
        <v>23</v>
      </c>
      <c r="B52" s="9">
        <f>SUM(B48:B50)/3</f>
        <v>1.487018459830745</v>
      </c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28">
      <selection activeCell="A38" sqref="A38"/>
    </sheetView>
  </sheetViews>
  <sheetFormatPr defaultColWidth="9.140625" defaultRowHeight="12.75"/>
  <cols>
    <col min="1" max="1" width="19.7109375" style="0" customWidth="1"/>
    <col min="2" max="2" width="18.421875" style="0" customWidth="1"/>
    <col min="3" max="3" width="19.28125" style="0" customWidth="1"/>
    <col min="4" max="4" width="19.421875" style="0" customWidth="1"/>
    <col min="5" max="5" width="16.7109375" style="0" customWidth="1"/>
    <col min="6" max="6" width="17.8515625" style="0" customWidth="1"/>
    <col min="7" max="7" width="16.8515625" style="0" customWidth="1"/>
    <col min="8" max="13" width="14.7109375" style="0" customWidth="1"/>
  </cols>
  <sheetData>
    <row r="1" spans="1:11" ht="4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>
      <c r="A3" s="3" t="s">
        <v>1</v>
      </c>
      <c r="B3" s="4"/>
      <c r="C3" s="4"/>
      <c r="D3" s="4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5" t="s">
        <v>2</v>
      </c>
      <c r="B5" s="8">
        <v>24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5" t="s">
        <v>3</v>
      </c>
      <c r="B6" s="8">
        <v>10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5" t="s">
        <v>4</v>
      </c>
      <c r="B7" s="8">
        <v>34</v>
      </c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5" t="s">
        <v>5</v>
      </c>
      <c r="B8" s="8">
        <v>0</v>
      </c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6" t="s">
        <v>6</v>
      </c>
      <c r="B11" s="9">
        <f>(B5*B6*B7)+B8</f>
        <v>8160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>
      <c r="A14" s="3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5" t="s">
        <v>11</v>
      </c>
      <c r="B16" s="5" t="s">
        <v>10</v>
      </c>
      <c r="C16" s="5" t="s">
        <v>13</v>
      </c>
      <c r="D16" s="5" t="s">
        <v>14</v>
      </c>
      <c r="E16" s="5" t="s">
        <v>12</v>
      </c>
      <c r="F16" s="5" t="s">
        <v>15</v>
      </c>
      <c r="G16" s="5" t="s">
        <v>16</v>
      </c>
      <c r="H16" s="2"/>
      <c r="I16" s="2"/>
      <c r="J16" s="2"/>
      <c r="K16" s="2"/>
    </row>
    <row r="17" spans="1:11" ht="12.75">
      <c r="A17" s="8">
        <v>216</v>
      </c>
      <c r="B17" s="8">
        <v>0.22</v>
      </c>
      <c r="C17" s="8">
        <v>0.39</v>
      </c>
      <c r="D17" s="8">
        <v>0.38</v>
      </c>
      <c r="E17" s="9">
        <f>A17*B17</f>
        <v>47.52</v>
      </c>
      <c r="F17" s="9">
        <f>A17*C17</f>
        <v>84.24000000000001</v>
      </c>
      <c r="G17" s="9">
        <f>A17*D17</f>
        <v>82.08</v>
      </c>
      <c r="H17" s="2"/>
      <c r="I17" s="2"/>
      <c r="J17" s="2"/>
      <c r="K17" s="2"/>
    </row>
    <row r="18" spans="1:11" ht="12.75">
      <c r="A18" s="8">
        <v>117</v>
      </c>
      <c r="B18" s="8">
        <v>0.22</v>
      </c>
      <c r="C18" s="8">
        <v>0.39</v>
      </c>
      <c r="D18" s="8">
        <v>0.38</v>
      </c>
      <c r="E18" s="9">
        <f aca="true" t="shared" si="0" ref="E18:E37">A18*B18</f>
        <v>25.74</v>
      </c>
      <c r="F18" s="9">
        <f aca="true" t="shared" si="1" ref="F18:F37">A18*C18</f>
        <v>45.63</v>
      </c>
      <c r="G18" s="9">
        <f aca="true" t="shared" si="2" ref="G18:G37">A18*D18</f>
        <v>44.46</v>
      </c>
      <c r="H18" s="2"/>
      <c r="I18" s="2"/>
      <c r="J18" s="2"/>
      <c r="K18" s="2"/>
    </row>
    <row r="19" spans="1:11" ht="12.75">
      <c r="A19" s="8">
        <v>3.92</v>
      </c>
      <c r="B19" s="8">
        <v>0.68</v>
      </c>
      <c r="C19" s="8">
        <v>0.7</v>
      </c>
      <c r="D19" s="8">
        <v>0.68</v>
      </c>
      <c r="E19" s="9">
        <f t="shared" si="0"/>
        <v>2.6656</v>
      </c>
      <c r="F19" s="9">
        <f t="shared" si="1"/>
        <v>2.7439999999999998</v>
      </c>
      <c r="G19" s="9">
        <f t="shared" si="2"/>
        <v>2.6656</v>
      </c>
      <c r="H19" s="2"/>
      <c r="I19" s="2"/>
      <c r="J19" s="2"/>
      <c r="K19" s="2"/>
    </row>
    <row r="20" spans="1:11" ht="12.75">
      <c r="A20" s="8">
        <v>37</v>
      </c>
      <c r="B20" s="8">
        <v>0.22</v>
      </c>
      <c r="C20" s="8">
        <v>0.39</v>
      </c>
      <c r="D20" s="8">
        <v>0.38</v>
      </c>
      <c r="E20" s="9">
        <f t="shared" si="0"/>
        <v>8.14</v>
      </c>
      <c r="F20" s="9">
        <f t="shared" si="1"/>
        <v>14.43</v>
      </c>
      <c r="G20" s="9">
        <f t="shared" si="2"/>
        <v>14.06</v>
      </c>
      <c r="H20" s="2"/>
      <c r="I20" s="2"/>
      <c r="J20" s="2"/>
      <c r="K20" s="2"/>
    </row>
    <row r="21" spans="1:11" ht="12.75">
      <c r="A21" s="8">
        <v>78</v>
      </c>
      <c r="B21" s="8">
        <v>0.05</v>
      </c>
      <c r="C21" s="8">
        <v>0.04</v>
      </c>
      <c r="D21" s="8">
        <v>0.04</v>
      </c>
      <c r="E21" s="9">
        <f t="shared" si="0"/>
        <v>3.9000000000000004</v>
      </c>
      <c r="F21" s="9">
        <f t="shared" si="1"/>
        <v>3.12</v>
      </c>
      <c r="G21" s="9">
        <f t="shared" si="2"/>
        <v>3.12</v>
      </c>
      <c r="H21" s="2"/>
      <c r="I21" s="2"/>
      <c r="J21" s="2"/>
      <c r="K21" s="2"/>
    </row>
    <row r="22" spans="1:11" ht="12.75">
      <c r="A22" s="8">
        <v>912</v>
      </c>
      <c r="B22" s="8">
        <v>0.06</v>
      </c>
      <c r="C22" s="8">
        <v>0.07</v>
      </c>
      <c r="D22" s="8">
        <v>0.09</v>
      </c>
      <c r="E22" s="9">
        <f t="shared" si="0"/>
        <v>54.72</v>
      </c>
      <c r="F22" s="9">
        <f t="shared" si="1"/>
        <v>63.84</v>
      </c>
      <c r="G22" s="9">
        <f t="shared" si="2"/>
        <v>82.08</v>
      </c>
      <c r="H22" s="2"/>
      <c r="I22" s="2"/>
      <c r="J22" s="2"/>
      <c r="K22" s="2"/>
    </row>
    <row r="23" spans="1:11" ht="12.75">
      <c r="A23" s="8">
        <v>816</v>
      </c>
      <c r="B23" s="8">
        <v>0.02</v>
      </c>
      <c r="C23" s="8">
        <v>0.02</v>
      </c>
      <c r="D23" s="8">
        <v>0.02</v>
      </c>
      <c r="E23" s="9">
        <f t="shared" si="0"/>
        <v>16.32</v>
      </c>
      <c r="F23" s="9">
        <f t="shared" si="1"/>
        <v>16.32</v>
      </c>
      <c r="G23" s="9">
        <f t="shared" si="2"/>
        <v>16.32</v>
      </c>
      <c r="H23" s="2"/>
      <c r="I23" s="2"/>
      <c r="J23" s="2"/>
      <c r="K23" s="2"/>
    </row>
    <row r="24" spans="1:11" ht="12.75">
      <c r="A24" s="8">
        <v>816</v>
      </c>
      <c r="B24" s="8">
        <v>0.02</v>
      </c>
      <c r="C24" s="8">
        <v>0.02</v>
      </c>
      <c r="D24" s="8">
        <v>0.02</v>
      </c>
      <c r="E24" s="9">
        <f t="shared" si="0"/>
        <v>16.32</v>
      </c>
      <c r="F24" s="9">
        <f t="shared" si="1"/>
        <v>16.32</v>
      </c>
      <c r="G24" s="9">
        <f t="shared" si="2"/>
        <v>16.32</v>
      </c>
      <c r="H24" s="2"/>
      <c r="I24" s="2"/>
      <c r="J24" s="2"/>
      <c r="K24" s="2"/>
    </row>
    <row r="25" spans="1:11" ht="12.75">
      <c r="A25" s="8">
        <v>170</v>
      </c>
      <c r="B25" s="8">
        <v>1</v>
      </c>
      <c r="C25" s="8">
        <v>1</v>
      </c>
      <c r="D25" s="8">
        <v>1</v>
      </c>
      <c r="E25" s="9">
        <f t="shared" si="0"/>
        <v>170</v>
      </c>
      <c r="F25" s="9">
        <f t="shared" si="1"/>
        <v>170</v>
      </c>
      <c r="G25" s="9">
        <f t="shared" si="2"/>
        <v>170</v>
      </c>
      <c r="H25" s="2"/>
      <c r="I25" s="2"/>
      <c r="J25" s="2"/>
      <c r="K25" s="2"/>
    </row>
    <row r="26" spans="1:11" ht="12.75">
      <c r="A26" s="8"/>
      <c r="B26" s="8"/>
      <c r="C26" s="8"/>
      <c r="D26" s="8"/>
      <c r="E26" s="9">
        <f t="shared" si="0"/>
        <v>0</v>
      </c>
      <c r="F26" s="9">
        <f t="shared" si="1"/>
        <v>0</v>
      </c>
      <c r="G26" s="9">
        <f t="shared" si="2"/>
        <v>0</v>
      </c>
      <c r="H26" s="2"/>
      <c r="I26" s="2"/>
      <c r="J26" s="2"/>
      <c r="K26" s="2"/>
    </row>
    <row r="27" spans="1:11" ht="12.75">
      <c r="A27" s="8"/>
      <c r="B27" s="8"/>
      <c r="C27" s="8"/>
      <c r="D27" s="8"/>
      <c r="E27" s="9">
        <f t="shared" si="0"/>
        <v>0</v>
      </c>
      <c r="F27" s="9">
        <f t="shared" si="1"/>
        <v>0</v>
      </c>
      <c r="G27" s="9">
        <f t="shared" si="2"/>
        <v>0</v>
      </c>
      <c r="H27" s="2"/>
      <c r="I27" s="2"/>
      <c r="J27" s="2"/>
      <c r="K27" s="2"/>
    </row>
    <row r="28" spans="1:11" ht="12.75">
      <c r="A28" s="8"/>
      <c r="B28" s="8"/>
      <c r="C28" s="8"/>
      <c r="D28" s="8"/>
      <c r="E28" s="9">
        <f t="shared" si="0"/>
        <v>0</v>
      </c>
      <c r="F28" s="9">
        <f t="shared" si="1"/>
        <v>0</v>
      </c>
      <c r="G28" s="9">
        <f t="shared" si="2"/>
        <v>0</v>
      </c>
      <c r="H28" s="2"/>
      <c r="I28" s="2"/>
      <c r="J28" s="2"/>
      <c r="K28" s="2"/>
    </row>
    <row r="29" spans="1:11" ht="12.75">
      <c r="A29" s="8"/>
      <c r="B29" s="8"/>
      <c r="C29" s="8"/>
      <c r="D29" s="8"/>
      <c r="E29" s="9">
        <f t="shared" si="0"/>
        <v>0</v>
      </c>
      <c r="F29" s="9">
        <f t="shared" si="1"/>
        <v>0</v>
      </c>
      <c r="G29" s="9">
        <f t="shared" si="2"/>
        <v>0</v>
      </c>
      <c r="H29" s="2"/>
      <c r="I29" s="2"/>
      <c r="J29" s="2"/>
      <c r="K29" s="2"/>
    </row>
    <row r="30" spans="1:11" ht="12.75">
      <c r="A30" s="8"/>
      <c r="B30" s="8"/>
      <c r="C30" s="8"/>
      <c r="D30" s="8"/>
      <c r="E30" s="9">
        <f t="shared" si="0"/>
        <v>0</v>
      </c>
      <c r="F30" s="9">
        <f t="shared" si="1"/>
        <v>0</v>
      </c>
      <c r="G30" s="9">
        <f t="shared" si="2"/>
        <v>0</v>
      </c>
      <c r="H30" s="2"/>
      <c r="I30" s="2"/>
      <c r="J30" s="2"/>
      <c r="K30" s="2"/>
    </row>
    <row r="31" spans="1:11" ht="12.75">
      <c r="A31" s="8"/>
      <c r="B31" s="8"/>
      <c r="C31" s="8"/>
      <c r="D31" s="8"/>
      <c r="E31" s="9">
        <f t="shared" si="0"/>
        <v>0</v>
      </c>
      <c r="F31" s="9">
        <f t="shared" si="1"/>
        <v>0</v>
      </c>
      <c r="G31" s="9">
        <f t="shared" si="2"/>
        <v>0</v>
      </c>
      <c r="H31" s="2"/>
      <c r="I31" s="2"/>
      <c r="J31" s="2"/>
      <c r="K31" s="2"/>
    </row>
    <row r="32" spans="1:11" ht="12.75">
      <c r="A32" s="8"/>
      <c r="B32" s="8"/>
      <c r="C32" s="8"/>
      <c r="D32" s="8"/>
      <c r="E32" s="9">
        <f t="shared" si="0"/>
        <v>0</v>
      </c>
      <c r="F32" s="9">
        <f t="shared" si="1"/>
        <v>0</v>
      </c>
      <c r="G32" s="9">
        <f t="shared" si="2"/>
        <v>0</v>
      </c>
      <c r="H32" s="2"/>
      <c r="I32" s="2"/>
      <c r="J32" s="2"/>
      <c r="K32" s="2"/>
    </row>
    <row r="33" spans="1:11" ht="12.75">
      <c r="A33" s="8"/>
      <c r="B33" s="8"/>
      <c r="C33" s="8"/>
      <c r="D33" s="8"/>
      <c r="E33" s="9">
        <f t="shared" si="0"/>
        <v>0</v>
      </c>
      <c r="F33" s="9">
        <f t="shared" si="1"/>
        <v>0</v>
      </c>
      <c r="G33" s="9">
        <f t="shared" si="2"/>
        <v>0</v>
      </c>
      <c r="H33" s="2"/>
      <c r="I33" s="2"/>
      <c r="J33" s="2"/>
      <c r="K33" s="2"/>
    </row>
    <row r="34" spans="1:11" ht="12.75">
      <c r="A34" s="8"/>
      <c r="B34" s="8"/>
      <c r="C34" s="8"/>
      <c r="D34" s="8"/>
      <c r="E34" s="9">
        <f t="shared" si="0"/>
        <v>0</v>
      </c>
      <c r="F34" s="9">
        <f t="shared" si="1"/>
        <v>0</v>
      </c>
      <c r="G34" s="9">
        <f t="shared" si="2"/>
        <v>0</v>
      </c>
      <c r="H34" s="2"/>
      <c r="I34" s="2"/>
      <c r="J34" s="2"/>
      <c r="K34" s="2"/>
    </row>
    <row r="35" spans="1:11" ht="12.75">
      <c r="A35" s="8"/>
      <c r="B35" s="8"/>
      <c r="C35" s="8"/>
      <c r="D35" s="8"/>
      <c r="E35" s="9">
        <f t="shared" si="0"/>
        <v>0</v>
      </c>
      <c r="F35" s="9">
        <f t="shared" si="1"/>
        <v>0</v>
      </c>
      <c r="G35" s="9">
        <f t="shared" si="2"/>
        <v>0</v>
      </c>
      <c r="H35" s="2"/>
      <c r="I35" s="2"/>
      <c r="J35" s="2"/>
      <c r="K35" s="2"/>
    </row>
    <row r="36" spans="1:11" ht="12.75">
      <c r="A36" s="8"/>
      <c r="B36" s="8"/>
      <c r="C36" s="8"/>
      <c r="D36" s="8"/>
      <c r="E36" s="9">
        <f t="shared" si="0"/>
        <v>0</v>
      </c>
      <c r="F36" s="9">
        <f t="shared" si="1"/>
        <v>0</v>
      </c>
      <c r="G36" s="9">
        <f t="shared" si="2"/>
        <v>0</v>
      </c>
      <c r="H36" s="2"/>
      <c r="I36" s="2"/>
      <c r="J36" s="2"/>
      <c r="K36" s="2"/>
    </row>
    <row r="37" spans="1:11" ht="12.75">
      <c r="A37" s="8"/>
      <c r="B37" s="8"/>
      <c r="C37" s="8"/>
      <c r="D37" s="8"/>
      <c r="E37" s="9">
        <f t="shared" si="0"/>
        <v>0</v>
      </c>
      <c r="F37" s="9">
        <f t="shared" si="1"/>
        <v>0</v>
      </c>
      <c r="G37" s="9">
        <f t="shared" si="2"/>
        <v>0</v>
      </c>
      <c r="H37" s="2"/>
      <c r="I37" s="2"/>
      <c r="J37" s="2"/>
      <c r="K37" s="2"/>
    </row>
    <row r="38" spans="1:11" ht="12.75">
      <c r="A38" s="8"/>
      <c r="B38" s="8"/>
      <c r="C38" s="8"/>
      <c r="D38" s="8"/>
      <c r="E38" s="9"/>
      <c r="F38" s="9"/>
      <c r="G38" s="9"/>
      <c r="H38" s="2"/>
      <c r="I38" s="2"/>
      <c r="J38" s="2"/>
      <c r="K38" s="2"/>
    </row>
    <row r="39" spans="1:11" ht="15">
      <c r="A39" s="6" t="s">
        <v>17</v>
      </c>
      <c r="B39" s="9">
        <f>SUM(E17:E37)</f>
        <v>345.3256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6" t="s">
        <v>19</v>
      </c>
      <c r="B40" s="9">
        <f>SUM(F17:F37)</f>
        <v>416.644</v>
      </c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6" t="s">
        <v>18</v>
      </c>
      <c r="B41" s="9">
        <f>SUM(G17:G37)</f>
        <v>431.1056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1">
      <c r="A44" s="3" t="s">
        <v>8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7.25">
      <c r="A46" s="7" t="s">
        <v>9</v>
      </c>
      <c r="B46" s="9">
        <v>0.049</v>
      </c>
      <c r="C46" s="2"/>
      <c r="D46" s="2"/>
      <c r="E46" s="2"/>
      <c r="F46" s="2"/>
      <c r="G46" s="2"/>
      <c r="H46" s="2"/>
      <c r="I46" s="2"/>
      <c r="J46" s="2"/>
      <c r="K46" s="2"/>
    </row>
    <row r="47" spans="1:11" ht="17.25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7.25">
      <c r="A48" s="7" t="s">
        <v>20</v>
      </c>
      <c r="B48" s="9">
        <f>(B46*B11)/B39</f>
        <v>1.1578637668333887</v>
      </c>
      <c r="C48" s="2"/>
      <c r="D48" s="2"/>
      <c r="E48" s="2"/>
      <c r="F48" s="2"/>
      <c r="G48" s="2"/>
      <c r="H48" s="2"/>
      <c r="I48" s="2"/>
      <c r="J48" s="2"/>
      <c r="K48" s="2"/>
    </row>
    <row r="49" spans="1:11" ht="17.25">
      <c r="A49" s="7" t="s">
        <v>21</v>
      </c>
      <c r="B49" s="9">
        <f>(B46*B11)/B40</f>
        <v>0.9596682059504038</v>
      </c>
      <c r="C49" s="2"/>
      <c r="D49" s="2"/>
      <c r="E49" s="2"/>
      <c r="F49" s="2"/>
      <c r="G49" s="2"/>
      <c r="H49" s="2"/>
      <c r="I49" s="2"/>
      <c r="J49" s="2"/>
      <c r="K49" s="2"/>
    </row>
    <row r="50" spans="1:11" ht="17.25">
      <c r="A50" s="7" t="s">
        <v>22</v>
      </c>
      <c r="B50" s="9">
        <f>(B46*B11)/B41</f>
        <v>0.92747577391711</v>
      </c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7.25">
      <c r="A52" s="7" t="s">
        <v>23</v>
      </c>
      <c r="B52" s="9">
        <f>SUM(B48:B50)/3</f>
        <v>1.0150025822336344</v>
      </c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C5" sqref="C5"/>
    </sheetView>
  </sheetViews>
  <sheetFormatPr defaultColWidth="9.140625" defaultRowHeight="12.75"/>
  <cols>
    <col min="1" max="1" width="47.8515625" style="0" customWidth="1"/>
    <col min="2" max="2" width="14.00390625" style="0" customWidth="1"/>
  </cols>
  <sheetData>
    <row r="1" spans="1:2" ht="12.75">
      <c r="A1" s="10" t="s">
        <v>28</v>
      </c>
      <c r="B1" s="10"/>
    </row>
    <row r="3" spans="1:2" ht="12.75">
      <c r="A3" s="10" t="s">
        <v>24</v>
      </c>
      <c r="B3" t="s">
        <v>26</v>
      </c>
    </row>
    <row r="4" spans="1:2" ht="12.75">
      <c r="A4" s="10" t="s">
        <v>25</v>
      </c>
      <c r="B4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Hodapp</dc:creator>
  <cp:keywords/>
  <dc:description/>
  <cp:lastModifiedBy>Marc Hodapp</cp:lastModifiedBy>
  <dcterms:created xsi:type="dcterms:W3CDTF">2007-03-05T20:32:00Z</dcterms:created>
  <dcterms:modified xsi:type="dcterms:W3CDTF">2007-05-02T04:55:58Z</dcterms:modified>
  <cp:category/>
  <cp:version/>
  <cp:contentType/>
  <cp:contentStatus/>
</cp:coreProperties>
</file>