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hidden" name="delete" sheetId="1" r:id="rId4"/>
    <sheet state="visible" name="Scenario Analysis" sheetId="2" r:id="rId5"/>
    <sheet state="visible" name="Demand Projections for Aunt Flo" sheetId="3" r:id="rId6"/>
  </sheets>
  <definedNames/>
  <calcPr/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A1">
      <text>
        <t xml:space="preserve">Can be 0 on orders $1000 plus
	-Sydney Yeaw
----
this actually comes out to 47.3 so the extra 350ish products can provide wiggle room for those who use it more or less
	-Sydney Yeaw
----
from facilities
	-Sydney Yeaw
----
2956 women will get their period unexpectedly in one month * 8 months
	-Sydney Yeaw
assumption that they use one product per period
	-Emily Thayer
----
https://www.freethetampons.org/
	-Sydney Yeaw
----
https://www.wpi.edu/sites/default/files/inline-image/Offices/Institutional-Research/WPI%20CDS%202018-2019_2.pdf
	-Sydney Yeaw
----
will update when we speak to Marlene
	-Rachael Mair</t>
      </text>
    </comment>
  </commentList>
</comments>
</file>

<file path=xl/sharedStrings.xml><?xml version="1.0" encoding="utf-8"?>
<sst xmlns="http://schemas.openxmlformats.org/spreadsheetml/2006/main" count="249" uniqueCount="97">
  <si>
    <t>Project Budget Template</t>
  </si>
  <si>
    <t>Project Name: Project ABC</t>
  </si>
  <si>
    <t>Benchmark - Citron Current Distribution</t>
  </si>
  <si>
    <t>Estimated Time</t>
  </si>
  <si>
    <t>Estimated Total Cost</t>
  </si>
  <si>
    <t>Over</t>
  </si>
  <si>
    <t xml:space="preserve">Date: </t>
  </si>
  <si>
    <t>Actual Time</t>
  </si>
  <si>
    <t>Actual Total Cost</t>
  </si>
  <si>
    <t>Labour</t>
  </si>
  <si>
    <t>Materials</t>
  </si>
  <si>
    <t>Overall</t>
  </si>
  <si>
    <t>WBS</t>
  </si>
  <si>
    <t>Task Category</t>
  </si>
  <si>
    <t>Time</t>
  </si>
  <si>
    <t>Wage</t>
  </si>
  <si>
    <t>Total labour cost</t>
  </si>
  <si>
    <t>Units</t>
  </si>
  <si>
    <t>Cost per unit</t>
  </si>
  <si>
    <t>Total Material Cost</t>
  </si>
  <si>
    <t>Total Cost</t>
  </si>
  <si>
    <t>Estimated</t>
  </si>
  <si>
    <t>Actual</t>
  </si>
  <si>
    <t>Primary</t>
  </si>
  <si>
    <t>Secondary</t>
  </si>
  <si>
    <t>1.1.1</t>
  </si>
  <si>
    <t>Tertiary</t>
  </si>
  <si>
    <t>1.1.2</t>
  </si>
  <si>
    <t>1.2.1</t>
  </si>
  <si>
    <t>1.2.2</t>
  </si>
  <si>
    <t>1.3.1</t>
  </si>
  <si>
    <t>1.3.2</t>
  </si>
  <si>
    <t>2.1.1</t>
  </si>
  <si>
    <t>2.1.2</t>
  </si>
  <si>
    <t>2.2.1</t>
  </si>
  <si>
    <t>2.2.2</t>
  </si>
  <si>
    <t>2.3.1</t>
  </si>
  <si>
    <t>2.3.2</t>
  </si>
  <si>
    <t>Estimating Annual Demand</t>
  </si>
  <si>
    <t>Cost Comparison</t>
  </si>
  <si>
    <t>Months Students on Campus</t>
  </si>
  <si>
    <t>CITRON - CURRENT</t>
  </si>
  <si>
    <t>CITRON - FREE</t>
  </si>
  <si>
    <t>HEALTH SERVICES</t>
  </si>
  <si>
    <t>AUNT FLOW</t>
  </si>
  <si>
    <t>Number of Women (Menstruators)</t>
  </si>
  <si>
    <t>Number of Machines</t>
  </si>
  <si>
    <t>Number of Unexpected Periods</t>
  </si>
  <si>
    <t>Machine Cost (indiv.)</t>
  </si>
  <si>
    <t>Number of Products Per Period</t>
  </si>
  <si>
    <t>Total Machine Cost</t>
  </si>
  <si>
    <t>Annual Demand in Products</t>
  </si>
  <si>
    <t>Annual Demand in Cases</t>
  </si>
  <si>
    <t>Demand</t>
  </si>
  <si>
    <t>n/a</t>
  </si>
  <si>
    <t>Annual Demand - Tampons</t>
  </si>
  <si>
    <t>Time to restock (seconds)</t>
  </si>
  <si>
    <t>Annual Demand - Pads</t>
  </si>
  <si>
    <t>Facilities Employee $/hr</t>
  </si>
  <si>
    <t>included in contract</t>
  </si>
  <si>
    <t>Total Labor Cost</t>
  </si>
  <si>
    <t>Cases per year</t>
  </si>
  <si>
    <t>Cost to Ship</t>
  </si>
  <si>
    <t xml:space="preserve">Economic Ordering Quantity </t>
  </si>
  <si>
    <t>Shipping Costs per year</t>
  </si>
  <si>
    <t>PADS</t>
  </si>
  <si>
    <t>no discount</t>
  </si>
  <si>
    <t>Total Cost of Product per year</t>
  </si>
  <si>
    <t>EOQ=</t>
  </si>
  <si>
    <t>sqrt(2*D*S/H)</t>
  </si>
  <si>
    <t>D=annual demand</t>
  </si>
  <si>
    <t>Other (add. labor or maintenance)</t>
  </si>
  <si>
    <t>S=cost per order</t>
  </si>
  <si>
    <t>H=I*C=holding cost</t>
  </si>
  <si>
    <t>Cost for First Year</t>
  </si>
  <si>
    <t>I=holding cost percent</t>
  </si>
  <si>
    <t>Cost for Remaining Years</t>
  </si>
  <si>
    <t xml:space="preserve">C=cost per item </t>
  </si>
  <si>
    <t>EOQ</t>
  </si>
  <si>
    <t>Product Costs</t>
  </si>
  <si>
    <t>Unit Cost of Pads</t>
  </si>
  <si>
    <t>TAMPONS</t>
  </si>
  <si>
    <t>Unit of Pads</t>
  </si>
  <si>
    <t>Dispenser Inventory - Pads</t>
  </si>
  <si>
    <t>Cost per Pad</t>
  </si>
  <si>
    <t>Unit Cost of Tampons</t>
  </si>
  <si>
    <t>Unit of Tampons</t>
  </si>
  <si>
    <t>Dispenser Inventory - Tampons</t>
  </si>
  <si>
    <t>Cost per Tampon</t>
  </si>
  <si>
    <t>Aunt Flow Varying Demands - Cost Comparison</t>
  </si>
  <si>
    <t>Low Demand</t>
  </si>
  <si>
    <t>Medium Demand</t>
  </si>
  <si>
    <t>High Demand</t>
  </si>
  <si>
    <t>Low Annual Demand</t>
  </si>
  <si>
    <t>Medium Annual Demand</t>
  </si>
  <si>
    <t>High Annual Demand</t>
  </si>
  <si>
    <t>EOQ= sqrt(2*D*S/H)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</si>
</sst>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_-* #,##0_-;\(#,##0\)_-;_-* &quot;-&quot;_-;_-@"/>
    <numFmt numFmtId="165" formatCode="_ * #,##0_ ;_ * \-#,##0_ ;_ * &quot;-&quot;??_ ;_ @_ "/>
    <numFmt numFmtId="166" formatCode="&quot;$&quot;#,##0.00"/>
    <numFmt numFmtId="167" formatCode="&quot;$&quot;#,##0"/>
  </numFmts>
  <fonts count="20">
    <font>
      <sz val="11.0"/>
      <color theme="1"/>
      <name val="Arial Narrow"/>
    </font>
    <font>
      <sz val="8.0"/>
      <color rgb="FFFFFFFF"/>
      <name val="Open Sans"/>
    </font>
    <font>
      <sz val="12.0"/>
      <color theme="1"/>
      <name val="Open Sans"/>
    </font>
    <font>
      <sz val="10.0"/>
      <color theme="1"/>
      <name val="Open Sans"/>
    </font>
    <font>
      <b/>
      <sz val="14.0"/>
      <color theme="0"/>
      <name val="Open Sans"/>
    </font>
    <font>
      <b/>
      <sz val="11.0"/>
      <color theme="0"/>
      <name val="Open Sans"/>
    </font>
    <font>
      <b/>
      <sz val="10.0"/>
      <color theme="1"/>
      <name val="Open Sans"/>
    </font>
    <font>
      <color theme="8"/>
      <name val="Calibri"/>
    </font>
    <font>
      <b/>
      <sz val="10.0"/>
      <color theme="0"/>
      <name val="Open Sans"/>
    </font>
    <font>
      <sz val="12.0"/>
      <color theme="1"/>
      <name val="Calibri"/>
    </font>
    <font>
      <i/>
      <sz val="12.0"/>
      <color theme="1"/>
      <name val="Arial Narrow"/>
    </font>
    <font>
      <sz val="12.0"/>
      <color rgb="FF0070C0"/>
      <name val="Calibri"/>
    </font>
    <font>
      <sz val="11.0"/>
      <color theme="1"/>
      <name val="Open Sans"/>
    </font>
    <font>
      <b/>
      <color theme="1"/>
      <name val="Calibri"/>
    </font>
    <font/>
    <font>
      <color theme="1"/>
      <name val="Calibri"/>
    </font>
    <font>
      <i/>
      <color theme="1"/>
      <name val="Calibri"/>
    </font>
    <font>
      <sz val="11.0"/>
      <color theme="1"/>
      <name val="Calibri"/>
    </font>
    <font>
      <b/>
      <sz val="11.0"/>
      <color theme="1"/>
      <name val="Calibri"/>
    </font>
    <font>
      <strike/>
      <color theme="1"/>
      <name val="Calibri"/>
    </font>
  </fonts>
  <fills count="12">
    <fill>
      <patternFill patternType="none"/>
    </fill>
    <fill>
      <patternFill patternType="lightGray"/>
    </fill>
    <fill>
      <patternFill patternType="solid">
        <fgColor rgb="FF132E57"/>
        <bgColor rgb="FF132E57"/>
      </patternFill>
    </fill>
    <fill>
      <patternFill patternType="solid">
        <fgColor theme="8"/>
        <bgColor theme="8"/>
      </patternFill>
    </fill>
    <fill>
      <patternFill patternType="solid">
        <fgColor theme="4"/>
        <bgColor theme="4"/>
      </patternFill>
    </fill>
    <fill>
      <patternFill patternType="solid">
        <fgColor rgb="FFCFE2F3"/>
        <bgColor rgb="FFCFE2F3"/>
      </patternFill>
    </fill>
    <fill>
      <patternFill patternType="solid">
        <fgColor rgb="FFFFFF00"/>
        <bgColor rgb="FFFFFF00"/>
      </patternFill>
    </fill>
    <fill>
      <patternFill patternType="solid">
        <fgColor rgb="FFF4CCCC"/>
        <bgColor rgb="FFF4CCCC"/>
      </patternFill>
    </fill>
    <fill>
      <patternFill patternType="solid">
        <fgColor rgb="FFEA9999"/>
        <bgColor rgb="FFEA9999"/>
      </patternFill>
    </fill>
    <fill>
      <patternFill patternType="solid">
        <fgColor rgb="FFD9EAD3"/>
        <bgColor rgb="FFD9EAD3"/>
      </patternFill>
    </fill>
    <fill>
      <patternFill patternType="solid">
        <fgColor rgb="FFB6D7A8"/>
        <bgColor rgb="FFB6D7A8"/>
      </patternFill>
    </fill>
    <fill>
      <patternFill patternType="solid">
        <fgColor rgb="FFFFE599"/>
        <bgColor rgb="FFFFE599"/>
      </patternFill>
    </fill>
  </fills>
  <borders count="29">
    <border/>
    <border>
      <left/>
      <right/>
      <top/>
      <bottom/>
    </border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28">
    <xf borderId="0" fillId="0" fontId="0" numFmtId="0" xfId="0" applyAlignment="1" applyFont="1">
      <alignment readingOrder="0" shrinkToFit="0" vertical="bottom" wrapText="0"/>
    </xf>
    <xf borderId="1" fillId="2" fontId="1" numFmtId="164" xfId="0" applyAlignment="1" applyBorder="1" applyFill="1" applyFont="1" applyNumberFormat="1">
      <alignment readingOrder="0"/>
    </xf>
    <xf borderId="1" fillId="2" fontId="2" numFmtId="164" xfId="0" applyBorder="1" applyFont="1" applyNumberFormat="1"/>
    <xf borderId="1" fillId="2" fontId="2" numFmtId="164" xfId="0" applyAlignment="1" applyBorder="1" applyFont="1" applyNumberFormat="1">
      <alignment horizontal="center"/>
    </xf>
    <xf borderId="0" fillId="0" fontId="3" numFmtId="0" xfId="0" applyFont="1"/>
    <xf borderId="1" fillId="2" fontId="4" numFmtId="0" xfId="0" applyAlignment="1" applyBorder="1" applyFont="1">
      <alignment vertical="center"/>
    </xf>
    <xf borderId="1" fillId="2" fontId="5" numFmtId="0" xfId="0" applyBorder="1" applyFont="1"/>
    <xf borderId="1" fillId="3" fontId="6" numFmtId="0" xfId="0" applyAlignment="1" applyBorder="1" applyFill="1" applyFont="1">
      <alignment horizontal="left"/>
    </xf>
    <xf borderId="1" fillId="3" fontId="6" numFmtId="0" xfId="0" applyAlignment="1" applyBorder="1" applyFont="1">
      <alignment readingOrder="0"/>
    </xf>
    <xf borderId="1" fillId="3" fontId="6" numFmtId="0" xfId="0" applyBorder="1" applyFont="1"/>
    <xf borderId="1" fillId="3" fontId="6" numFmtId="49" xfId="0" applyBorder="1" applyFont="1" applyNumberFormat="1"/>
    <xf borderId="1" fillId="3" fontId="3" numFmtId="0" xfId="0" applyBorder="1" applyFont="1"/>
    <xf borderId="0" fillId="3" fontId="7" numFmtId="0" xfId="0" applyFont="1"/>
    <xf borderId="1" fillId="3" fontId="6" numFmtId="0" xfId="0" applyAlignment="1" applyBorder="1" applyFont="1">
      <alignment horizontal="left" readingOrder="0"/>
    </xf>
    <xf borderId="1" fillId="3" fontId="6" numFmtId="49" xfId="0" applyAlignment="1" applyBorder="1" applyFont="1" applyNumberFormat="1">
      <alignment horizontal="right"/>
    </xf>
    <xf borderId="1" fillId="2" fontId="8" numFmtId="0" xfId="0" applyAlignment="1" applyBorder="1" applyFont="1">
      <alignment horizontal="center" vertical="center"/>
    </xf>
    <xf borderId="1" fillId="2" fontId="8" numFmtId="0" xfId="0" applyBorder="1" applyFont="1"/>
    <xf borderId="0" fillId="0" fontId="6" numFmtId="0" xfId="0" applyAlignment="1" applyFont="1">
      <alignment horizontal="center" vertical="center"/>
    </xf>
    <xf borderId="0" fillId="0" fontId="3" numFmtId="49" xfId="0" applyAlignment="1" applyFont="1" applyNumberFormat="1">
      <alignment horizontal="center" vertical="center"/>
    </xf>
    <xf borderId="0" fillId="0" fontId="3" numFmtId="0" xfId="0" applyAlignment="1" applyFont="1">
      <alignment horizontal="center" vertical="center"/>
    </xf>
    <xf borderId="1" fillId="4" fontId="6" numFmtId="49" xfId="0" applyAlignment="1" applyBorder="1" applyFill="1" applyFont="1" applyNumberFormat="1">
      <alignment horizontal="center" vertical="center"/>
    </xf>
    <xf borderId="1" fillId="4" fontId="6" numFmtId="49" xfId="0" applyAlignment="1" applyBorder="1" applyFont="1" applyNumberFormat="1">
      <alignment horizontal="right"/>
    </xf>
    <xf borderId="1" fillId="4" fontId="6" numFmtId="0" xfId="0" applyAlignment="1" applyBorder="1" applyFont="1">
      <alignment horizontal="center" vertical="center"/>
    </xf>
    <xf borderId="1" fillId="4" fontId="6" numFmtId="0" xfId="0" applyAlignment="1" applyBorder="1" applyFont="1">
      <alignment horizontal="right"/>
    </xf>
    <xf borderId="0" fillId="0" fontId="0" numFmtId="0" xfId="0" applyFont="1"/>
    <xf borderId="0" fillId="0" fontId="9" numFmtId="0" xfId="0" applyFont="1"/>
    <xf borderId="0" fillId="0" fontId="10" numFmtId="0" xfId="0" applyFont="1"/>
    <xf borderId="0" fillId="0" fontId="3" numFmtId="0" xfId="0" applyAlignment="1" applyFont="1">
      <alignment horizontal="left"/>
    </xf>
    <xf borderId="0" fillId="0" fontId="9" numFmtId="165" xfId="0" applyFont="1" applyNumberFormat="1"/>
    <xf borderId="0" fillId="0" fontId="11" numFmtId="0" xfId="0" applyFont="1"/>
    <xf borderId="0" fillId="0" fontId="12" numFmtId="0" xfId="0" applyFont="1"/>
    <xf borderId="0" fillId="0" fontId="13" numFmtId="0" xfId="0" applyAlignment="1" applyFont="1">
      <alignment horizontal="center" readingOrder="0"/>
    </xf>
    <xf borderId="2" fillId="5" fontId="13" numFmtId="0" xfId="0" applyAlignment="1" applyBorder="1" applyFill="1" applyFont="1">
      <alignment horizontal="center" readingOrder="0"/>
    </xf>
    <xf borderId="3" fillId="0" fontId="14" numFmtId="0" xfId="0" applyBorder="1" applyFont="1"/>
    <xf borderId="4" fillId="0" fontId="14" numFmtId="0" xfId="0" applyBorder="1" applyFont="1"/>
    <xf borderId="5" fillId="5" fontId="13" numFmtId="0" xfId="0" applyAlignment="1" applyBorder="1" applyFont="1">
      <alignment horizontal="center" readingOrder="0"/>
    </xf>
    <xf borderId="6" fillId="0" fontId="14" numFmtId="0" xfId="0" applyBorder="1" applyFont="1"/>
    <xf borderId="7" fillId="0" fontId="14" numFmtId="0" xfId="0" applyBorder="1" applyFont="1"/>
    <xf borderId="8" fillId="0" fontId="15" numFmtId="0" xfId="0" applyAlignment="1" applyBorder="1" applyFont="1">
      <alignment horizontal="left" readingOrder="0"/>
    </xf>
    <xf borderId="9" fillId="0" fontId="15" numFmtId="0" xfId="0" applyAlignment="1" applyBorder="1" applyFont="1">
      <alignment horizontal="center" readingOrder="0"/>
    </xf>
    <xf borderId="10" fillId="0" fontId="15" numFmtId="0" xfId="0" applyAlignment="1" applyBorder="1" applyFont="1">
      <alignment horizontal="center" readingOrder="0"/>
    </xf>
    <xf borderId="11" fillId="0" fontId="15" numFmtId="0" xfId="0" applyAlignment="1" applyBorder="1" applyFont="1">
      <alignment horizontal="center" readingOrder="0"/>
    </xf>
    <xf borderId="12" fillId="0" fontId="15" numFmtId="0" xfId="0" applyAlignment="1" applyBorder="1" applyFont="1">
      <alignment horizontal="center" readingOrder="0"/>
    </xf>
    <xf borderId="13" fillId="6" fontId="15" numFmtId="0" xfId="0" applyAlignment="1" applyBorder="1" applyFill="1" applyFont="1">
      <alignment horizontal="center" readingOrder="0"/>
    </xf>
    <xf borderId="10" fillId="0" fontId="15" numFmtId="0" xfId="0" applyAlignment="1" applyBorder="1" applyFont="1">
      <alignment readingOrder="0"/>
    </xf>
    <xf borderId="12" fillId="0" fontId="15" numFmtId="0" xfId="0" applyAlignment="1" applyBorder="1" applyFont="1">
      <alignment horizontal="center"/>
    </xf>
    <xf borderId="10" fillId="0" fontId="15" numFmtId="166" xfId="0" applyAlignment="1" applyBorder="1" applyFont="1" applyNumberFormat="1">
      <alignment readingOrder="0"/>
    </xf>
    <xf borderId="11" fillId="0" fontId="15" numFmtId="166" xfId="0" applyAlignment="1" applyBorder="1" applyFont="1" applyNumberFormat="1">
      <alignment horizontal="center" readingOrder="0"/>
    </xf>
    <xf borderId="11" fillId="0" fontId="15" numFmtId="166" xfId="0" applyAlignment="1" applyBorder="1" applyFont="1" applyNumberFormat="1">
      <alignment horizontal="center" readingOrder="0"/>
    </xf>
    <xf borderId="12" fillId="0" fontId="15" numFmtId="166" xfId="0" applyAlignment="1" applyBorder="1" applyFont="1" applyNumberFormat="1">
      <alignment horizontal="center" readingOrder="0"/>
    </xf>
    <xf borderId="10" fillId="0" fontId="13" numFmtId="166" xfId="0" applyAlignment="1" applyBorder="1" applyFont="1" applyNumberFormat="1">
      <alignment readingOrder="0"/>
    </xf>
    <xf borderId="11" fillId="0" fontId="13" numFmtId="166" xfId="0" applyAlignment="1" applyBorder="1" applyFont="1" applyNumberFormat="1">
      <alignment horizontal="center"/>
    </xf>
    <xf borderId="11" fillId="0" fontId="13" numFmtId="166" xfId="0" applyAlignment="1" applyBorder="1" applyFont="1" applyNumberFormat="1">
      <alignment horizontal="center"/>
    </xf>
    <xf borderId="12" fillId="0" fontId="13" numFmtId="166" xfId="0" applyAlignment="1" applyBorder="1" applyFont="1" applyNumberFormat="1">
      <alignment horizontal="center"/>
    </xf>
    <xf borderId="8" fillId="0" fontId="13" numFmtId="0" xfId="0" applyAlignment="1" applyBorder="1" applyFont="1">
      <alignment horizontal="left" readingOrder="0"/>
    </xf>
    <xf borderId="9" fillId="0" fontId="13" numFmtId="0" xfId="0" applyAlignment="1" applyBorder="1" applyFont="1">
      <alignment horizontal="center"/>
    </xf>
    <xf borderId="10" fillId="0" fontId="15" numFmtId="0" xfId="0" applyBorder="1" applyFont="1"/>
    <xf borderId="11" fillId="0" fontId="15" numFmtId="0" xfId="0" applyAlignment="1" applyBorder="1" applyFont="1">
      <alignment horizontal="center"/>
    </xf>
    <xf borderId="11" fillId="0" fontId="15" numFmtId="3" xfId="0" applyAlignment="1" applyBorder="1" applyFont="1" applyNumberFormat="1">
      <alignment horizontal="center" readingOrder="0"/>
    </xf>
    <xf borderId="8" fillId="0" fontId="16" numFmtId="0" xfId="0" applyAlignment="1" applyBorder="1" applyFont="1">
      <alignment horizontal="left" readingOrder="0"/>
    </xf>
    <xf borderId="9" fillId="0" fontId="16" numFmtId="0" xfId="0" applyAlignment="1" applyBorder="1" applyFont="1">
      <alignment horizontal="center"/>
    </xf>
    <xf borderId="0" fillId="0" fontId="15" numFmtId="166" xfId="0" applyAlignment="1" applyFont="1" applyNumberFormat="1">
      <alignment horizontal="center"/>
    </xf>
    <xf borderId="14" fillId="0" fontId="16" numFmtId="0" xfId="0" applyAlignment="1" applyBorder="1" applyFont="1">
      <alignment horizontal="left" readingOrder="0"/>
    </xf>
    <xf borderId="15" fillId="0" fontId="14" numFmtId="0" xfId="0" applyBorder="1" applyFont="1"/>
    <xf borderId="16" fillId="0" fontId="16" numFmtId="0" xfId="0" applyAlignment="1" applyBorder="1" applyFont="1">
      <alignment horizontal="center"/>
    </xf>
    <xf borderId="12" fillId="0" fontId="15" numFmtId="166" xfId="0" applyAlignment="1" applyBorder="1" applyFont="1" applyNumberFormat="1">
      <alignment horizontal="center" readingOrder="0"/>
    </xf>
    <xf borderId="0" fillId="0" fontId="15" numFmtId="166" xfId="0" applyFont="1" applyNumberFormat="1"/>
    <xf borderId="0" fillId="0" fontId="15" numFmtId="0" xfId="0" applyAlignment="1" applyFont="1">
      <alignment horizontal="center"/>
    </xf>
    <xf borderId="10" fillId="0" fontId="15" numFmtId="0" xfId="0" applyAlignment="1" applyBorder="1" applyFont="1">
      <alignment readingOrder="0"/>
    </xf>
    <xf borderId="10" fillId="0" fontId="13" numFmtId="0" xfId="0" applyAlignment="1" applyBorder="1" applyFont="1">
      <alignment readingOrder="0"/>
    </xf>
    <xf borderId="11" fillId="0" fontId="13" numFmtId="166" xfId="0" applyAlignment="1" applyBorder="1" applyFont="1" applyNumberFormat="1">
      <alignment horizontal="center" readingOrder="0"/>
    </xf>
    <xf borderId="11" fillId="0" fontId="13" numFmtId="166" xfId="0" applyAlignment="1" applyBorder="1" applyFont="1" applyNumberFormat="1">
      <alignment horizontal="center" readingOrder="0"/>
    </xf>
    <xf borderId="12" fillId="0" fontId="13" numFmtId="166" xfId="0" applyAlignment="1" applyBorder="1" applyFont="1" applyNumberFormat="1">
      <alignment horizontal="center"/>
    </xf>
    <xf borderId="17" fillId="0" fontId="13" numFmtId="0" xfId="0" applyAlignment="1" applyBorder="1" applyFont="1">
      <alignment readingOrder="0"/>
    </xf>
    <xf borderId="18" fillId="0" fontId="14" numFmtId="0" xfId="0" applyBorder="1" applyFont="1"/>
    <xf borderId="13" fillId="0" fontId="13" numFmtId="0" xfId="0" applyAlignment="1" applyBorder="1" applyFont="1">
      <alignment horizontal="center" readingOrder="0"/>
    </xf>
    <xf borderId="11" fillId="0" fontId="15" numFmtId="0" xfId="0" applyBorder="1" applyFont="1"/>
    <xf borderId="12" fillId="0" fontId="15" numFmtId="0" xfId="0" applyBorder="1" applyFont="1"/>
    <xf borderId="0" fillId="0" fontId="16" numFmtId="0" xfId="0" applyFont="1"/>
    <xf borderId="10" fillId="0" fontId="17" numFmtId="0" xfId="0" applyAlignment="1" applyBorder="1" applyFont="1">
      <alignment readingOrder="0" vertical="bottom"/>
    </xf>
    <xf borderId="12" fillId="0" fontId="17" numFmtId="1" xfId="0" applyAlignment="1" applyBorder="1" applyFont="1" applyNumberFormat="1">
      <alignment horizontal="center" vertical="bottom"/>
    </xf>
    <xf borderId="10" fillId="0" fontId="17" numFmtId="0" xfId="0" applyAlignment="1" applyBorder="1" applyFont="1">
      <alignment vertical="bottom"/>
    </xf>
    <xf borderId="12" fillId="0" fontId="17" numFmtId="167" xfId="0" applyAlignment="1" applyBorder="1" applyFont="1" applyNumberFormat="1">
      <alignment horizontal="center" vertical="bottom"/>
    </xf>
    <xf borderId="10" fillId="7" fontId="13" numFmtId="0" xfId="0" applyAlignment="1" applyBorder="1" applyFill="1" applyFont="1">
      <alignment readingOrder="0"/>
    </xf>
    <xf borderId="19" fillId="7" fontId="15" numFmtId="0" xfId="0" applyAlignment="1" applyBorder="1" applyFont="1">
      <alignment horizontal="center" readingOrder="0"/>
    </xf>
    <xf borderId="20" fillId="0" fontId="14" numFmtId="0" xfId="0" applyBorder="1" applyFont="1"/>
    <xf borderId="10" fillId="0" fontId="18" numFmtId="0" xfId="0" applyAlignment="1" applyBorder="1" applyFont="1">
      <alignment vertical="bottom"/>
    </xf>
    <xf borderId="11" fillId="0" fontId="13" numFmtId="0" xfId="0" applyAlignment="1" applyBorder="1" applyFont="1">
      <alignment readingOrder="0"/>
    </xf>
    <xf borderId="12" fillId="0" fontId="18" numFmtId="166" xfId="0" applyAlignment="1" applyBorder="1" applyFont="1" applyNumberFormat="1">
      <alignment horizontal="center" vertical="bottom"/>
    </xf>
    <xf borderId="11" fillId="0" fontId="15" numFmtId="0" xfId="0" applyAlignment="1" applyBorder="1" applyFont="1">
      <alignment readingOrder="0"/>
    </xf>
    <xf borderId="10" fillId="0" fontId="13" numFmtId="0" xfId="0" applyAlignment="1" applyBorder="1" applyFont="1">
      <alignment readingOrder="0" shrinkToFit="0" wrapText="1"/>
    </xf>
    <xf borderId="12" fillId="0" fontId="13" numFmtId="0" xfId="0" applyAlignment="1" applyBorder="1" applyFont="1">
      <alignment horizontal="center" readingOrder="0"/>
    </xf>
    <xf borderId="11" fillId="0" fontId="13" numFmtId="0" xfId="0" applyAlignment="1" applyBorder="1" applyFont="1">
      <alignment horizontal="center"/>
    </xf>
    <xf borderId="12" fillId="0" fontId="13" numFmtId="0" xfId="0" applyAlignment="1" applyBorder="1" applyFont="1">
      <alignment horizontal="center"/>
    </xf>
    <xf borderId="21" fillId="0" fontId="13" numFmtId="0" xfId="0" applyAlignment="1" applyBorder="1" applyFont="1">
      <alignment readingOrder="0"/>
    </xf>
    <xf borderId="22" fillId="8" fontId="13" numFmtId="166" xfId="0" applyAlignment="1" applyBorder="1" applyFill="1" applyFont="1" applyNumberFormat="1">
      <alignment horizontal="center"/>
    </xf>
    <xf borderId="22" fillId="0" fontId="13" numFmtId="166" xfId="0" applyAlignment="1" applyBorder="1" applyFont="1" applyNumberFormat="1">
      <alignment horizontal="center"/>
    </xf>
    <xf borderId="22" fillId="0" fontId="13" numFmtId="166" xfId="0" applyAlignment="1" applyBorder="1" applyFont="1" applyNumberFormat="1">
      <alignment horizontal="center" readingOrder="0"/>
    </xf>
    <xf borderId="23" fillId="0" fontId="13" numFmtId="166" xfId="0" applyAlignment="1" applyBorder="1" applyFont="1" applyNumberFormat="1">
      <alignment horizontal="center"/>
    </xf>
    <xf borderId="21" fillId="9" fontId="13" numFmtId="0" xfId="0" applyAlignment="1" applyBorder="1" applyFill="1" applyFont="1">
      <alignment readingOrder="0"/>
    </xf>
    <xf borderId="24" fillId="9" fontId="13" numFmtId="0" xfId="0" applyBorder="1" applyFont="1"/>
    <xf borderId="25" fillId="0" fontId="14" numFmtId="0" xfId="0" applyBorder="1" applyFont="1"/>
    <xf borderId="8" fillId="0" fontId="15" numFmtId="0" xfId="0" applyAlignment="1" applyBorder="1" applyFont="1">
      <alignment readingOrder="0"/>
    </xf>
    <xf borderId="0" fillId="0" fontId="15" numFmtId="0" xfId="0" applyAlignment="1" applyFont="1">
      <alignment horizontal="center" readingOrder="0"/>
    </xf>
    <xf borderId="0" fillId="0" fontId="15" numFmtId="166" xfId="0" applyAlignment="1" applyFont="1" applyNumberFormat="1">
      <alignment readingOrder="0"/>
    </xf>
    <xf borderId="9" fillId="0" fontId="15" numFmtId="166" xfId="0" applyAlignment="1" applyBorder="1" applyFont="1" applyNumberFormat="1">
      <alignment readingOrder="0"/>
    </xf>
    <xf borderId="26" fillId="7" fontId="13" numFmtId="0" xfId="0" applyAlignment="1" applyBorder="1" applyFont="1">
      <alignment readingOrder="0"/>
    </xf>
    <xf borderId="27" fillId="7" fontId="19" numFmtId="0" xfId="0" applyAlignment="1" applyBorder="1" applyFont="1">
      <alignment horizontal="center" readingOrder="0"/>
    </xf>
    <xf borderId="0" fillId="0" fontId="15" numFmtId="0" xfId="0" applyAlignment="1" applyFont="1">
      <alignment readingOrder="0"/>
    </xf>
    <xf borderId="9" fillId="0" fontId="15" numFmtId="0" xfId="0" applyAlignment="1" applyBorder="1" applyFont="1">
      <alignment readingOrder="0"/>
    </xf>
    <xf borderId="8" fillId="0" fontId="16" numFmtId="0" xfId="0" applyAlignment="1" applyBorder="1" applyFont="1">
      <alignment readingOrder="0"/>
    </xf>
    <xf borderId="0" fillId="0" fontId="16" numFmtId="166" xfId="0" applyFont="1" applyNumberFormat="1"/>
    <xf borderId="9" fillId="0" fontId="16" numFmtId="166" xfId="0" applyBorder="1" applyFont="1" applyNumberFormat="1"/>
    <xf borderId="8" fillId="0" fontId="15" numFmtId="0" xfId="0" applyBorder="1" applyFont="1"/>
    <xf borderId="9" fillId="0" fontId="15" numFmtId="0" xfId="0" applyBorder="1" applyFont="1"/>
    <xf borderId="14" fillId="0" fontId="16" numFmtId="0" xfId="0" applyAlignment="1" applyBorder="1" applyFont="1">
      <alignment readingOrder="0"/>
    </xf>
    <xf borderId="15" fillId="0" fontId="15" numFmtId="0" xfId="0" applyAlignment="1" applyBorder="1" applyFont="1">
      <alignment horizontal="center" readingOrder="0"/>
    </xf>
    <xf borderId="15" fillId="0" fontId="16" numFmtId="166" xfId="0" applyBorder="1" applyFont="1" applyNumberFormat="1"/>
    <xf borderId="16" fillId="0" fontId="16" numFmtId="166" xfId="0" applyBorder="1" applyFont="1" applyNumberFormat="1"/>
    <xf borderId="12" fillId="10" fontId="15" numFmtId="0" xfId="0" applyAlignment="1" applyBorder="1" applyFill="1" applyFont="1">
      <alignment horizontal="center" readingOrder="0"/>
    </xf>
    <xf borderId="12" fillId="11" fontId="15" numFmtId="0" xfId="0" applyAlignment="1" applyBorder="1" applyFill="1" applyFont="1">
      <alignment horizontal="center" readingOrder="0"/>
    </xf>
    <xf borderId="12" fillId="8" fontId="15" numFmtId="0" xfId="0" applyAlignment="1" applyBorder="1" applyFont="1">
      <alignment horizontal="center" readingOrder="0"/>
    </xf>
    <xf borderId="2" fillId="10" fontId="13" numFmtId="0" xfId="0" applyAlignment="1" applyBorder="1" applyFont="1">
      <alignment horizontal="center" readingOrder="0"/>
    </xf>
    <xf borderId="2" fillId="11" fontId="13" numFmtId="0" xfId="0" applyAlignment="1" applyBorder="1" applyFont="1">
      <alignment horizontal="center" readingOrder="0"/>
    </xf>
    <xf borderId="2" fillId="8" fontId="13" numFmtId="0" xfId="0" applyAlignment="1" applyBorder="1" applyFont="1">
      <alignment horizontal="center" readingOrder="0"/>
    </xf>
    <xf borderId="28" fillId="0" fontId="14" numFmtId="0" xfId="0" applyBorder="1" applyFont="1"/>
    <xf borderId="23" fillId="9" fontId="13" numFmtId="0" xfId="0" applyBorder="1" applyFont="1"/>
    <xf borderId="6" fillId="7" fontId="19" numFmtId="0" xfId="0" applyAlignment="1" applyBorder="1" applyFont="1">
      <alignment horizontal="center"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E6E7E8"/>
      </a:accent1>
      <a:accent2>
        <a:srgbClr val="F57A16"/>
      </a:accent2>
      <a:accent3>
        <a:srgbClr val="1E8496"/>
      </a:accent3>
      <a:accent4>
        <a:srgbClr val="E6E7E8"/>
      </a:accent4>
      <a:accent5>
        <a:srgbClr val="ED942D"/>
      </a:accent5>
      <a:accent6>
        <a:srgbClr val="1E2A39"/>
      </a:accent6>
      <a:hlink>
        <a:srgbClr val="E6E7E8"/>
      </a:hlink>
      <a:folHlink>
        <a:srgbClr val="E6E7E8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1.v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2.63" defaultRowHeight="15.0"/>
  <cols>
    <col customWidth="1" min="1" max="1" width="12.38"/>
    <col customWidth="1" min="2" max="2" width="47.0"/>
    <col customWidth="1" min="3" max="3" width="15.25"/>
    <col customWidth="1" hidden="1" min="4" max="4" width="15.25"/>
    <col customWidth="1" min="5" max="5" width="16.75"/>
    <col customWidth="1" hidden="1" min="6" max="6" width="12.25"/>
    <col customWidth="1" min="7" max="7" width="19.25"/>
    <col customWidth="1" hidden="1" min="8" max="8" width="21.75"/>
    <col customWidth="1" min="9" max="9" width="11.38"/>
    <col customWidth="1" hidden="1" min="10" max="10" width="12.38"/>
    <col customWidth="1" min="11" max="11" width="11.75"/>
    <col customWidth="1" hidden="1" min="12" max="12" width="15.63"/>
    <col customWidth="1" min="13" max="13" width="16.75"/>
    <col customWidth="1" hidden="1" min="14" max="14" width="7.75"/>
    <col customWidth="1" min="15" max="15" width="11.38"/>
    <col customWidth="1" hidden="1" min="16" max="16" width="7.75"/>
    <col customWidth="1" hidden="1" min="17" max="17" width="9.0"/>
    <col customWidth="1" min="18" max="26" width="9.0"/>
  </cols>
  <sheetData>
    <row r="1">
      <c r="A1" s="1"/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4"/>
      <c r="S1" s="4"/>
      <c r="T1" s="4"/>
      <c r="U1" s="4"/>
      <c r="V1" s="4"/>
      <c r="W1" s="4"/>
      <c r="X1" s="4"/>
      <c r="Y1" s="4"/>
      <c r="Z1" s="4"/>
    </row>
    <row r="2">
      <c r="A2" s="2"/>
      <c r="B2" s="5" t="s">
        <v>0</v>
      </c>
      <c r="C2" s="6"/>
      <c r="D2" s="6"/>
      <c r="E2" s="6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4"/>
      <c r="S2" s="4"/>
      <c r="T2" s="4"/>
      <c r="U2" s="4"/>
      <c r="V2" s="4"/>
      <c r="W2" s="4"/>
      <c r="X2" s="4"/>
      <c r="Y2" s="4"/>
      <c r="Z2" s="4"/>
    </row>
    <row r="3">
      <c r="A3" s="7" t="s">
        <v>1</v>
      </c>
      <c r="B3" s="8" t="s">
        <v>2</v>
      </c>
      <c r="C3" s="9"/>
      <c r="D3" s="9"/>
      <c r="E3" s="9" t="s">
        <v>3</v>
      </c>
      <c r="F3" s="9"/>
      <c r="G3" s="10">
        <f>C8+C18</f>
        <v>90</v>
      </c>
      <c r="H3" s="9" t="s">
        <v>4</v>
      </c>
      <c r="I3" s="9"/>
      <c r="K3" s="10">
        <f>O8+O18</f>
        <v>3550</v>
      </c>
      <c r="L3" s="9" t="s">
        <v>5</v>
      </c>
      <c r="M3" s="10">
        <f>Q8+Q18</f>
        <v>420</v>
      </c>
      <c r="N3" s="11"/>
      <c r="O3" s="12"/>
      <c r="P3" s="12"/>
      <c r="Q3" s="12"/>
      <c r="R3" s="4"/>
      <c r="S3" s="4"/>
      <c r="T3" s="4"/>
      <c r="U3" s="4"/>
      <c r="V3" s="4"/>
      <c r="W3" s="4"/>
      <c r="X3" s="4"/>
      <c r="Y3" s="4"/>
      <c r="Z3" s="4"/>
    </row>
    <row r="4" hidden="1">
      <c r="A4" s="13" t="s">
        <v>6</v>
      </c>
      <c r="B4" s="9"/>
      <c r="C4" s="9"/>
      <c r="D4" s="9"/>
      <c r="E4" s="9" t="s">
        <v>7</v>
      </c>
      <c r="F4" s="9"/>
      <c r="G4" s="14">
        <f>D8+D18</f>
        <v>81</v>
      </c>
      <c r="H4" s="9" t="s">
        <v>8</v>
      </c>
      <c r="I4" s="9"/>
      <c r="K4" s="10">
        <f>P8+P18</f>
        <v>3970</v>
      </c>
      <c r="L4" s="11"/>
      <c r="M4" s="11"/>
      <c r="N4" s="11"/>
      <c r="O4" s="12"/>
      <c r="P4" s="12"/>
      <c r="Q4" s="12"/>
      <c r="R4" s="4"/>
      <c r="S4" s="4"/>
      <c r="T4" s="4"/>
      <c r="U4" s="4"/>
      <c r="V4" s="4"/>
      <c r="W4" s="4"/>
      <c r="X4" s="4"/>
      <c r="Y4" s="4"/>
      <c r="Z4" s="4"/>
    </row>
    <row r="5">
      <c r="A5" s="15"/>
      <c r="B5" s="15"/>
      <c r="C5" s="15" t="s">
        <v>9</v>
      </c>
      <c r="D5" s="15"/>
      <c r="E5" s="15"/>
      <c r="F5" s="15"/>
      <c r="G5" s="15"/>
      <c r="H5" s="15"/>
      <c r="I5" s="15" t="s">
        <v>10</v>
      </c>
      <c r="J5" s="15"/>
      <c r="K5" s="15"/>
      <c r="L5" s="15"/>
      <c r="M5" s="15"/>
      <c r="N5" s="15"/>
      <c r="O5" s="15" t="s">
        <v>11</v>
      </c>
      <c r="P5" s="16"/>
      <c r="Q5" s="16"/>
      <c r="R5" s="4"/>
      <c r="S5" s="4"/>
      <c r="T5" s="4"/>
      <c r="U5" s="4"/>
      <c r="V5" s="4"/>
      <c r="W5" s="4"/>
      <c r="X5" s="4"/>
      <c r="Y5" s="4"/>
      <c r="Z5" s="4"/>
    </row>
    <row r="6">
      <c r="A6" s="15" t="s">
        <v>12</v>
      </c>
      <c r="B6" s="15" t="s">
        <v>13</v>
      </c>
      <c r="C6" s="15" t="s">
        <v>14</v>
      </c>
      <c r="D6" s="15"/>
      <c r="E6" s="15" t="s">
        <v>15</v>
      </c>
      <c r="F6" s="15"/>
      <c r="G6" s="15" t="s">
        <v>16</v>
      </c>
      <c r="H6" s="15"/>
      <c r="I6" s="15" t="s">
        <v>17</v>
      </c>
      <c r="J6" s="15"/>
      <c r="K6" s="15" t="s">
        <v>18</v>
      </c>
      <c r="L6" s="15"/>
      <c r="M6" s="15" t="s">
        <v>19</v>
      </c>
      <c r="N6" s="15"/>
      <c r="O6" s="15" t="s">
        <v>20</v>
      </c>
      <c r="P6" s="16"/>
      <c r="Q6" s="16"/>
      <c r="R6" s="4"/>
      <c r="S6" s="4"/>
      <c r="T6" s="4"/>
      <c r="U6" s="4"/>
      <c r="V6" s="4"/>
      <c r="W6" s="4"/>
      <c r="X6" s="4"/>
      <c r="Y6" s="4"/>
      <c r="Z6" s="4"/>
    </row>
    <row r="7">
      <c r="A7" s="15"/>
      <c r="B7" s="15"/>
      <c r="C7" s="15" t="s">
        <v>21</v>
      </c>
      <c r="D7" s="15" t="s">
        <v>22</v>
      </c>
      <c r="E7" s="15" t="s">
        <v>21</v>
      </c>
      <c r="F7" s="15" t="s">
        <v>22</v>
      </c>
      <c r="G7" s="15" t="s">
        <v>21</v>
      </c>
      <c r="H7" s="15" t="s">
        <v>22</v>
      </c>
      <c r="I7" s="15" t="s">
        <v>21</v>
      </c>
      <c r="J7" s="15" t="s">
        <v>22</v>
      </c>
      <c r="K7" s="15" t="s">
        <v>21</v>
      </c>
      <c r="L7" s="15" t="s">
        <v>22</v>
      </c>
      <c r="M7" s="15" t="s">
        <v>21</v>
      </c>
      <c r="N7" s="15" t="s">
        <v>22</v>
      </c>
      <c r="O7" s="15" t="s">
        <v>21</v>
      </c>
      <c r="P7" s="16" t="s">
        <v>22</v>
      </c>
      <c r="Q7" s="16"/>
      <c r="R7" s="4"/>
      <c r="S7" s="4"/>
      <c r="T7" s="4"/>
      <c r="U7" s="4"/>
      <c r="V7" s="4"/>
      <c r="W7" s="4"/>
      <c r="X7" s="4"/>
      <c r="Y7" s="4"/>
      <c r="Z7" s="4"/>
    </row>
    <row r="8">
      <c r="A8" s="17">
        <v>1.0</v>
      </c>
      <c r="B8" s="17" t="s">
        <v>23</v>
      </c>
      <c r="C8" s="18">
        <v>40.0</v>
      </c>
      <c r="D8" s="18">
        <v>38.0</v>
      </c>
      <c r="E8" s="19">
        <v>20.0</v>
      </c>
      <c r="F8" s="19">
        <v>25.0</v>
      </c>
      <c r="G8" s="20">
        <f t="shared" ref="G8:H8" si="1">C8*E8</f>
        <v>800</v>
      </c>
      <c r="H8" s="20">
        <f t="shared" si="1"/>
        <v>950</v>
      </c>
      <c r="I8" s="18">
        <v>20.0</v>
      </c>
      <c r="J8" s="18">
        <v>30.0</v>
      </c>
      <c r="K8" s="19">
        <v>50.0</v>
      </c>
      <c r="L8" s="19">
        <v>50.0</v>
      </c>
      <c r="M8" s="20">
        <f t="shared" ref="M8:N8" si="2">I8*K8</f>
        <v>1000</v>
      </c>
      <c r="N8" s="20">
        <f t="shared" si="2"/>
        <v>1500</v>
      </c>
      <c r="O8" s="20">
        <f t="shared" ref="O8:P8" si="3">G8+M8</f>
        <v>1800</v>
      </c>
      <c r="P8" s="21">
        <f t="shared" si="3"/>
        <v>2450</v>
      </c>
      <c r="Q8" s="21">
        <f>P8-O8</f>
        <v>650</v>
      </c>
      <c r="R8" s="4"/>
      <c r="S8" s="4"/>
      <c r="T8" s="4"/>
      <c r="U8" s="4"/>
      <c r="V8" s="4"/>
      <c r="W8" s="4"/>
      <c r="X8" s="4"/>
      <c r="Y8" s="4"/>
      <c r="Z8" s="4"/>
    </row>
    <row r="9">
      <c r="A9" s="17">
        <v>1.1</v>
      </c>
      <c r="B9" s="17" t="s">
        <v>24</v>
      </c>
      <c r="C9" s="18">
        <v>10.0</v>
      </c>
      <c r="D9" s="18">
        <v>12.0</v>
      </c>
      <c r="E9" s="19">
        <v>20.0</v>
      </c>
      <c r="F9" s="19">
        <v>25.0</v>
      </c>
      <c r="G9" s="20">
        <f t="shared" ref="G9:H9" si="4">C9*E9</f>
        <v>200</v>
      </c>
      <c r="H9" s="20">
        <f t="shared" si="4"/>
        <v>300</v>
      </c>
      <c r="I9" s="19"/>
      <c r="J9" s="19"/>
      <c r="K9" s="19"/>
      <c r="L9" s="19"/>
      <c r="M9" s="22"/>
      <c r="N9" s="22"/>
      <c r="O9" s="22"/>
      <c r="P9" s="23"/>
      <c r="Q9" s="23"/>
      <c r="R9" s="4"/>
      <c r="S9" s="4"/>
      <c r="T9" s="4"/>
      <c r="U9" s="4"/>
      <c r="V9" s="4"/>
      <c r="W9" s="4"/>
      <c r="X9" s="4"/>
      <c r="Y9" s="4"/>
      <c r="Z9" s="4"/>
    </row>
    <row r="10">
      <c r="A10" s="17" t="s">
        <v>25</v>
      </c>
      <c r="B10" s="17" t="s">
        <v>26</v>
      </c>
      <c r="C10" s="18">
        <v>5.0</v>
      </c>
      <c r="D10" s="18">
        <v>6.0</v>
      </c>
      <c r="E10" s="19">
        <v>20.0</v>
      </c>
      <c r="F10" s="19">
        <v>25.0</v>
      </c>
      <c r="G10" s="20">
        <f t="shared" ref="G10:H10" si="5">C10*E10</f>
        <v>100</v>
      </c>
      <c r="H10" s="20">
        <f t="shared" si="5"/>
        <v>150</v>
      </c>
      <c r="I10" s="19"/>
      <c r="J10" s="19"/>
      <c r="K10" s="19"/>
      <c r="L10" s="19"/>
      <c r="M10" s="22"/>
      <c r="N10" s="22"/>
      <c r="O10" s="22"/>
      <c r="P10" s="23"/>
      <c r="Q10" s="23"/>
      <c r="R10" s="4"/>
      <c r="S10" s="4"/>
      <c r="T10" s="4"/>
      <c r="U10" s="4"/>
      <c r="V10" s="4"/>
      <c r="W10" s="4"/>
      <c r="X10" s="4"/>
      <c r="Y10" s="4"/>
      <c r="Z10" s="4"/>
    </row>
    <row r="11">
      <c r="A11" s="17" t="s">
        <v>27</v>
      </c>
      <c r="B11" s="17" t="s">
        <v>26</v>
      </c>
      <c r="C11" s="18">
        <v>5.0</v>
      </c>
      <c r="D11" s="18">
        <v>6.0</v>
      </c>
      <c r="E11" s="19">
        <v>20.0</v>
      </c>
      <c r="F11" s="19">
        <v>25.0</v>
      </c>
      <c r="G11" s="20">
        <f t="shared" ref="G11:H11" si="6">C11*E11</f>
        <v>100</v>
      </c>
      <c r="H11" s="20">
        <f t="shared" si="6"/>
        <v>150</v>
      </c>
      <c r="I11" s="19"/>
      <c r="J11" s="19"/>
      <c r="K11" s="19"/>
      <c r="L11" s="19"/>
      <c r="M11" s="22"/>
      <c r="N11" s="22"/>
      <c r="O11" s="22"/>
      <c r="P11" s="23"/>
      <c r="Q11" s="23"/>
      <c r="R11" s="4"/>
      <c r="S11" s="4"/>
      <c r="T11" s="4"/>
      <c r="U11" s="4"/>
      <c r="V11" s="4"/>
      <c r="W11" s="4"/>
      <c r="X11" s="4"/>
      <c r="Y11" s="4"/>
      <c r="Z11" s="4"/>
    </row>
    <row r="12">
      <c r="A12" s="17">
        <v>1.2</v>
      </c>
      <c r="B12" s="17" t="s">
        <v>24</v>
      </c>
      <c r="C12" s="18">
        <v>20.0</v>
      </c>
      <c r="D12" s="18">
        <v>15.0</v>
      </c>
      <c r="E12" s="19">
        <v>20.0</v>
      </c>
      <c r="F12" s="19">
        <v>25.0</v>
      </c>
      <c r="G12" s="20">
        <f t="shared" ref="G12:H12" si="7">C12*E12</f>
        <v>400</v>
      </c>
      <c r="H12" s="20">
        <f t="shared" si="7"/>
        <v>375</v>
      </c>
      <c r="I12" s="19"/>
      <c r="J12" s="19"/>
      <c r="K12" s="19"/>
      <c r="L12" s="19"/>
      <c r="M12" s="22"/>
      <c r="N12" s="22"/>
      <c r="O12" s="22"/>
      <c r="P12" s="23"/>
      <c r="Q12" s="23"/>
      <c r="R12" s="4"/>
      <c r="S12" s="4"/>
      <c r="T12" s="4"/>
      <c r="U12" s="4"/>
      <c r="V12" s="4"/>
      <c r="W12" s="4"/>
      <c r="X12" s="4"/>
      <c r="Y12" s="4"/>
      <c r="Z12" s="4"/>
    </row>
    <row r="13">
      <c r="A13" s="17" t="s">
        <v>28</v>
      </c>
      <c r="B13" s="17" t="s">
        <v>26</v>
      </c>
      <c r="C13" s="18">
        <v>10.0</v>
      </c>
      <c r="D13" s="18">
        <v>8.0</v>
      </c>
      <c r="E13" s="19">
        <v>20.0</v>
      </c>
      <c r="F13" s="19">
        <v>25.0</v>
      </c>
      <c r="G13" s="20">
        <f t="shared" ref="G13:H13" si="8">C13*E13</f>
        <v>200</v>
      </c>
      <c r="H13" s="20">
        <f t="shared" si="8"/>
        <v>200</v>
      </c>
      <c r="I13" s="19"/>
      <c r="J13" s="19"/>
      <c r="K13" s="19"/>
      <c r="L13" s="19"/>
      <c r="M13" s="22"/>
      <c r="N13" s="22"/>
      <c r="O13" s="22"/>
      <c r="P13" s="23"/>
      <c r="Q13" s="23"/>
      <c r="R13" s="4"/>
      <c r="S13" s="4"/>
      <c r="T13" s="4"/>
      <c r="U13" s="4"/>
      <c r="V13" s="4"/>
      <c r="W13" s="4"/>
      <c r="X13" s="4"/>
      <c r="Y13" s="4"/>
      <c r="Z13" s="4"/>
    </row>
    <row r="14">
      <c r="A14" s="17" t="s">
        <v>29</v>
      </c>
      <c r="B14" s="17" t="s">
        <v>26</v>
      </c>
      <c r="C14" s="18">
        <v>10.0</v>
      </c>
      <c r="D14" s="18">
        <v>7.0</v>
      </c>
      <c r="E14" s="19">
        <v>20.0</v>
      </c>
      <c r="F14" s="19">
        <v>25.0</v>
      </c>
      <c r="G14" s="20">
        <f t="shared" ref="G14:H14" si="9">C14*E14</f>
        <v>200</v>
      </c>
      <c r="H14" s="20">
        <f t="shared" si="9"/>
        <v>175</v>
      </c>
      <c r="I14" s="19"/>
      <c r="J14" s="19"/>
      <c r="K14" s="19"/>
      <c r="L14" s="19"/>
      <c r="M14" s="22"/>
      <c r="N14" s="22"/>
      <c r="O14" s="22"/>
      <c r="P14" s="23"/>
      <c r="Q14" s="23"/>
      <c r="R14" s="4"/>
      <c r="S14" s="4"/>
      <c r="T14" s="4"/>
      <c r="U14" s="4"/>
      <c r="V14" s="4"/>
      <c r="W14" s="4"/>
      <c r="X14" s="4"/>
      <c r="Y14" s="4"/>
      <c r="Z14" s="4"/>
    </row>
    <row r="15">
      <c r="A15" s="17">
        <v>1.3</v>
      </c>
      <c r="B15" s="17" t="s">
        <v>24</v>
      </c>
      <c r="C15" s="18">
        <v>10.0</v>
      </c>
      <c r="D15" s="18">
        <v>11.0</v>
      </c>
      <c r="E15" s="19">
        <v>20.0</v>
      </c>
      <c r="F15" s="19">
        <v>25.0</v>
      </c>
      <c r="G15" s="20">
        <f t="shared" ref="G15:H15" si="10">C15*E15</f>
        <v>200</v>
      </c>
      <c r="H15" s="20">
        <f t="shared" si="10"/>
        <v>275</v>
      </c>
      <c r="I15" s="19"/>
      <c r="J15" s="19"/>
      <c r="K15" s="19"/>
      <c r="L15" s="19"/>
      <c r="M15" s="22"/>
      <c r="N15" s="22"/>
      <c r="O15" s="22"/>
      <c r="P15" s="23"/>
      <c r="Q15" s="23"/>
      <c r="R15" s="4"/>
      <c r="S15" s="4"/>
      <c r="T15" s="4"/>
      <c r="U15" s="4"/>
      <c r="V15" s="4"/>
      <c r="W15" s="4"/>
      <c r="X15" s="4"/>
      <c r="Y15" s="4"/>
      <c r="Z15" s="4"/>
    </row>
    <row r="16">
      <c r="A16" s="17" t="s">
        <v>30</v>
      </c>
      <c r="B16" s="17" t="s">
        <v>26</v>
      </c>
      <c r="C16" s="18">
        <v>5.0</v>
      </c>
      <c r="D16" s="18">
        <v>4.0</v>
      </c>
      <c r="E16" s="19">
        <v>20.0</v>
      </c>
      <c r="F16" s="19">
        <v>25.0</v>
      </c>
      <c r="G16" s="20">
        <f t="shared" ref="G16:H16" si="11">C16*E16</f>
        <v>100</v>
      </c>
      <c r="H16" s="20">
        <f t="shared" si="11"/>
        <v>100</v>
      </c>
      <c r="I16" s="19"/>
      <c r="J16" s="19"/>
      <c r="K16" s="19"/>
      <c r="L16" s="19"/>
      <c r="M16" s="22"/>
      <c r="N16" s="22"/>
      <c r="O16" s="22"/>
      <c r="P16" s="23"/>
      <c r="Q16" s="23"/>
      <c r="R16" s="4"/>
      <c r="S16" s="4"/>
      <c r="T16" s="4"/>
      <c r="U16" s="4"/>
      <c r="V16" s="4"/>
      <c r="W16" s="4"/>
      <c r="X16" s="4"/>
      <c r="Y16" s="4"/>
      <c r="Z16" s="4"/>
    </row>
    <row r="17">
      <c r="A17" s="17" t="s">
        <v>31</v>
      </c>
      <c r="B17" s="17" t="s">
        <v>26</v>
      </c>
      <c r="C17" s="18">
        <v>5.0</v>
      </c>
      <c r="D17" s="18">
        <v>7.0</v>
      </c>
      <c r="E17" s="19">
        <v>20.0</v>
      </c>
      <c r="F17" s="19">
        <v>25.0</v>
      </c>
      <c r="G17" s="20">
        <f t="shared" ref="G17:H17" si="12">C17*E17</f>
        <v>100</v>
      </c>
      <c r="H17" s="20">
        <f t="shared" si="12"/>
        <v>175</v>
      </c>
      <c r="I17" s="19"/>
      <c r="J17" s="19"/>
      <c r="K17" s="19"/>
      <c r="L17" s="19"/>
      <c r="M17" s="22"/>
      <c r="N17" s="22"/>
      <c r="O17" s="22"/>
      <c r="P17" s="23"/>
      <c r="Q17" s="23"/>
      <c r="R17" s="4"/>
      <c r="S17" s="4"/>
      <c r="T17" s="4"/>
      <c r="U17" s="4"/>
      <c r="V17" s="4"/>
      <c r="W17" s="4"/>
      <c r="X17" s="4"/>
      <c r="Y17" s="4"/>
      <c r="Z17" s="4"/>
    </row>
    <row r="18">
      <c r="A18" s="17">
        <v>2.0</v>
      </c>
      <c r="B18" s="17" t="s">
        <v>23</v>
      </c>
      <c r="C18" s="18">
        <v>50.0</v>
      </c>
      <c r="D18" s="18">
        <v>43.0</v>
      </c>
      <c r="E18" s="19">
        <v>15.0</v>
      </c>
      <c r="F18" s="19">
        <v>15.0</v>
      </c>
      <c r="G18" s="20">
        <f t="shared" ref="G18:H18" si="13">C18*E18</f>
        <v>750</v>
      </c>
      <c r="H18" s="20">
        <f t="shared" si="13"/>
        <v>645</v>
      </c>
      <c r="I18" s="18">
        <v>20.0</v>
      </c>
      <c r="J18" s="18">
        <v>25.0</v>
      </c>
      <c r="K18" s="18">
        <v>50.0</v>
      </c>
      <c r="L18" s="19">
        <v>35.0</v>
      </c>
      <c r="M18" s="20">
        <f t="shared" ref="M18:N18" si="14">I18*K18</f>
        <v>1000</v>
      </c>
      <c r="N18" s="20">
        <f t="shared" si="14"/>
        <v>875</v>
      </c>
      <c r="O18" s="20">
        <f t="shared" ref="O18:P18" si="15">G18+M18</f>
        <v>1750</v>
      </c>
      <c r="P18" s="21">
        <f t="shared" si="15"/>
        <v>1520</v>
      </c>
      <c r="Q18" s="21">
        <f>P18-O18</f>
        <v>-230</v>
      </c>
      <c r="R18" s="4"/>
      <c r="S18" s="4"/>
      <c r="T18" s="4"/>
      <c r="U18" s="4"/>
      <c r="V18" s="4"/>
      <c r="W18" s="4"/>
      <c r="X18" s="4"/>
      <c r="Y18" s="4"/>
      <c r="Z18" s="4"/>
    </row>
    <row r="19">
      <c r="A19" s="17">
        <v>2.1</v>
      </c>
      <c r="B19" s="17" t="s">
        <v>24</v>
      </c>
      <c r="C19" s="18">
        <v>20.0</v>
      </c>
      <c r="D19" s="18">
        <v>20.0</v>
      </c>
      <c r="E19" s="19">
        <v>15.0</v>
      </c>
      <c r="F19" s="19">
        <v>15.0</v>
      </c>
      <c r="G19" s="20">
        <f t="shared" ref="G19:H19" si="16">C19*E19</f>
        <v>300</v>
      </c>
      <c r="H19" s="20">
        <f t="shared" si="16"/>
        <v>300</v>
      </c>
      <c r="I19" s="19"/>
      <c r="J19" s="19"/>
      <c r="K19" s="19"/>
      <c r="L19" s="19"/>
      <c r="M19" s="22"/>
      <c r="N19" s="22"/>
      <c r="O19" s="22"/>
      <c r="P19" s="23"/>
      <c r="Q19" s="23"/>
      <c r="R19" s="4"/>
      <c r="S19" s="4"/>
      <c r="T19" s="4"/>
      <c r="U19" s="4"/>
      <c r="V19" s="4"/>
      <c r="W19" s="4"/>
      <c r="X19" s="4"/>
      <c r="Y19" s="4"/>
      <c r="Z19" s="4"/>
    </row>
    <row r="20">
      <c r="A20" s="17" t="s">
        <v>32</v>
      </c>
      <c r="B20" s="17" t="s">
        <v>26</v>
      </c>
      <c r="C20" s="18">
        <v>10.0</v>
      </c>
      <c r="D20" s="18">
        <v>10.0</v>
      </c>
      <c r="E20" s="19">
        <v>15.0</v>
      </c>
      <c r="F20" s="19">
        <v>15.0</v>
      </c>
      <c r="G20" s="20">
        <f t="shared" ref="G20:H20" si="17">C20*E20</f>
        <v>150</v>
      </c>
      <c r="H20" s="20">
        <f t="shared" si="17"/>
        <v>150</v>
      </c>
      <c r="I20" s="19"/>
      <c r="J20" s="19"/>
      <c r="K20" s="19"/>
      <c r="L20" s="19"/>
      <c r="M20" s="22"/>
      <c r="N20" s="22"/>
      <c r="O20" s="22"/>
      <c r="P20" s="23"/>
      <c r="Q20" s="23"/>
      <c r="R20" s="4"/>
      <c r="S20" s="4"/>
      <c r="T20" s="4"/>
      <c r="U20" s="4"/>
      <c r="V20" s="4"/>
      <c r="W20" s="4"/>
      <c r="X20" s="4"/>
      <c r="Y20" s="4"/>
      <c r="Z20" s="4"/>
    </row>
    <row r="21" ht="15.75" customHeight="1">
      <c r="A21" s="17" t="s">
        <v>33</v>
      </c>
      <c r="B21" s="17" t="s">
        <v>26</v>
      </c>
      <c r="C21" s="18">
        <v>10.0</v>
      </c>
      <c r="D21" s="18">
        <v>10.0</v>
      </c>
      <c r="E21" s="19">
        <v>15.0</v>
      </c>
      <c r="F21" s="19">
        <v>15.0</v>
      </c>
      <c r="G21" s="20">
        <f t="shared" ref="G21:H21" si="18">C21*E21</f>
        <v>150</v>
      </c>
      <c r="H21" s="20">
        <f t="shared" si="18"/>
        <v>150</v>
      </c>
      <c r="I21" s="19"/>
      <c r="J21" s="19"/>
      <c r="K21" s="19"/>
      <c r="L21" s="19"/>
      <c r="M21" s="22"/>
      <c r="N21" s="22"/>
      <c r="O21" s="22"/>
      <c r="P21" s="23"/>
      <c r="Q21" s="23"/>
      <c r="R21" s="4"/>
      <c r="S21" s="4"/>
      <c r="T21" s="4"/>
      <c r="U21" s="4"/>
      <c r="V21" s="4"/>
      <c r="W21" s="4"/>
      <c r="X21" s="4"/>
      <c r="Y21" s="4"/>
      <c r="Z21" s="4"/>
    </row>
    <row r="22" ht="15.75" customHeight="1">
      <c r="A22" s="17">
        <v>2.2</v>
      </c>
      <c r="B22" s="17" t="s">
        <v>24</v>
      </c>
      <c r="C22" s="18">
        <v>20.0</v>
      </c>
      <c r="D22" s="18">
        <v>15.0</v>
      </c>
      <c r="E22" s="19">
        <v>15.0</v>
      </c>
      <c r="F22" s="19">
        <v>15.0</v>
      </c>
      <c r="G22" s="20">
        <f t="shared" ref="G22:H22" si="19">C22*E22</f>
        <v>300</v>
      </c>
      <c r="H22" s="20">
        <f t="shared" si="19"/>
        <v>225</v>
      </c>
      <c r="I22" s="19"/>
      <c r="J22" s="19"/>
      <c r="K22" s="19"/>
      <c r="L22" s="19"/>
      <c r="M22" s="22"/>
      <c r="N22" s="22"/>
      <c r="O22" s="22"/>
      <c r="P22" s="23"/>
      <c r="Q22" s="23"/>
      <c r="R22" s="4"/>
      <c r="S22" s="4"/>
      <c r="T22" s="4"/>
      <c r="U22" s="4"/>
      <c r="V22" s="4"/>
      <c r="W22" s="4"/>
      <c r="X22" s="4"/>
      <c r="Y22" s="4"/>
      <c r="Z22" s="4"/>
    </row>
    <row r="23" ht="15.75" customHeight="1">
      <c r="A23" s="17" t="s">
        <v>34</v>
      </c>
      <c r="B23" s="17" t="s">
        <v>26</v>
      </c>
      <c r="C23" s="18">
        <v>10.0</v>
      </c>
      <c r="D23" s="18">
        <v>9.0</v>
      </c>
      <c r="E23" s="19">
        <v>15.0</v>
      </c>
      <c r="F23" s="19">
        <v>15.0</v>
      </c>
      <c r="G23" s="20">
        <f t="shared" ref="G23:H23" si="20">C23*E23</f>
        <v>150</v>
      </c>
      <c r="H23" s="20">
        <f t="shared" si="20"/>
        <v>135</v>
      </c>
      <c r="I23" s="19"/>
      <c r="J23" s="19"/>
      <c r="K23" s="19"/>
      <c r="L23" s="19"/>
      <c r="M23" s="22"/>
      <c r="N23" s="22"/>
      <c r="O23" s="22"/>
      <c r="P23" s="23"/>
      <c r="Q23" s="23"/>
      <c r="R23" s="4"/>
      <c r="S23" s="4"/>
      <c r="T23" s="4"/>
      <c r="U23" s="4"/>
      <c r="V23" s="4"/>
      <c r="W23" s="4"/>
      <c r="X23" s="4"/>
      <c r="Y23" s="4"/>
      <c r="Z23" s="4"/>
    </row>
    <row r="24" ht="15.75" customHeight="1">
      <c r="A24" s="17" t="s">
        <v>35</v>
      </c>
      <c r="B24" s="17" t="s">
        <v>26</v>
      </c>
      <c r="C24" s="18">
        <v>10.0</v>
      </c>
      <c r="D24" s="18">
        <v>6.0</v>
      </c>
      <c r="E24" s="19">
        <v>15.0</v>
      </c>
      <c r="F24" s="19">
        <v>15.0</v>
      </c>
      <c r="G24" s="20">
        <f t="shared" ref="G24:H24" si="21">C24*E24</f>
        <v>150</v>
      </c>
      <c r="H24" s="20">
        <f t="shared" si="21"/>
        <v>90</v>
      </c>
      <c r="I24" s="19"/>
      <c r="J24" s="19"/>
      <c r="K24" s="19"/>
      <c r="L24" s="19"/>
      <c r="M24" s="22"/>
      <c r="N24" s="22"/>
      <c r="O24" s="22"/>
      <c r="P24" s="23"/>
      <c r="Q24" s="23"/>
      <c r="R24" s="4"/>
      <c r="S24" s="4"/>
      <c r="T24" s="4"/>
      <c r="U24" s="4"/>
      <c r="V24" s="4"/>
      <c r="W24" s="4"/>
      <c r="X24" s="4"/>
      <c r="Y24" s="4"/>
      <c r="Z24" s="4"/>
    </row>
    <row r="25" ht="15.75" customHeight="1">
      <c r="A25" s="17">
        <v>2.3</v>
      </c>
      <c r="B25" s="17" t="s">
        <v>24</v>
      </c>
      <c r="C25" s="18">
        <v>10.0</v>
      </c>
      <c r="D25" s="18">
        <v>8.0</v>
      </c>
      <c r="E25" s="19">
        <v>15.0</v>
      </c>
      <c r="F25" s="19">
        <v>15.0</v>
      </c>
      <c r="G25" s="20">
        <f t="shared" ref="G25:H25" si="22">C25*E25</f>
        <v>150</v>
      </c>
      <c r="H25" s="20">
        <f t="shared" si="22"/>
        <v>120</v>
      </c>
      <c r="I25" s="19"/>
      <c r="J25" s="19"/>
      <c r="K25" s="19"/>
      <c r="L25" s="19"/>
      <c r="M25" s="22"/>
      <c r="N25" s="22"/>
      <c r="O25" s="22"/>
      <c r="P25" s="23"/>
      <c r="Q25" s="23"/>
      <c r="R25" s="4"/>
      <c r="S25" s="4"/>
      <c r="T25" s="4"/>
      <c r="U25" s="4"/>
      <c r="V25" s="4"/>
      <c r="W25" s="4"/>
      <c r="X25" s="4"/>
      <c r="Y25" s="4"/>
      <c r="Z25" s="4"/>
    </row>
    <row r="26" ht="15.75" customHeight="1">
      <c r="A26" s="17" t="s">
        <v>36</v>
      </c>
      <c r="B26" s="17" t="s">
        <v>26</v>
      </c>
      <c r="C26" s="18">
        <v>5.0</v>
      </c>
      <c r="D26" s="18">
        <v>5.0</v>
      </c>
      <c r="E26" s="19">
        <v>15.0</v>
      </c>
      <c r="F26" s="19">
        <v>15.0</v>
      </c>
      <c r="G26" s="20">
        <f t="shared" ref="G26:H26" si="23">C26*E26</f>
        <v>75</v>
      </c>
      <c r="H26" s="20">
        <f t="shared" si="23"/>
        <v>75</v>
      </c>
      <c r="I26" s="19"/>
      <c r="J26" s="19"/>
      <c r="K26" s="19"/>
      <c r="L26" s="19"/>
      <c r="M26" s="22"/>
      <c r="N26" s="22"/>
      <c r="O26" s="22"/>
      <c r="P26" s="23"/>
      <c r="Q26" s="23"/>
      <c r="R26" s="4"/>
      <c r="S26" s="4"/>
      <c r="T26" s="4"/>
      <c r="U26" s="4"/>
      <c r="V26" s="4"/>
      <c r="W26" s="4"/>
      <c r="X26" s="4"/>
      <c r="Y26" s="4"/>
      <c r="Z26" s="4"/>
    </row>
    <row r="27" ht="15.75" customHeight="1">
      <c r="A27" s="17" t="s">
        <v>37</v>
      </c>
      <c r="B27" s="17" t="s">
        <v>26</v>
      </c>
      <c r="C27" s="18">
        <v>5.0</v>
      </c>
      <c r="D27" s="18">
        <v>3.0</v>
      </c>
      <c r="E27" s="19">
        <v>15.0</v>
      </c>
      <c r="F27" s="19">
        <v>15.0</v>
      </c>
      <c r="G27" s="20">
        <f t="shared" ref="G27:H27" si="24">C27*E27</f>
        <v>75</v>
      </c>
      <c r="H27" s="20">
        <f t="shared" si="24"/>
        <v>45</v>
      </c>
      <c r="I27" s="19"/>
      <c r="J27" s="19"/>
      <c r="K27" s="19"/>
      <c r="L27" s="19"/>
      <c r="M27" s="22"/>
      <c r="N27" s="22"/>
      <c r="O27" s="22"/>
      <c r="P27" s="23"/>
      <c r="Q27" s="23"/>
      <c r="R27" s="4"/>
      <c r="S27" s="4"/>
      <c r="T27" s="4"/>
      <c r="U27" s="4"/>
      <c r="V27" s="4"/>
      <c r="W27" s="4"/>
      <c r="X27" s="4"/>
      <c r="Y27" s="4"/>
      <c r="Z27" s="4"/>
    </row>
    <row r="28" ht="15.75" customHeight="1">
      <c r="A28" s="24"/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ht="15.75" customHeight="1">
      <c r="A29" s="4"/>
      <c r="B29" s="4"/>
      <c r="C29" s="25"/>
      <c r="D29" s="25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ht="15.75" customHeight="1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ht="15.75" customHeight="1">
      <c r="A31" s="4"/>
      <c r="B31" s="26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ht="15.75" customHeight="1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ht="15.75" customHeight="1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ht="15.75" customHeight="1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ht="15.75" customHeight="1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ht="15.75" customHeight="1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ht="15.75" customHeight="1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ht="15.75" customHeight="1">
      <c r="A38" s="27"/>
      <c r="B38" s="25"/>
      <c r="C38" s="28"/>
      <c r="D38" s="28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ht="15.75" customHeight="1">
      <c r="A39" s="27"/>
      <c r="B39" s="29"/>
      <c r="C39" s="30"/>
      <c r="D39" s="30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ht="15.75" customHeight="1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ht="15.75" customHeight="1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ht="15.75" customHeight="1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ht="15.75" customHeight="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ht="15.75" customHeight="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ht="15.75" customHeight="1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ht="15.75" customHeight="1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ht="15.75" customHeight="1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ht="15.75" customHeight="1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ht="15.75" customHeigh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ht="15.75" customHeight="1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ht="15.75" customHeight="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ht="15.75" customHeight="1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ht="15.75" customHeight="1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ht="15.75" customHeigh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ht="15.75" customHeight="1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ht="15.75" customHeight="1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ht="15.75" customHeight="1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ht="15.75" customHeight="1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ht="15.75" customHeight="1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ht="15.75" customHeight="1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ht="15.75" customHeight="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ht="15.75" customHeight="1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ht="15.75" customHeight="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ht="15.75" customHeight="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ht="15.75" customHeight="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ht="15.75" customHeight="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ht="15.75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ht="15.75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ht="15.75" customHeight="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ht="15.75" customHeight="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ht="15.75" customHeight="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ht="15.75" customHeight="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ht="15.75" customHeight="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ht="15.75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ht="15.75" customHeight="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ht="15.75" customHeight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ht="15.75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ht="15.75" customHeigh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ht="15.75" customHeight="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ht="15.75" customHeight="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ht="15.75" customHeight="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ht="15.75" customHeight="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ht="15.75" customHeight="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ht="15.75" customHeight="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ht="15.75" customHeight="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ht="15.75" customHeight="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ht="15.75" customHeight="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ht="15.75" customHeight="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ht="15.75" customHeight="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ht="15.75" customHeight="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ht="15.75" customHeight="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ht="15.75" customHeight="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ht="15.75" customHeight="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ht="15.75" customHeight="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ht="15.75" customHeight="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ht="15.75" customHeight="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ht="15.75" customHeight="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ht="15.75" customHeight="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ht="15.75" customHeight="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ht="15.75" customHeight="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ht="15.75" customHeight="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ht="15.75" customHeight="1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ht="15.75" customHeight="1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ht="15.75" customHeight="1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ht="15.75" customHeight="1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ht="15.75" customHeight="1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ht="15.75" customHeight="1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ht="15.75" customHeight="1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ht="15.75" customHeight="1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ht="15.75" customHeight="1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ht="15.75" customHeight="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ht="15.75" customHeight="1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ht="15.75" customHeight="1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ht="15.75" customHeight="1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ht="15.75" customHeight="1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ht="15.75" customHeight="1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ht="15.75" customHeight="1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ht="15.75" customHeight="1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ht="15.75" customHeight="1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ht="15.75" customHeight="1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ht="15.75" customHeight="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ht="15.75" customHeight="1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ht="15.75" customHeight="1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ht="15.75" customHeight="1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ht="15.75" customHeight="1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ht="15.75" customHeight="1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ht="15.75" customHeight="1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ht="15.75" customHeight="1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ht="15.75" customHeight="1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ht="15.75" customHeight="1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ht="15.75" customHeight="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ht="15.75" customHeight="1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ht="15.75" customHeight="1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ht="15.75" customHeight="1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ht="15.75" customHeight="1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ht="15.75" customHeight="1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ht="15.75" customHeight="1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ht="15.75" customHeight="1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ht="15.75" customHeight="1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ht="15.75" customHeight="1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ht="15.75" customHeight="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ht="15.75" customHeight="1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ht="15.75" customHeight="1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ht="15.75" customHeight="1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ht="15.75" customHeight="1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ht="15.75" customHeight="1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ht="15.75" customHeight="1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ht="15.75" customHeight="1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ht="15.75" customHeight="1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ht="15.75" customHeight="1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ht="15.75" customHeight="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ht="15.75" customHeight="1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ht="15.75" customHeight="1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ht="15.75" customHeight="1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ht="15.75" customHeight="1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ht="15.75" customHeight="1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ht="15.75" customHeight="1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ht="15.75" customHeight="1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ht="15.75" customHeight="1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ht="15.75" customHeight="1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ht="15.75" customHeight="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ht="15.75" customHeight="1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ht="15.75" customHeight="1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ht="15.75" customHeight="1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ht="15.75" customHeight="1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ht="15.75" customHeight="1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ht="15.75" customHeight="1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ht="15.75" customHeight="1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ht="15.75" customHeight="1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ht="15.75" customHeight="1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ht="15.75" customHeight="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ht="15.75" customHeight="1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ht="15.75" customHeight="1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ht="15.75" customHeight="1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ht="15.75" customHeight="1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ht="15.75" customHeight="1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ht="15.75" customHeight="1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ht="15.75" customHeight="1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ht="15.75" customHeight="1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ht="15.75" customHeight="1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ht="15.75" customHeight="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ht="15.75" customHeight="1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ht="15.75" customHeight="1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ht="15.75" customHeight="1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ht="15.75" customHeight="1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ht="15.75" customHeight="1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ht="15.75" customHeight="1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ht="15.75" customHeight="1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ht="15.75" customHeight="1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ht="15.75" customHeight="1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ht="15.75" customHeight="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ht="15.75" customHeight="1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ht="15.75" customHeight="1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ht="15.75" customHeight="1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ht="15.75" customHeight="1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ht="15.75" customHeight="1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ht="15.75" customHeight="1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ht="15.75" customHeight="1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ht="15.75" customHeight="1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ht="15.75" customHeight="1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ht="15.75" customHeight="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ht="15.75" customHeight="1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ht="15.75" customHeight="1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ht="15.75" customHeight="1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ht="15.75" customHeight="1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ht="15.75" customHeight="1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ht="15.75" customHeight="1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ht="15.75" customHeight="1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ht="15.75" customHeight="1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ht="15.75" customHeight="1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ht="15.75" customHeight="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ht="15.75" customHeight="1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ht="15.75" customHeight="1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ht="15.75" customHeight="1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ht="15.75" customHeight="1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ht="15.75" customHeight="1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ht="15.75" customHeight="1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ht="15.75" customHeight="1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ht="15.75" customHeight="1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ht="15.75" customHeight="1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ht="15.75" customHeight="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ht="15.75" customHeight="1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ht="15.75" customHeight="1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ht="15.75" customHeight="1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ht="15.75" customHeight="1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ht="15.75" customHeight="1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ht="15.75" customHeight="1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ht="15.75" customHeight="1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ht="15.75" customHeight="1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ht="15.75" customHeight="1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ht="15.75" customHeight="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ht="15.75" customHeight="1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ht="15.75" customHeight="1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ht="15.75" customHeight="1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ht="15.75" customHeight="1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ht="15.75" customHeight="1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ht="15.75" customHeight="1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ht="15.75" customHeight="1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ht="15.75" customHeight="1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ht="15.75" customHeight="1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ht="15.75" customHeight="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ht="15.75" customHeight="1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ht="15.75" customHeight="1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ht="15.75" customHeight="1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ht="15.75" customHeight="1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ht="15.75" customHeight="1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ht="15.75" customHeight="1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ht="15.75" customHeight="1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ht="15.75" customHeight="1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ht="15.75" customHeight="1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ht="15.75" customHeight="1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ht="15.75" customHeight="1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ht="15.75" customHeight="1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ht="15.75" customHeight="1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ht="15.75" customHeight="1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ht="15.75" customHeight="1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ht="15.75" customHeight="1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ht="15.75" customHeight="1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ht="15.75" customHeight="1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ht="15.75" customHeight="1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ht="15.75" customHeight="1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ht="15.75" customHeight="1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ht="15.75" customHeight="1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ht="15.75" customHeight="1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ht="15.75" customHeight="1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ht="15.75" customHeight="1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ht="15.75" customHeight="1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ht="15.75" customHeight="1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ht="15.75" customHeight="1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ht="15.75" customHeight="1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ht="15.75" customHeight="1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ht="15.75" customHeight="1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ht="15.75" customHeight="1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ht="15.75" customHeight="1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ht="15.75" customHeight="1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ht="15.75" customHeight="1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ht="15.75" customHeight="1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ht="15.75" customHeight="1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ht="15.75" customHeight="1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ht="15.75" customHeight="1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ht="15.75" customHeight="1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ht="15.75" customHeight="1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ht="15.75" customHeight="1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ht="15.75" customHeight="1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ht="15.75" customHeight="1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ht="15.75" customHeight="1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ht="15.75" customHeight="1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ht="15.75" customHeight="1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ht="15.75" customHeight="1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ht="15.75" customHeight="1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ht="15.75" customHeight="1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ht="15.75" customHeight="1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ht="15.75" customHeight="1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ht="15.75" customHeight="1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ht="15.75" customHeight="1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ht="15.75" customHeight="1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ht="15.75" customHeight="1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ht="15.75" customHeight="1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ht="15.75" customHeight="1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ht="15.75" customHeight="1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ht="15.75" customHeight="1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ht="15.75" customHeight="1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ht="15.75" customHeight="1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ht="15.75" customHeight="1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ht="15.75" customHeight="1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ht="15.75" customHeight="1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ht="15.75" customHeight="1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ht="15.75" customHeight="1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ht="15.75" customHeight="1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ht="15.75" customHeight="1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ht="15.75" customHeight="1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ht="15.75" customHeight="1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ht="15.75" customHeight="1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ht="15.75" customHeight="1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ht="15.75" customHeight="1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ht="15.75" customHeight="1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ht="15.75" customHeight="1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ht="15.75" customHeight="1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ht="15.75" customHeight="1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ht="15.75" customHeight="1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ht="15.75" customHeight="1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ht="15.75" customHeight="1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ht="15.75" customHeight="1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ht="15.75" customHeight="1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ht="15.75" customHeight="1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ht="15.75" customHeight="1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ht="15.75" customHeight="1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ht="15.75" customHeight="1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ht="15.75" customHeight="1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ht="15.75" customHeight="1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ht="15.75" customHeight="1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ht="15.75" customHeight="1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ht="15.75" customHeight="1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ht="15.75" customHeight="1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ht="15.75" customHeight="1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ht="15.75" customHeight="1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ht="15.75" customHeight="1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ht="15.75" customHeight="1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ht="15.75" customHeight="1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ht="15.75" customHeight="1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ht="15.75" customHeight="1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ht="15.75" customHeight="1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ht="15.75" customHeight="1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ht="15.75" customHeight="1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ht="15.75" customHeight="1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ht="15.75" customHeight="1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ht="15.75" customHeight="1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ht="15.75" customHeight="1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ht="15.75" customHeight="1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ht="15.75" customHeight="1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ht="15.75" customHeight="1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ht="15.75" customHeight="1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ht="15.75" customHeight="1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ht="15.75" customHeight="1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ht="15.75" customHeight="1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ht="15.75" customHeight="1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ht="15.75" customHeight="1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ht="15.75" customHeight="1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ht="15.75" customHeight="1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ht="15.75" customHeight="1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ht="15.75" customHeight="1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ht="15.75" customHeight="1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ht="15.75" customHeight="1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ht="15.75" customHeight="1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ht="15.75" customHeight="1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ht="15.75" customHeight="1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ht="15.75" customHeight="1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ht="15.75" customHeight="1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ht="15.75" customHeight="1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ht="15.75" customHeight="1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ht="15.75" customHeight="1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ht="15.75" customHeight="1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ht="15.75" customHeight="1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ht="15.75" customHeight="1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ht="15.75" customHeight="1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ht="15.75" customHeight="1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ht="15.75" customHeight="1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ht="15.75" customHeight="1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ht="15.75" customHeight="1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ht="15.75" customHeight="1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ht="15.75" customHeight="1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ht="15.75" customHeight="1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ht="15.75" customHeight="1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ht="15.75" customHeight="1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ht="15.75" customHeight="1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ht="15.75" customHeight="1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ht="15.75" customHeight="1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ht="15.75" customHeight="1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ht="15.75" customHeight="1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ht="15.75" customHeight="1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ht="15.75" customHeight="1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ht="15.75" customHeight="1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ht="15.75" customHeight="1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ht="15.75" customHeight="1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ht="15.75" customHeight="1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ht="15.75" customHeight="1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ht="15.75" customHeight="1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ht="15.75" customHeight="1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ht="15.75" customHeight="1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ht="15.75" customHeight="1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ht="15.75" customHeight="1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ht="15.75" customHeight="1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ht="15.75" customHeight="1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ht="15.75" customHeight="1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ht="15.75" customHeight="1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ht="15.75" customHeight="1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ht="15.75" customHeight="1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ht="15.75" customHeight="1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ht="15.75" customHeight="1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ht="15.75" customHeight="1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ht="15.75" customHeight="1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ht="15.75" customHeight="1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ht="15.75" customHeight="1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ht="15.75" customHeight="1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ht="15.75" customHeight="1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ht="15.75" customHeight="1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ht="15.75" customHeight="1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ht="15.75" customHeight="1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ht="15.75" customHeight="1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ht="15.75" customHeight="1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ht="15.75" customHeight="1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ht="15.75" customHeight="1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ht="15.75" customHeight="1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ht="15.75" customHeight="1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ht="15.75" customHeight="1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ht="15.75" customHeight="1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ht="15.75" customHeight="1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ht="15.75" customHeight="1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ht="15.75" customHeight="1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ht="15.75" customHeight="1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ht="15.75" customHeight="1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ht="15.75" customHeight="1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ht="15.75" customHeight="1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ht="15.75" customHeight="1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ht="15.75" customHeight="1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ht="15.75" customHeight="1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ht="15.75" customHeight="1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ht="15.75" customHeight="1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ht="15.75" customHeight="1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ht="15.75" customHeight="1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ht="15.75" customHeight="1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ht="15.75" customHeight="1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ht="15.75" customHeight="1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ht="15.75" customHeight="1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ht="15.75" customHeight="1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ht="15.75" customHeight="1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ht="15.75" customHeight="1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ht="15.75" customHeight="1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ht="15.75" customHeight="1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ht="15.75" customHeight="1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ht="15.75" customHeight="1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ht="15.75" customHeight="1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ht="15.75" customHeight="1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ht="15.75" customHeight="1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ht="15.75" customHeight="1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ht="15.75" customHeight="1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ht="15.75" customHeight="1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ht="15.75" customHeight="1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ht="15.75" customHeight="1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ht="15.75" customHeight="1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ht="15.75" customHeight="1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ht="15.75" customHeight="1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ht="15.75" customHeight="1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ht="15.75" customHeight="1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ht="15.75" customHeight="1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ht="15.75" customHeight="1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ht="15.75" customHeight="1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ht="15.75" customHeight="1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ht="15.75" customHeight="1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ht="15.75" customHeight="1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ht="15.75" customHeight="1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ht="15.75" customHeight="1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ht="15.75" customHeight="1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ht="15.75" customHeight="1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ht="15.75" customHeight="1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ht="15.75" customHeight="1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ht="15.75" customHeight="1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ht="15.75" customHeight="1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ht="15.75" customHeight="1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ht="15.75" customHeight="1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ht="15.75" customHeight="1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ht="15.75" customHeight="1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ht="15.75" customHeight="1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ht="15.75" customHeight="1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ht="15.75" customHeight="1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ht="15.75" customHeight="1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ht="15.75" customHeight="1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ht="15.75" customHeight="1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ht="15.75" customHeight="1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ht="15.75" customHeight="1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ht="15.75" customHeight="1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ht="15.75" customHeight="1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ht="15.75" customHeight="1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ht="15.75" customHeight="1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ht="15.75" customHeight="1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ht="15.75" customHeight="1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ht="15.75" customHeight="1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ht="15.75" customHeight="1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ht="15.75" customHeight="1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ht="15.75" customHeight="1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ht="15.75" customHeight="1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ht="15.75" customHeight="1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ht="15.75" customHeight="1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ht="15.75" customHeight="1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ht="15.75" customHeight="1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ht="15.75" customHeight="1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ht="15.75" customHeight="1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ht="15.75" customHeight="1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ht="15.75" customHeight="1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ht="15.75" customHeight="1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ht="15.75" customHeight="1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ht="15.75" customHeight="1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ht="15.75" customHeight="1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ht="15.75" customHeight="1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ht="15.75" customHeight="1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ht="15.75" customHeight="1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ht="15.75" customHeight="1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ht="15.75" customHeight="1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ht="15.75" customHeight="1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ht="15.75" customHeight="1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ht="15.75" customHeight="1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ht="15.75" customHeight="1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ht="15.75" customHeight="1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ht="15.75" customHeight="1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ht="15.75" customHeight="1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ht="15.75" customHeight="1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ht="15.75" customHeight="1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ht="15.75" customHeight="1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ht="15.75" customHeight="1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ht="15.75" customHeight="1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ht="15.75" customHeight="1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ht="15.75" customHeight="1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ht="15.75" customHeight="1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ht="15.75" customHeight="1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ht="15.75" customHeight="1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ht="15.75" customHeight="1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ht="15.75" customHeight="1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ht="15.75" customHeight="1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ht="15.75" customHeight="1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ht="15.75" customHeight="1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ht="15.75" customHeight="1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ht="15.75" customHeight="1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ht="15.75" customHeight="1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ht="15.75" customHeight="1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ht="15.75" customHeight="1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ht="15.75" customHeight="1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ht="15.75" customHeight="1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ht="15.75" customHeight="1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ht="15.75" customHeight="1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ht="15.75" customHeight="1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ht="15.75" customHeight="1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ht="15.75" customHeight="1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ht="15.75" customHeight="1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ht="15.75" customHeight="1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ht="15.75" customHeight="1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ht="15.75" customHeight="1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ht="15.75" customHeight="1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ht="15.75" customHeight="1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ht="15.75" customHeight="1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ht="15.75" customHeight="1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ht="15.75" customHeight="1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ht="15.75" customHeight="1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ht="15.75" customHeight="1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ht="15.75" customHeight="1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ht="15.75" customHeight="1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ht="15.75" customHeight="1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ht="15.75" customHeight="1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ht="15.75" customHeight="1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ht="15.75" customHeight="1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ht="15.75" customHeight="1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ht="15.75" customHeight="1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ht="15.75" customHeight="1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ht="15.75" customHeight="1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ht="15.75" customHeight="1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ht="15.75" customHeight="1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ht="15.75" customHeight="1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ht="15.75" customHeight="1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ht="15.75" customHeight="1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ht="15.75" customHeight="1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ht="15.75" customHeight="1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ht="15.75" customHeight="1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ht="15.75" customHeight="1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ht="15.75" customHeight="1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ht="15.75" customHeight="1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ht="15.75" customHeight="1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ht="15.75" customHeight="1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ht="15.75" customHeight="1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ht="15.75" customHeight="1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ht="15.75" customHeight="1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ht="15.75" customHeight="1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ht="15.75" customHeight="1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ht="15.75" customHeight="1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ht="15.75" customHeight="1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ht="15.75" customHeight="1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ht="15.75" customHeight="1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ht="15.75" customHeight="1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ht="15.75" customHeight="1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ht="15.75" customHeight="1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ht="15.75" customHeight="1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ht="15.75" customHeight="1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ht="15.75" customHeight="1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ht="15.75" customHeight="1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ht="15.75" customHeight="1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ht="15.75" customHeight="1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ht="15.75" customHeight="1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ht="15.75" customHeight="1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ht="15.75" customHeight="1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ht="15.75" customHeight="1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ht="15.75" customHeight="1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ht="15.75" customHeight="1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ht="15.75" customHeight="1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ht="15.75" customHeight="1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ht="15.75" customHeight="1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ht="15.75" customHeight="1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ht="15.75" customHeight="1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ht="15.75" customHeight="1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ht="15.75" customHeight="1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ht="15.75" customHeight="1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ht="15.75" customHeight="1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ht="15.75" customHeight="1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ht="15.75" customHeight="1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ht="15.75" customHeight="1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ht="15.75" customHeight="1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ht="15.75" customHeight="1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ht="15.75" customHeight="1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ht="15.75" customHeight="1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ht="15.75" customHeight="1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ht="15.75" customHeight="1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ht="15.75" customHeight="1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ht="15.75" customHeight="1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ht="15.75" customHeight="1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ht="15.75" customHeight="1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ht="15.75" customHeight="1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ht="15.75" customHeight="1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ht="15.75" customHeight="1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ht="15.75" customHeight="1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ht="15.75" customHeight="1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ht="15.75" customHeight="1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ht="15.75" customHeight="1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ht="15.75" customHeight="1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ht="15.75" customHeight="1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ht="15.75" customHeight="1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ht="15.75" customHeight="1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ht="15.75" customHeight="1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ht="15.75" customHeight="1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ht="15.75" customHeight="1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ht="15.75" customHeight="1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ht="15.75" customHeight="1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ht="15.75" customHeight="1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ht="15.75" customHeight="1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ht="15.75" customHeight="1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ht="15.75" customHeight="1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ht="15.75" customHeight="1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ht="15.75" customHeight="1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ht="15.75" customHeight="1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ht="15.75" customHeight="1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ht="15.75" customHeight="1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ht="15.75" customHeight="1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ht="15.75" customHeight="1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ht="15.75" customHeight="1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ht="15.75" customHeight="1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ht="15.75" customHeight="1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ht="15.75" customHeight="1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ht="15.75" customHeight="1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ht="15.75" customHeight="1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ht="15.75" customHeight="1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ht="15.75" customHeight="1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ht="15.75" customHeight="1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ht="15.75" customHeight="1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ht="15.75" customHeight="1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ht="15.75" customHeight="1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ht="15.75" customHeight="1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ht="15.75" customHeight="1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ht="15.75" customHeight="1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ht="15.75" customHeight="1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ht="15.75" customHeight="1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ht="15.75" customHeight="1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ht="15.75" customHeight="1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ht="15.75" customHeight="1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ht="15.75" customHeight="1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ht="15.75" customHeight="1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ht="15.75" customHeight="1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ht="15.75" customHeight="1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ht="15.75" customHeight="1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ht="15.75" customHeight="1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ht="15.75" customHeight="1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ht="15.75" customHeight="1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ht="15.75" customHeight="1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ht="15.75" customHeight="1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ht="15.75" customHeight="1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ht="15.75" customHeight="1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ht="15.75" customHeight="1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ht="15.75" customHeight="1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ht="15.75" customHeight="1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ht="15.75" customHeight="1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ht="15.75" customHeight="1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ht="15.75" customHeight="1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ht="15.75" customHeight="1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ht="15.75" customHeight="1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ht="15.75" customHeight="1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ht="15.75" customHeight="1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ht="15.75" customHeight="1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ht="15.75" customHeight="1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ht="15.75" customHeight="1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ht="15.75" customHeight="1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ht="15.75" customHeight="1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ht="15.75" customHeight="1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ht="15.75" customHeight="1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ht="15.75" customHeight="1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ht="15.75" customHeight="1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ht="15.75" customHeight="1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ht="15.75" customHeight="1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ht="15.75" customHeight="1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ht="15.75" customHeight="1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ht="15.75" customHeight="1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ht="15.75" customHeight="1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ht="15.75" customHeight="1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ht="15.75" customHeight="1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ht="15.75" customHeight="1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ht="15.75" customHeight="1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ht="15.75" customHeight="1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ht="15.75" customHeight="1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ht="15.75" customHeight="1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ht="15.75" customHeight="1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ht="15.75" customHeight="1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ht="15.75" customHeight="1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ht="15.75" customHeight="1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ht="15.75" customHeight="1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ht="15.75" customHeight="1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ht="15.75" customHeight="1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ht="15.75" customHeight="1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ht="15.75" customHeight="1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ht="15.75" customHeight="1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ht="15.75" customHeight="1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ht="15.75" customHeight="1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ht="15.75" customHeight="1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ht="15.75" customHeight="1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ht="15.75" customHeight="1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ht="15.75" customHeight="1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ht="15.75" customHeight="1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ht="15.75" customHeight="1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ht="15.75" customHeight="1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ht="15.75" customHeight="1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ht="15.75" customHeight="1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ht="15.75" customHeight="1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ht="15.75" customHeight="1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ht="15.75" customHeight="1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ht="15.75" customHeight="1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ht="15.75" customHeight="1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ht="15.75" customHeight="1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ht="15.75" customHeight="1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ht="15.75" customHeight="1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ht="15.75" customHeight="1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ht="15.75" customHeight="1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ht="15.75" customHeight="1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ht="15.75" customHeight="1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ht="15.75" customHeight="1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ht="15.75" customHeight="1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ht="15.75" customHeight="1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ht="15.75" customHeight="1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ht="15.75" customHeight="1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ht="15.75" customHeight="1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ht="15.75" customHeight="1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ht="15.75" customHeight="1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ht="15.75" customHeight="1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ht="15.75" customHeight="1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ht="15.75" customHeight="1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ht="15.75" customHeight="1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ht="15.75" customHeight="1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ht="15.75" customHeight="1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ht="15.75" customHeight="1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ht="15.75" customHeight="1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ht="15.75" customHeight="1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ht="15.75" customHeight="1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ht="15.75" customHeight="1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ht="15.75" customHeight="1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ht="15.75" customHeight="1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ht="15.75" customHeight="1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ht="15.75" customHeight="1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ht="15.75" customHeight="1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ht="15.75" customHeight="1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ht="15.75" customHeight="1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ht="15.75" customHeight="1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ht="15.75" customHeight="1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ht="15.75" customHeight="1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ht="15.75" customHeight="1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ht="15.75" customHeight="1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ht="15.75" customHeight="1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ht="15.75" customHeight="1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ht="15.75" customHeight="1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ht="15.75" customHeight="1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ht="15.75" customHeight="1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ht="15.75" customHeight="1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ht="15.75" customHeight="1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ht="15.75" customHeight="1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ht="15.75" customHeight="1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ht="15.75" customHeight="1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ht="15.75" customHeight="1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ht="15.75" customHeight="1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ht="15.75" customHeight="1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ht="15.75" customHeight="1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ht="15.75" customHeight="1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ht="15.75" customHeight="1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ht="15.75" customHeight="1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ht="15.75" customHeight="1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ht="15.75" customHeight="1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ht="15.75" customHeight="1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ht="15.75" customHeight="1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ht="15.75" customHeight="1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ht="15.75" customHeight="1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ht="15.75" customHeight="1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ht="15.75" customHeight="1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ht="15.75" customHeight="1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ht="15.75" customHeight="1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ht="15.75" customHeight="1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ht="15.75" customHeight="1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ht="15.75" customHeight="1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ht="15.75" customHeight="1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ht="15.75" customHeight="1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ht="15.75" customHeight="1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ht="15.75" customHeight="1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ht="15.75" customHeight="1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ht="15.75" customHeight="1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ht="15.75" customHeight="1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ht="15.75" customHeight="1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ht="15.75" customHeight="1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ht="15.75" customHeight="1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ht="15.75" customHeight="1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ht="15.75" customHeight="1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ht="15.75" customHeight="1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ht="15.75" customHeight="1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ht="15.75" customHeight="1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ht="15.75" customHeight="1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ht="15.75" customHeight="1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ht="15.75" customHeight="1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ht="15.75" customHeight="1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ht="15.75" customHeight="1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ht="15.75" customHeight="1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ht="15.75" customHeight="1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ht="15.75" customHeight="1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ht="15.75" customHeight="1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ht="15.75" customHeight="1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ht="15.75" customHeight="1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ht="15.75" customHeight="1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ht="15.75" customHeight="1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ht="15.75" customHeight="1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ht="15.75" customHeight="1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ht="15.75" customHeight="1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ht="15.75" customHeight="1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ht="15.75" customHeight="1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ht="15.75" customHeight="1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ht="15.75" customHeight="1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ht="15.75" customHeight="1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ht="15.75" customHeight="1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ht="15.75" customHeight="1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ht="15.75" customHeight="1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ht="15.75" customHeight="1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ht="15.75" customHeight="1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ht="15.75" customHeight="1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ht="15.75" customHeight="1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ht="15.75" customHeight="1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ht="15.75" customHeight="1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ht="15.75" customHeight="1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ht="15.75" customHeight="1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ht="15.75" customHeight="1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ht="15.75" customHeight="1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ht="15.75" customHeight="1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ht="15.75" customHeight="1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ht="15.75" customHeight="1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ht="15.75" customHeight="1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ht="15.75" customHeight="1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ht="15.75" customHeight="1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ht="15.75" customHeight="1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ht="15.75" customHeight="1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ht="15.75" customHeight="1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ht="15.75" customHeight="1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ht="15.75" customHeight="1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ht="15.75" customHeight="1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ht="15.75" customHeight="1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ht="15.75" customHeight="1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ht="15.75" customHeight="1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ht="15.75" customHeight="1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ht="15.75" customHeight="1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ht="15.75" customHeight="1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ht="15.75" customHeight="1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ht="15.75" customHeight="1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ht="15.75" customHeight="1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ht="15.75" customHeight="1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ht="15.75" customHeight="1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ht="15.75" customHeight="1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ht="15.75" customHeight="1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ht="15.75" customHeight="1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ht="15.75" customHeight="1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ht="15.75" customHeight="1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ht="15.75" customHeight="1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ht="15.75" customHeight="1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ht="15.75" customHeight="1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ht="15.75" customHeight="1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ht="15.75" customHeight="1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ht="15.75" customHeight="1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ht="15.75" customHeight="1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ht="15.75" customHeight="1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ht="15.75" customHeight="1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ht="15.75" customHeight="1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ht="15.75" customHeight="1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ht="15.75" customHeight="1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ht="15.75" customHeight="1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ht="15.75" customHeight="1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ht="15.75" customHeight="1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ht="15.75" customHeight="1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ht="15.75" customHeight="1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ht="15.75" customHeight="1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ht="15.75" customHeight="1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ht="15.75" customHeight="1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ht="15.75" customHeight="1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ht="15.75" customHeight="1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ht="15.75" customHeight="1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ht="15.75" customHeight="1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ht="15.75" customHeight="1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ht="15.75" customHeight="1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ht="15.75" customHeight="1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ht="15.75" customHeight="1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ht="15.75" customHeight="1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ht="15.75" customHeight="1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ht="15.75" customHeight="1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ht="15.75" customHeight="1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ht="15.75" customHeight="1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ht="15.75" customHeight="1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ht="15.75" customHeight="1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ht="15.75" customHeight="1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ht="15.75" customHeight="1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ht="15.75" customHeight="1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ht="15.75" customHeight="1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ht="15.75" customHeight="1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ht="15.75" customHeight="1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ht="15.75" customHeight="1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ht="15.75" customHeight="1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ht="15.75" customHeight="1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ht="15.75" customHeight="1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ht="15.75" customHeight="1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ht="15.75" customHeight="1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ht="15.75" customHeight="1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ht="15.75" customHeight="1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ht="15.75" customHeight="1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ht="15.75" customHeight="1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ht="15.75" customHeight="1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ht="15.75" customHeight="1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ht="15.75" customHeight="1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ht="15.75" customHeight="1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ht="15.75" customHeight="1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ht="15.75" customHeight="1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ht="15.75" customHeight="1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ht="15.75" customHeight="1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ht="15.75" customHeight="1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ht="15.75" customHeight="1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ht="15.75" customHeight="1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ht="15.75" customHeight="1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ht="15.75" customHeight="1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ht="15.75" customHeight="1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ht="15.75" customHeight="1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ht="15.75" customHeight="1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ht="15.75" customHeight="1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ht="15.75" customHeight="1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ht="15.75" customHeight="1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ht="15.75" customHeight="1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ht="15.75" customHeight="1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ht="15.75" customHeight="1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ht="15.75" customHeight="1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ht="15.75" customHeight="1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ht="15.75" customHeight="1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ht="15.75" customHeight="1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ht="15.75" customHeight="1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ht="15.75" customHeight="1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ht="15.75" customHeight="1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ht="15.75" customHeight="1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ht="15.75" customHeight="1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ht="15.75" customHeight="1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ht="15.75" customHeight="1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ht="15.75" customHeight="1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ht="15.75" customHeight="1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ht="15.75" customHeight="1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ht="15.75" customHeight="1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ht="15.75" customHeight="1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ht="15.75" customHeight="1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ht="15.75" customHeight="1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ht="15.75" customHeight="1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ht="15.75" customHeight="1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ht="15.75" customHeight="1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ht="15.75" customHeight="1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ht="15.75" customHeight="1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ht="15.75" customHeight="1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ht="15.75" customHeight="1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ht="15.75" customHeight="1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ht="15.75" customHeight="1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ht="15.75" customHeight="1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ht="15.75" customHeight="1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ht="15.75" customHeight="1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ht="15.75" customHeight="1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ht="15.75" customHeight="1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 ht="15.75" customHeight="1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</sheetData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4.0"/>
    <col customWidth="1" min="2" max="2" width="8.88"/>
    <col customWidth="1" min="3" max="3" width="19.13"/>
    <col customWidth="1" min="4" max="4" width="10.13"/>
    <col customWidth="1" min="5" max="5" width="4.0"/>
    <col customWidth="1" min="6" max="6" width="30.63"/>
    <col customWidth="1" min="7" max="7" width="17.88"/>
    <col customWidth="1" min="8" max="9" width="15.75"/>
    <col customWidth="1" min="13" max="13" width="12.25"/>
    <col customWidth="1" min="14" max="14" width="16.13"/>
  </cols>
  <sheetData>
    <row r="1">
      <c r="B1" s="31"/>
      <c r="C1" s="31"/>
      <c r="D1" s="31"/>
      <c r="F1" s="31"/>
      <c r="G1" s="31"/>
      <c r="H1" s="31"/>
      <c r="I1" s="31"/>
      <c r="J1" s="31"/>
    </row>
    <row r="2">
      <c r="B2" s="32" t="s">
        <v>38</v>
      </c>
      <c r="C2" s="33"/>
      <c r="D2" s="34"/>
      <c r="F2" s="35" t="s">
        <v>39</v>
      </c>
      <c r="G2" s="36"/>
      <c r="H2" s="36"/>
      <c r="I2" s="36"/>
      <c r="J2" s="37"/>
    </row>
    <row r="3">
      <c r="B3" s="38" t="s">
        <v>40</v>
      </c>
      <c r="D3" s="39">
        <v>8.0</v>
      </c>
      <c r="F3" s="40"/>
      <c r="G3" s="41" t="s">
        <v>41</v>
      </c>
      <c r="H3" s="41" t="s">
        <v>42</v>
      </c>
      <c r="I3" s="41" t="s">
        <v>43</v>
      </c>
      <c r="J3" s="42" t="s">
        <v>44</v>
      </c>
    </row>
    <row r="4">
      <c r="B4" s="38" t="s">
        <v>45</v>
      </c>
      <c r="D4" s="43">
        <v>3437.0</v>
      </c>
      <c r="F4" s="44" t="s">
        <v>46</v>
      </c>
      <c r="G4" s="41">
        <f>D13</f>
        <v>28</v>
      </c>
      <c r="H4" s="41">
        <f>D13</f>
        <v>28</v>
      </c>
      <c r="I4" s="41">
        <f>D13</f>
        <v>28</v>
      </c>
      <c r="J4" s="45">
        <f>D13</f>
        <v>28</v>
      </c>
    </row>
    <row r="5">
      <c r="B5" s="38" t="s">
        <v>47</v>
      </c>
      <c r="D5" s="39">
        <f>ROUNDUP(D4*0.86)</f>
        <v>2956</v>
      </c>
      <c r="F5" s="46" t="s">
        <v>48</v>
      </c>
      <c r="G5" s="47">
        <v>300.0</v>
      </c>
      <c r="H5" s="48">
        <v>390.0</v>
      </c>
      <c r="I5" s="47">
        <v>300.0</v>
      </c>
      <c r="J5" s="49">
        <v>200.0</v>
      </c>
    </row>
    <row r="6">
      <c r="B6" s="38" t="s">
        <v>49</v>
      </c>
      <c r="D6" s="39">
        <v>1.0</v>
      </c>
      <c r="F6" s="50" t="s">
        <v>50</v>
      </c>
      <c r="G6" s="51">
        <f>G4*G5</f>
        <v>8400</v>
      </c>
      <c r="H6" s="52">
        <f>H5*H4</f>
        <v>10920</v>
      </c>
      <c r="I6" s="51">
        <f>I4*N14</f>
        <v>0</v>
      </c>
      <c r="J6" s="53">
        <f>J5*J4</f>
        <v>5600</v>
      </c>
    </row>
    <row r="7">
      <c r="B7" s="54" t="s">
        <v>51</v>
      </c>
      <c r="D7" s="55">
        <f>D5*D3</f>
        <v>23648</v>
      </c>
      <c r="F7" s="56"/>
      <c r="G7" s="57"/>
      <c r="H7" s="57"/>
      <c r="I7" s="57"/>
      <c r="J7" s="45"/>
    </row>
    <row r="8">
      <c r="B8" s="54" t="s">
        <v>52</v>
      </c>
      <c r="D8" s="55">
        <f>ROUNDUP(D7/500)</f>
        <v>48</v>
      </c>
      <c r="F8" s="44" t="s">
        <v>53</v>
      </c>
      <c r="G8" s="41" t="s">
        <v>54</v>
      </c>
      <c r="H8" s="41" t="s">
        <v>54</v>
      </c>
      <c r="I8" s="58">
        <v>2000.0</v>
      </c>
      <c r="J8" s="45">
        <f>D7</f>
        <v>23648</v>
      </c>
    </row>
    <row r="9">
      <c r="B9" s="59" t="s">
        <v>55</v>
      </c>
      <c r="D9" s="60">
        <f>D8/2</f>
        <v>24</v>
      </c>
      <c r="F9" s="44" t="s">
        <v>56</v>
      </c>
      <c r="G9" s="41" t="s">
        <v>54</v>
      </c>
      <c r="H9" s="41" t="s">
        <v>54</v>
      </c>
      <c r="I9" s="41" t="s">
        <v>54</v>
      </c>
      <c r="J9" s="42">
        <v>90.0</v>
      </c>
    </row>
    <row r="10">
      <c r="A10" s="61"/>
      <c r="B10" s="62" t="s">
        <v>57</v>
      </c>
      <c r="C10" s="63"/>
      <c r="D10" s="64">
        <f>D8/2</f>
        <v>24</v>
      </c>
      <c r="E10" s="61"/>
      <c r="F10" s="44" t="s">
        <v>58</v>
      </c>
      <c r="G10" s="47" t="s">
        <v>59</v>
      </c>
      <c r="H10" s="41" t="s">
        <v>59</v>
      </c>
      <c r="I10" s="41" t="s">
        <v>59</v>
      </c>
      <c r="J10" s="65">
        <v>25.0</v>
      </c>
    </row>
    <row r="11">
      <c r="A11" s="66"/>
      <c r="D11" s="67"/>
      <c r="E11" s="66"/>
      <c r="F11" s="68" t="s">
        <v>46</v>
      </c>
      <c r="G11" s="57">
        <f>D13</f>
        <v>28</v>
      </c>
      <c r="H11" s="57">
        <f>D13</f>
        <v>28</v>
      </c>
      <c r="I11" s="57">
        <f>D13</f>
        <v>28</v>
      </c>
      <c r="J11" s="42">
        <f>D13</f>
        <v>28</v>
      </c>
    </row>
    <row r="12">
      <c r="F12" s="69" t="s">
        <v>60</v>
      </c>
      <c r="G12" s="70" t="s">
        <v>59</v>
      </c>
      <c r="H12" s="71" t="s">
        <v>59</v>
      </c>
      <c r="I12" s="70" t="s">
        <v>59</v>
      </c>
      <c r="J12" s="72">
        <f>J9*J10*J11*8*30/3600</f>
        <v>4200</v>
      </c>
    </row>
    <row r="13">
      <c r="B13" s="73" t="s">
        <v>46</v>
      </c>
      <c r="C13" s="74"/>
      <c r="D13" s="75">
        <v>28.0</v>
      </c>
      <c r="F13" s="56"/>
      <c r="G13" s="76"/>
      <c r="H13" s="76"/>
      <c r="I13" s="76"/>
      <c r="J13" s="77"/>
    </row>
    <row r="14">
      <c r="A14" s="78"/>
      <c r="E14" s="78"/>
      <c r="F14" s="79" t="s">
        <v>61</v>
      </c>
      <c r="G14" s="41" t="s">
        <v>54</v>
      </c>
      <c r="H14" s="41" t="s">
        <v>54</v>
      </c>
      <c r="I14" s="41">
        <f t="shared" ref="I14:J14" si="1">ROUNDUP(I8/500)</f>
        <v>4</v>
      </c>
      <c r="J14" s="80">
        <f t="shared" si="1"/>
        <v>48</v>
      </c>
    </row>
    <row r="15">
      <c r="F15" s="81" t="s">
        <v>62</v>
      </c>
      <c r="G15" s="41" t="s">
        <v>54</v>
      </c>
      <c r="H15" s="41" t="s">
        <v>54</v>
      </c>
      <c r="I15" s="41" t="s">
        <v>54</v>
      </c>
      <c r="J15" s="82">
        <v>0.0</v>
      </c>
    </row>
    <row r="16">
      <c r="B16" s="35" t="s">
        <v>63</v>
      </c>
      <c r="C16" s="36"/>
      <c r="D16" s="37"/>
      <c r="F16" s="81" t="s">
        <v>64</v>
      </c>
      <c r="G16" s="41" t="s">
        <v>54</v>
      </c>
      <c r="H16" s="41" t="s">
        <v>54</v>
      </c>
      <c r="I16" s="41" t="s">
        <v>54</v>
      </c>
      <c r="J16" s="82">
        <f>J15</f>
        <v>0</v>
      </c>
    </row>
    <row r="17">
      <c r="B17" s="83" t="s">
        <v>65</v>
      </c>
      <c r="C17" s="84" t="s">
        <v>66</v>
      </c>
      <c r="D17" s="85"/>
      <c r="F17" s="86" t="s">
        <v>67</v>
      </c>
      <c r="G17" s="87" t="s">
        <v>59</v>
      </c>
      <c r="H17" s="87" t="s">
        <v>59</v>
      </c>
      <c r="I17" s="51">
        <f>(0.5*I14)*I25+(0.5*I14)*I30</f>
        <v>500</v>
      </c>
      <c r="J17" s="88">
        <f>J16+(J14*125)</f>
        <v>6000</v>
      </c>
    </row>
    <row r="18">
      <c r="B18" s="44" t="s">
        <v>68</v>
      </c>
      <c r="C18" s="89" t="s">
        <v>69</v>
      </c>
      <c r="D18" s="77"/>
      <c r="F18" s="69"/>
      <c r="G18" s="76"/>
      <c r="H18" s="76"/>
      <c r="I18" s="76"/>
      <c r="J18" s="77"/>
    </row>
    <row r="19">
      <c r="B19" s="56"/>
      <c r="C19" s="89" t="s">
        <v>70</v>
      </c>
      <c r="D19" s="42">
        <f>D9</f>
        <v>24</v>
      </c>
      <c r="F19" s="90" t="s">
        <v>71</v>
      </c>
      <c r="G19" s="71">
        <v>200.0</v>
      </c>
      <c r="H19" s="71">
        <v>200.0</v>
      </c>
      <c r="I19" s="70">
        <v>200.0</v>
      </c>
      <c r="J19" s="91" t="s">
        <v>54</v>
      </c>
    </row>
    <row r="20">
      <c r="B20" s="56"/>
      <c r="C20" s="89" t="s">
        <v>72</v>
      </c>
      <c r="D20" s="65">
        <v>10.0</v>
      </c>
      <c r="F20" s="69"/>
      <c r="G20" s="70"/>
      <c r="H20" s="92"/>
      <c r="I20" s="92"/>
      <c r="J20" s="93"/>
    </row>
    <row r="21">
      <c r="B21" s="56"/>
      <c r="C21" s="89" t="s">
        <v>73</v>
      </c>
      <c r="D21" s="65">
        <f>D22*D23</f>
        <v>6.25</v>
      </c>
      <c r="F21" s="69" t="s">
        <v>74</v>
      </c>
      <c r="G21" s="70">
        <f t="shared" ref="G21:H21" si="2">G6+G19</f>
        <v>8600</v>
      </c>
      <c r="H21" s="52">
        <f t="shared" si="2"/>
        <v>11120</v>
      </c>
      <c r="I21" s="51">
        <f>I6+I17+I19</f>
        <v>700</v>
      </c>
      <c r="J21" s="53">
        <f>J6+J12+J17</f>
        <v>15800</v>
      </c>
    </row>
    <row r="22">
      <c r="B22" s="56"/>
      <c r="C22" s="89" t="s">
        <v>75</v>
      </c>
      <c r="D22" s="42">
        <v>0.05</v>
      </c>
      <c r="F22" s="94" t="s">
        <v>76</v>
      </c>
      <c r="G22" s="95">
        <f t="shared" ref="G22:H22" si="3">G6+G19</f>
        <v>8600</v>
      </c>
      <c r="H22" s="96">
        <f t="shared" si="3"/>
        <v>11120</v>
      </c>
      <c r="I22" s="97">
        <v>9100.0</v>
      </c>
      <c r="J22" s="98">
        <f>J17+J12</f>
        <v>10200</v>
      </c>
    </row>
    <row r="23">
      <c r="B23" s="56"/>
      <c r="C23" s="89" t="s">
        <v>77</v>
      </c>
      <c r="D23" s="65">
        <f>J25</f>
        <v>125</v>
      </c>
    </row>
    <row r="24">
      <c r="B24" s="99" t="s">
        <v>78</v>
      </c>
      <c r="C24" s="100">
        <f>sqrt(2*D19*D20/D21)</f>
        <v>8.76356092</v>
      </c>
      <c r="D24" s="101"/>
      <c r="F24" s="32" t="s">
        <v>79</v>
      </c>
      <c r="G24" s="33"/>
      <c r="H24" s="33"/>
      <c r="I24" s="33"/>
      <c r="J24" s="34"/>
    </row>
    <row r="25">
      <c r="F25" s="102" t="s">
        <v>80</v>
      </c>
      <c r="G25" s="103" t="s">
        <v>54</v>
      </c>
      <c r="H25" s="103" t="s">
        <v>54</v>
      </c>
      <c r="I25" s="104">
        <v>125.0</v>
      </c>
      <c r="J25" s="105">
        <v>125.0</v>
      </c>
    </row>
    <row r="26">
      <c r="B26" s="106" t="s">
        <v>81</v>
      </c>
      <c r="C26" s="107" t="s">
        <v>66</v>
      </c>
      <c r="D26" s="37"/>
      <c r="F26" s="102" t="s">
        <v>82</v>
      </c>
      <c r="G26" s="103" t="s">
        <v>54</v>
      </c>
      <c r="H26" s="103" t="s">
        <v>54</v>
      </c>
      <c r="I26" s="108">
        <v>500.0</v>
      </c>
      <c r="J26" s="109">
        <v>500.0</v>
      </c>
    </row>
    <row r="27">
      <c r="B27" s="44" t="s">
        <v>68</v>
      </c>
      <c r="C27" s="89" t="s">
        <v>69</v>
      </c>
      <c r="D27" s="77"/>
      <c r="F27" s="102" t="s">
        <v>83</v>
      </c>
      <c r="G27" s="103" t="s">
        <v>54</v>
      </c>
      <c r="H27" s="103" t="s">
        <v>54</v>
      </c>
      <c r="I27" s="108">
        <v>50.0</v>
      </c>
      <c r="J27" s="109">
        <v>50.0</v>
      </c>
    </row>
    <row r="28">
      <c r="B28" s="56"/>
      <c r="C28" s="89" t="s">
        <v>70</v>
      </c>
      <c r="D28" s="42">
        <f>D10</f>
        <v>24</v>
      </c>
      <c r="F28" s="110" t="s">
        <v>84</v>
      </c>
      <c r="G28" s="103" t="s">
        <v>54</v>
      </c>
      <c r="H28" s="103" t="s">
        <v>54</v>
      </c>
      <c r="I28" s="111">
        <f t="shared" ref="I28:J28" si="4">I25/I26</f>
        <v>0.25</v>
      </c>
      <c r="J28" s="112">
        <f t="shared" si="4"/>
        <v>0.25</v>
      </c>
    </row>
    <row r="29">
      <c r="B29" s="56"/>
      <c r="C29" s="89" t="s">
        <v>72</v>
      </c>
      <c r="D29" s="65">
        <v>10.0</v>
      </c>
      <c r="F29" s="113"/>
      <c r="J29" s="114"/>
    </row>
    <row r="30">
      <c r="B30" s="56"/>
      <c r="C30" s="89" t="s">
        <v>73</v>
      </c>
      <c r="D30" s="65">
        <f>D31*D32</f>
        <v>6.25</v>
      </c>
      <c r="F30" s="102" t="s">
        <v>85</v>
      </c>
      <c r="G30" s="103" t="s">
        <v>54</v>
      </c>
      <c r="H30" s="103" t="s">
        <v>54</v>
      </c>
      <c r="I30" s="104">
        <v>125.0</v>
      </c>
      <c r="J30" s="105">
        <v>125.0</v>
      </c>
    </row>
    <row r="31">
      <c r="B31" s="56"/>
      <c r="C31" s="89" t="s">
        <v>75</v>
      </c>
      <c r="D31" s="42">
        <v>0.05</v>
      </c>
      <c r="F31" s="102" t="s">
        <v>86</v>
      </c>
      <c r="G31" s="103" t="s">
        <v>54</v>
      </c>
      <c r="H31" s="103" t="s">
        <v>54</v>
      </c>
      <c r="I31" s="108">
        <v>500.0</v>
      </c>
      <c r="J31" s="109">
        <v>500.0</v>
      </c>
    </row>
    <row r="32">
      <c r="B32" s="56"/>
      <c r="C32" s="89" t="s">
        <v>77</v>
      </c>
      <c r="D32" s="65">
        <f>J30</f>
        <v>125</v>
      </c>
      <c r="F32" s="102" t="s">
        <v>87</v>
      </c>
      <c r="G32" s="103" t="s">
        <v>54</v>
      </c>
      <c r="H32" s="103" t="s">
        <v>54</v>
      </c>
      <c r="I32" s="108">
        <v>100.0</v>
      </c>
      <c r="J32" s="109">
        <v>100.0</v>
      </c>
    </row>
    <row r="33">
      <c r="B33" s="99" t="s">
        <v>78</v>
      </c>
      <c r="C33" s="100">
        <f>sqrt(2*D28*D29/D30)</f>
        <v>8.76356092</v>
      </c>
      <c r="D33" s="101"/>
      <c r="F33" s="115" t="s">
        <v>88</v>
      </c>
      <c r="G33" s="116" t="s">
        <v>54</v>
      </c>
      <c r="H33" s="116" t="s">
        <v>54</v>
      </c>
      <c r="I33" s="117">
        <f t="shared" ref="I33:J33" si="5">I30/I31</f>
        <v>0.25</v>
      </c>
      <c r="J33" s="118">
        <f t="shared" si="5"/>
        <v>0.25</v>
      </c>
    </row>
    <row r="40">
      <c r="D40" s="67"/>
    </row>
    <row r="41">
      <c r="D41" s="67"/>
    </row>
    <row r="42">
      <c r="D42" s="67"/>
    </row>
    <row r="43">
      <c r="D43" s="67"/>
    </row>
    <row r="44">
      <c r="D44" s="67"/>
    </row>
    <row r="45">
      <c r="D45" s="67"/>
    </row>
    <row r="46">
      <c r="D46" s="67"/>
    </row>
    <row r="47">
      <c r="D47" s="67"/>
    </row>
    <row r="48">
      <c r="D48" s="67"/>
    </row>
    <row r="49">
      <c r="D49" s="67"/>
    </row>
    <row r="50">
      <c r="D50" s="67"/>
    </row>
    <row r="51">
      <c r="D51" s="67"/>
    </row>
    <row r="52">
      <c r="D52" s="67"/>
    </row>
    <row r="53">
      <c r="D53" s="67"/>
    </row>
    <row r="54">
      <c r="D54" s="67"/>
    </row>
    <row r="55">
      <c r="D55" s="67"/>
    </row>
    <row r="56">
      <c r="D56" s="67"/>
    </row>
    <row r="57">
      <c r="D57" s="67"/>
    </row>
    <row r="58">
      <c r="D58" s="67"/>
    </row>
    <row r="59">
      <c r="D59" s="67"/>
    </row>
    <row r="60">
      <c r="D60" s="67"/>
    </row>
    <row r="61">
      <c r="D61" s="67"/>
    </row>
    <row r="62">
      <c r="D62" s="67"/>
    </row>
    <row r="63">
      <c r="D63" s="67"/>
    </row>
    <row r="64">
      <c r="D64" s="67"/>
    </row>
    <row r="65">
      <c r="D65" s="67"/>
    </row>
    <row r="66">
      <c r="D66" s="67"/>
    </row>
    <row r="67">
      <c r="D67" s="67"/>
    </row>
    <row r="68">
      <c r="D68" s="67"/>
    </row>
    <row r="69">
      <c r="D69" s="67"/>
    </row>
    <row r="70">
      <c r="D70" s="67"/>
    </row>
    <row r="71">
      <c r="D71" s="67"/>
    </row>
    <row r="72">
      <c r="D72" s="67"/>
    </row>
    <row r="73">
      <c r="D73" s="67"/>
    </row>
    <row r="74">
      <c r="D74" s="67"/>
    </row>
    <row r="75">
      <c r="D75" s="67"/>
    </row>
    <row r="76">
      <c r="D76" s="67"/>
    </row>
    <row r="77">
      <c r="D77" s="67"/>
    </row>
    <row r="78">
      <c r="D78" s="67"/>
    </row>
    <row r="79">
      <c r="D79" s="67"/>
    </row>
    <row r="80">
      <c r="D80" s="67"/>
    </row>
    <row r="81">
      <c r="D81" s="67"/>
    </row>
    <row r="82">
      <c r="D82" s="67"/>
    </row>
    <row r="83">
      <c r="D83" s="67"/>
    </row>
    <row r="84">
      <c r="D84" s="67"/>
    </row>
    <row r="85">
      <c r="D85" s="67"/>
    </row>
    <row r="86">
      <c r="D86" s="67"/>
    </row>
    <row r="87">
      <c r="D87" s="67"/>
    </row>
    <row r="88">
      <c r="D88" s="67"/>
    </row>
    <row r="89">
      <c r="D89" s="67"/>
    </row>
    <row r="90">
      <c r="D90" s="67"/>
    </row>
    <row r="91">
      <c r="D91" s="67"/>
    </row>
    <row r="92">
      <c r="D92" s="67"/>
    </row>
    <row r="93">
      <c r="D93" s="67"/>
    </row>
    <row r="94">
      <c r="D94" s="67"/>
    </row>
    <row r="95">
      <c r="D95" s="67"/>
    </row>
    <row r="96">
      <c r="D96" s="67"/>
    </row>
    <row r="97">
      <c r="D97" s="67"/>
    </row>
    <row r="98">
      <c r="D98" s="67"/>
    </row>
    <row r="99">
      <c r="D99" s="67"/>
    </row>
    <row r="100">
      <c r="D100" s="67"/>
    </row>
    <row r="101">
      <c r="D101" s="67"/>
    </row>
    <row r="102">
      <c r="D102" s="67"/>
    </row>
    <row r="103">
      <c r="D103" s="67"/>
    </row>
    <row r="104">
      <c r="D104" s="67"/>
    </row>
    <row r="105">
      <c r="D105" s="67"/>
    </row>
    <row r="106">
      <c r="D106" s="67"/>
    </row>
    <row r="107">
      <c r="D107" s="67"/>
    </row>
    <row r="108">
      <c r="D108" s="67"/>
    </row>
    <row r="109">
      <c r="D109" s="67"/>
    </row>
    <row r="110">
      <c r="D110" s="67"/>
    </row>
    <row r="111">
      <c r="D111" s="67"/>
    </row>
    <row r="112">
      <c r="D112" s="67"/>
    </row>
    <row r="113">
      <c r="D113" s="67"/>
    </row>
    <row r="114">
      <c r="D114" s="67"/>
    </row>
    <row r="115">
      <c r="D115" s="67"/>
    </row>
    <row r="116">
      <c r="D116" s="67"/>
    </row>
    <row r="117">
      <c r="D117" s="67"/>
    </row>
    <row r="118">
      <c r="D118" s="67"/>
    </row>
    <row r="119">
      <c r="D119" s="67"/>
    </row>
    <row r="120">
      <c r="D120" s="67"/>
    </row>
    <row r="121">
      <c r="D121" s="67"/>
    </row>
    <row r="122">
      <c r="D122" s="67"/>
    </row>
    <row r="123">
      <c r="D123" s="67"/>
    </row>
    <row r="124">
      <c r="D124" s="67"/>
    </row>
    <row r="125">
      <c r="D125" s="67"/>
    </row>
    <row r="126">
      <c r="D126" s="67"/>
    </row>
    <row r="127">
      <c r="D127" s="67"/>
    </row>
    <row r="128">
      <c r="D128" s="67"/>
    </row>
    <row r="129">
      <c r="D129" s="67"/>
    </row>
    <row r="130">
      <c r="D130" s="67"/>
    </row>
    <row r="131">
      <c r="D131" s="67"/>
    </row>
    <row r="132">
      <c r="D132" s="67"/>
    </row>
    <row r="133">
      <c r="D133" s="67"/>
    </row>
    <row r="134">
      <c r="D134" s="67"/>
    </row>
    <row r="135">
      <c r="D135" s="67"/>
    </row>
    <row r="136">
      <c r="D136" s="67"/>
    </row>
    <row r="137">
      <c r="D137" s="67"/>
    </row>
    <row r="138">
      <c r="D138" s="67"/>
    </row>
    <row r="139">
      <c r="D139" s="67"/>
    </row>
    <row r="140">
      <c r="D140" s="67"/>
    </row>
    <row r="141">
      <c r="D141" s="67"/>
    </row>
    <row r="142">
      <c r="D142" s="67"/>
    </row>
    <row r="143">
      <c r="D143" s="67"/>
    </row>
    <row r="144">
      <c r="D144" s="67"/>
    </row>
    <row r="145">
      <c r="D145" s="67"/>
    </row>
    <row r="146">
      <c r="D146" s="67"/>
    </row>
    <row r="147">
      <c r="D147" s="67"/>
    </row>
    <row r="148">
      <c r="D148" s="67"/>
    </row>
    <row r="149">
      <c r="D149" s="67"/>
    </row>
    <row r="150">
      <c r="D150" s="67"/>
    </row>
    <row r="151">
      <c r="D151" s="67"/>
    </row>
    <row r="152">
      <c r="D152" s="67"/>
    </row>
    <row r="153">
      <c r="D153" s="67"/>
    </row>
    <row r="154">
      <c r="D154" s="67"/>
    </row>
    <row r="155">
      <c r="D155" s="67"/>
    </row>
    <row r="156">
      <c r="D156" s="67"/>
    </row>
    <row r="157">
      <c r="D157" s="67"/>
    </row>
    <row r="158">
      <c r="D158" s="67"/>
    </row>
    <row r="159">
      <c r="D159" s="67"/>
    </row>
    <row r="160">
      <c r="D160" s="67"/>
    </row>
    <row r="161">
      <c r="D161" s="67"/>
    </row>
    <row r="162">
      <c r="D162" s="67"/>
    </row>
    <row r="163">
      <c r="D163" s="67"/>
    </row>
    <row r="164">
      <c r="D164" s="67"/>
    </row>
    <row r="165">
      <c r="D165" s="67"/>
    </row>
    <row r="166">
      <c r="D166" s="67"/>
    </row>
    <row r="167">
      <c r="D167" s="67"/>
    </row>
    <row r="168">
      <c r="D168" s="67"/>
    </row>
    <row r="169">
      <c r="D169" s="67"/>
    </row>
    <row r="170">
      <c r="D170" s="67"/>
    </row>
    <row r="171">
      <c r="D171" s="67"/>
    </row>
    <row r="172">
      <c r="D172" s="67"/>
    </row>
    <row r="173">
      <c r="D173" s="67"/>
    </row>
    <row r="174">
      <c r="D174" s="67"/>
    </row>
    <row r="175">
      <c r="D175" s="67"/>
    </row>
    <row r="176">
      <c r="D176" s="67"/>
    </row>
    <row r="177">
      <c r="D177" s="67"/>
    </row>
    <row r="178">
      <c r="D178" s="67"/>
    </row>
    <row r="179">
      <c r="D179" s="67"/>
    </row>
    <row r="180">
      <c r="D180" s="67"/>
    </row>
    <row r="181">
      <c r="D181" s="67"/>
    </row>
    <row r="182">
      <c r="D182" s="67"/>
    </row>
    <row r="183">
      <c r="D183" s="67"/>
    </row>
    <row r="184">
      <c r="D184" s="67"/>
    </row>
    <row r="185">
      <c r="D185" s="67"/>
    </row>
    <row r="186">
      <c r="D186" s="67"/>
    </row>
    <row r="187">
      <c r="D187" s="67"/>
    </row>
    <row r="188">
      <c r="D188" s="67"/>
    </row>
    <row r="189">
      <c r="D189" s="67"/>
    </row>
    <row r="190">
      <c r="D190" s="67"/>
    </row>
    <row r="191">
      <c r="D191" s="67"/>
    </row>
    <row r="192">
      <c r="D192" s="67"/>
    </row>
    <row r="193">
      <c r="D193" s="67"/>
    </row>
    <row r="194">
      <c r="D194" s="67"/>
    </row>
    <row r="195">
      <c r="D195" s="67"/>
    </row>
    <row r="196">
      <c r="D196" s="67"/>
    </row>
    <row r="197">
      <c r="D197" s="67"/>
    </row>
    <row r="198">
      <c r="D198" s="67"/>
    </row>
    <row r="199">
      <c r="D199" s="67"/>
    </row>
    <row r="200">
      <c r="D200" s="67"/>
    </row>
    <row r="201">
      <c r="D201" s="67"/>
    </row>
    <row r="202">
      <c r="D202" s="67"/>
    </row>
    <row r="203">
      <c r="D203" s="67"/>
    </row>
    <row r="204">
      <c r="D204" s="67"/>
    </row>
    <row r="205">
      <c r="D205" s="67"/>
    </row>
    <row r="206">
      <c r="D206" s="67"/>
    </row>
    <row r="207">
      <c r="D207" s="67"/>
    </row>
    <row r="208">
      <c r="D208" s="67"/>
    </row>
    <row r="209">
      <c r="D209" s="67"/>
    </row>
    <row r="210">
      <c r="D210" s="67"/>
    </row>
    <row r="211">
      <c r="D211" s="67"/>
    </row>
    <row r="212">
      <c r="D212" s="67"/>
    </row>
    <row r="213">
      <c r="D213" s="67"/>
    </row>
    <row r="214">
      <c r="D214" s="67"/>
    </row>
    <row r="215">
      <c r="D215" s="67"/>
    </row>
    <row r="216">
      <c r="D216" s="67"/>
    </row>
    <row r="217">
      <c r="D217" s="67"/>
    </row>
    <row r="218">
      <c r="D218" s="67"/>
    </row>
    <row r="219">
      <c r="D219" s="67"/>
    </row>
    <row r="220">
      <c r="D220" s="67"/>
    </row>
    <row r="221">
      <c r="D221" s="67"/>
    </row>
    <row r="222">
      <c r="D222" s="67"/>
    </row>
    <row r="223">
      <c r="D223" s="67"/>
    </row>
    <row r="224">
      <c r="D224" s="67"/>
    </row>
    <row r="225">
      <c r="D225" s="67"/>
    </row>
    <row r="226">
      <c r="D226" s="67"/>
    </row>
    <row r="227">
      <c r="D227" s="67"/>
    </row>
    <row r="228">
      <c r="D228" s="67"/>
    </row>
    <row r="229">
      <c r="D229" s="67"/>
    </row>
    <row r="230">
      <c r="D230" s="67"/>
    </row>
    <row r="231">
      <c r="D231" s="67"/>
    </row>
    <row r="232">
      <c r="D232" s="67"/>
    </row>
    <row r="233">
      <c r="D233" s="67"/>
    </row>
    <row r="234">
      <c r="D234" s="67"/>
    </row>
    <row r="235">
      <c r="D235" s="67"/>
    </row>
    <row r="236">
      <c r="D236" s="67"/>
    </row>
    <row r="237">
      <c r="D237" s="67"/>
    </row>
    <row r="238">
      <c r="D238" s="67"/>
    </row>
    <row r="239">
      <c r="D239" s="67"/>
    </row>
    <row r="240">
      <c r="D240" s="67"/>
    </row>
    <row r="241">
      <c r="D241" s="67"/>
    </row>
    <row r="242">
      <c r="D242" s="67"/>
    </row>
    <row r="243">
      <c r="D243" s="67"/>
    </row>
    <row r="244">
      <c r="D244" s="67"/>
    </row>
    <row r="245">
      <c r="D245" s="67"/>
    </row>
    <row r="246">
      <c r="D246" s="67"/>
    </row>
    <row r="247">
      <c r="D247" s="67"/>
    </row>
    <row r="248">
      <c r="D248" s="67"/>
    </row>
    <row r="249">
      <c r="D249" s="67"/>
    </row>
    <row r="250">
      <c r="D250" s="67"/>
    </row>
    <row r="251">
      <c r="D251" s="67"/>
    </row>
    <row r="252">
      <c r="D252" s="67"/>
    </row>
    <row r="253">
      <c r="D253" s="67"/>
    </row>
    <row r="254">
      <c r="D254" s="67"/>
    </row>
    <row r="255">
      <c r="D255" s="67"/>
    </row>
    <row r="256">
      <c r="D256" s="67"/>
    </row>
    <row r="257">
      <c r="D257" s="67"/>
    </row>
    <row r="258">
      <c r="D258" s="67"/>
    </row>
    <row r="259">
      <c r="D259" s="67"/>
    </row>
    <row r="260">
      <c r="D260" s="67"/>
    </row>
    <row r="261">
      <c r="D261" s="67"/>
    </row>
    <row r="262">
      <c r="D262" s="67"/>
    </row>
    <row r="263">
      <c r="D263" s="67"/>
    </row>
    <row r="264">
      <c r="D264" s="67"/>
    </row>
    <row r="265">
      <c r="D265" s="67"/>
    </row>
    <row r="266">
      <c r="D266" s="67"/>
    </row>
    <row r="267">
      <c r="D267" s="67"/>
    </row>
    <row r="268">
      <c r="D268" s="67"/>
    </row>
    <row r="269">
      <c r="D269" s="67"/>
    </row>
    <row r="270">
      <c r="D270" s="67"/>
    </row>
    <row r="271">
      <c r="D271" s="67"/>
    </row>
    <row r="272">
      <c r="D272" s="67"/>
    </row>
    <row r="273">
      <c r="D273" s="67"/>
    </row>
    <row r="274">
      <c r="D274" s="67"/>
    </row>
    <row r="275">
      <c r="D275" s="67"/>
    </row>
    <row r="276">
      <c r="D276" s="67"/>
    </row>
    <row r="277">
      <c r="D277" s="67"/>
    </row>
    <row r="278">
      <c r="D278" s="67"/>
    </row>
    <row r="279">
      <c r="D279" s="67"/>
    </row>
    <row r="280">
      <c r="D280" s="67"/>
    </row>
    <row r="281">
      <c r="D281" s="67"/>
    </row>
    <row r="282">
      <c r="D282" s="67"/>
    </row>
    <row r="283">
      <c r="D283" s="67"/>
    </row>
    <row r="284">
      <c r="D284" s="67"/>
    </row>
    <row r="285">
      <c r="D285" s="67"/>
    </row>
    <row r="286">
      <c r="D286" s="67"/>
    </row>
    <row r="287">
      <c r="D287" s="67"/>
    </row>
    <row r="288">
      <c r="D288" s="67"/>
    </row>
    <row r="289">
      <c r="D289" s="67"/>
    </row>
    <row r="290">
      <c r="D290" s="67"/>
    </row>
    <row r="291">
      <c r="D291" s="67"/>
    </row>
    <row r="292">
      <c r="D292" s="67"/>
    </row>
    <row r="293">
      <c r="D293" s="67"/>
    </row>
    <row r="294">
      <c r="D294" s="67"/>
    </row>
    <row r="295">
      <c r="D295" s="67"/>
    </row>
    <row r="296">
      <c r="D296" s="67"/>
    </row>
    <row r="297">
      <c r="D297" s="67"/>
    </row>
    <row r="298">
      <c r="D298" s="67"/>
    </row>
    <row r="299">
      <c r="D299" s="67"/>
    </row>
    <row r="300">
      <c r="D300" s="67"/>
    </row>
    <row r="301">
      <c r="D301" s="67"/>
    </row>
    <row r="302">
      <c r="D302" s="67"/>
    </row>
    <row r="303">
      <c r="D303" s="67"/>
    </row>
    <row r="304">
      <c r="D304" s="67"/>
    </row>
    <row r="305">
      <c r="D305" s="67"/>
    </row>
    <row r="306">
      <c r="D306" s="67"/>
    </row>
    <row r="307">
      <c r="D307" s="67"/>
    </row>
    <row r="308">
      <c r="D308" s="67"/>
    </row>
    <row r="309">
      <c r="D309" s="67"/>
    </row>
    <row r="310">
      <c r="D310" s="67"/>
    </row>
    <row r="311">
      <c r="D311" s="67"/>
    </row>
    <row r="312">
      <c r="D312" s="67"/>
    </row>
    <row r="313">
      <c r="D313" s="67"/>
    </row>
    <row r="314">
      <c r="D314" s="67"/>
    </row>
    <row r="315">
      <c r="D315" s="67"/>
    </row>
    <row r="316">
      <c r="D316" s="67"/>
    </row>
    <row r="317">
      <c r="D317" s="67"/>
    </row>
    <row r="318">
      <c r="D318" s="67"/>
    </row>
    <row r="319">
      <c r="D319" s="67"/>
    </row>
    <row r="320">
      <c r="D320" s="67"/>
    </row>
    <row r="321">
      <c r="D321" s="67"/>
    </row>
    <row r="322">
      <c r="D322" s="67"/>
    </row>
    <row r="323">
      <c r="D323" s="67"/>
    </row>
    <row r="324">
      <c r="D324" s="67"/>
    </row>
    <row r="325">
      <c r="D325" s="67"/>
    </row>
    <row r="326">
      <c r="D326" s="67"/>
    </row>
    <row r="327">
      <c r="D327" s="67"/>
    </row>
    <row r="328">
      <c r="D328" s="67"/>
    </row>
    <row r="329">
      <c r="D329" s="67"/>
    </row>
    <row r="330">
      <c r="D330" s="67"/>
    </row>
    <row r="331">
      <c r="D331" s="67"/>
    </row>
    <row r="332">
      <c r="D332" s="67"/>
    </row>
    <row r="333">
      <c r="D333" s="67"/>
    </row>
    <row r="334">
      <c r="D334" s="67"/>
    </row>
    <row r="335">
      <c r="D335" s="67"/>
    </row>
    <row r="336">
      <c r="D336" s="67"/>
    </row>
    <row r="337">
      <c r="D337" s="67"/>
    </row>
    <row r="338">
      <c r="D338" s="67"/>
    </row>
    <row r="339">
      <c r="D339" s="67"/>
    </row>
    <row r="340">
      <c r="D340" s="67"/>
    </row>
    <row r="341">
      <c r="D341" s="67"/>
    </row>
    <row r="342">
      <c r="D342" s="67"/>
    </row>
    <row r="343">
      <c r="D343" s="67"/>
    </row>
    <row r="344">
      <c r="D344" s="67"/>
    </row>
    <row r="345">
      <c r="D345" s="67"/>
    </row>
    <row r="346">
      <c r="D346" s="67"/>
    </row>
    <row r="347">
      <c r="D347" s="67"/>
    </row>
    <row r="348">
      <c r="D348" s="67"/>
    </row>
    <row r="349">
      <c r="D349" s="67"/>
    </row>
    <row r="350">
      <c r="D350" s="67"/>
    </row>
    <row r="351">
      <c r="D351" s="67"/>
    </row>
    <row r="352">
      <c r="D352" s="67"/>
    </row>
    <row r="353">
      <c r="D353" s="67"/>
    </row>
    <row r="354">
      <c r="D354" s="67"/>
    </row>
    <row r="355">
      <c r="D355" s="67"/>
    </row>
    <row r="356">
      <c r="D356" s="67"/>
    </row>
    <row r="357">
      <c r="D357" s="67"/>
    </row>
    <row r="358">
      <c r="D358" s="67"/>
    </row>
    <row r="359">
      <c r="D359" s="67"/>
    </row>
    <row r="360">
      <c r="D360" s="67"/>
    </row>
    <row r="361">
      <c r="D361" s="67"/>
    </row>
    <row r="362">
      <c r="D362" s="67"/>
    </row>
    <row r="363">
      <c r="D363" s="67"/>
    </row>
    <row r="364">
      <c r="D364" s="67"/>
    </row>
    <row r="365">
      <c r="D365" s="67"/>
    </row>
    <row r="366">
      <c r="D366" s="67"/>
    </row>
    <row r="367">
      <c r="D367" s="67"/>
    </row>
    <row r="368">
      <c r="D368" s="67"/>
    </row>
    <row r="369">
      <c r="D369" s="67"/>
    </row>
    <row r="370">
      <c r="D370" s="67"/>
    </row>
    <row r="371">
      <c r="D371" s="67"/>
    </row>
    <row r="372">
      <c r="D372" s="67"/>
    </row>
    <row r="373">
      <c r="D373" s="67"/>
    </row>
    <row r="374">
      <c r="D374" s="67"/>
    </row>
    <row r="375">
      <c r="D375" s="67"/>
    </row>
    <row r="376">
      <c r="D376" s="67"/>
    </row>
    <row r="377">
      <c r="D377" s="67"/>
    </row>
    <row r="378">
      <c r="D378" s="67"/>
    </row>
    <row r="379">
      <c r="D379" s="67"/>
    </row>
    <row r="380">
      <c r="D380" s="67"/>
    </row>
    <row r="381">
      <c r="D381" s="67"/>
    </row>
    <row r="382">
      <c r="D382" s="67"/>
    </row>
    <row r="383">
      <c r="D383" s="67"/>
    </row>
    <row r="384">
      <c r="D384" s="67"/>
    </row>
    <row r="385">
      <c r="D385" s="67"/>
    </row>
    <row r="386">
      <c r="D386" s="67"/>
    </row>
    <row r="387">
      <c r="D387" s="67"/>
    </row>
    <row r="388">
      <c r="D388" s="67"/>
    </row>
    <row r="389">
      <c r="D389" s="67"/>
    </row>
    <row r="390">
      <c r="D390" s="67"/>
    </row>
    <row r="391">
      <c r="D391" s="67"/>
    </row>
    <row r="392">
      <c r="D392" s="67"/>
    </row>
    <row r="393">
      <c r="D393" s="67"/>
    </row>
    <row r="394">
      <c r="D394" s="67"/>
    </row>
    <row r="395">
      <c r="D395" s="67"/>
    </row>
    <row r="396">
      <c r="D396" s="67"/>
    </row>
    <row r="397">
      <c r="D397" s="67"/>
    </row>
    <row r="398">
      <c r="D398" s="67"/>
    </row>
    <row r="399">
      <c r="D399" s="67"/>
    </row>
    <row r="400">
      <c r="D400" s="67"/>
    </row>
    <row r="401">
      <c r="D401" s="67"/>
    </row>
    <row r="402">
      <c r="D402" s="67"/>
    </row>
    <row r="403">
      <c r="D403" s="67"/>
    </row>
    <row r="404">
      <c r="D404" s="67"/>
    </row>
    <row r="405">
      <c r="D405" s="67"/>
    </row>
    <row r="406">
      <c r="D406" s="67"/>
    </row>
    <row r="407">
      <c r="D407" s="67"/>
    </row>
    <row r="408">
      <c r="D408" s="67"/>
    </row>
    <row r="409">
      <c r="D409" s="67"/>
    </row>
    <row r="410">
      <c r="D410" s="67"/>
    </row>
    <row r="411">
      <c r="D411" s="67"/>
    </row>
    <row r="412">
      <c r="D412" s="67"/>
    </row>
    <row r="413">
      <c r="D413" s="67"/>
    </row>
    <row r="414">
      <c r="D414" s="67"/>
    </row>
    <row r="415">
      <c r="D415" s="67"/>
    </row>
    <row r="416">
      <c r="D416" s="67"/>
    </row>
    <row r="417">
      <c r="D417" s="67"/>
    </row>
    <row r="418">
      <c r="D418" s="67"/>
    </row>
    <row r="419">
      <c r="D419" s="67"/>
    </row>
    <row r="420">
      <c r="D420" s="67"/>
    </row>
    <row r="421">
      <c r="D421" s="67"/>
    </row>
    <row r="422">
      <c r="D422" s="67"/>
    </row>
    <row r="423">
      <c r="D423" s="67"/>
    </row>
    <row r="424">
      <c r="D424" s="67"/>
    </row>
    <row r="425">
      <c r="D425" s="67"/>
    </row>
    <row r="426">
      <c r="D426" s="67"/>
    </row>
    <row r="427">
      <c r="D427" s="67"/>
    </row>
    <row r="428">
      <c r="D428" s="67"/>
    </row>
    <row r="429">
      <c r="D429" s="67"/>
    </row>
    <row r="430">
      <c r="D430" s="67"/>
    </row>
    <row r="431">
      <c r="D431" s="67"/>
    </row>
    <row r="432">
      <c r="D432" s="67"/>
    </row>
    <row r="433">
      <c r="D433" s="67"/>
    </row>
    <row r="434">
      <c r="D434" s="67"/>
    </row>
    <row r="435">
      <c r="D435" s="67"/>
    </row>
    <row r="436">
      <c r="D436" s="67"/>
    </row>
    <row r="437">
      <c r="D437" s="67"/>
    </row>
    <row r="438">
      <c r="D438" s="67"/>
    </row>
    <row r="439">
      <c r="D439" s="67"/>
    </row>
    <row r="440">
      <c r="D440" s="67"/>
    </row>
    <row r="441">
      <c r="D441" s="67"/>
    </row>
    <row r="442">
      <c r="D442" s="67"/>
    </row>
    <row r="443">
      <c r="D443" s="67"/>
    </row>
    <row r="444">
      <c r="D444" s="67"/>
    </row>
    <row r="445">
      <c r="D445" s="67"/>
    </row>
    <row r="446">
      <c r="D446" s="67"/>
    </row>
    <row r="447">
      <c r="D447" s="67"/>
    </row>
    <row r="448">
      <c r="D448" s="67"/>
    </row>
    <row r="449">
      <c r="D449" s="67"/>
    </row>
    <row r="450">
      <c r="D450" s="67"/>
    </row>
    <row r="451">
      <c r="D451" s="67"/>
    </row>
    <row r="452">
      <c r="D452" s="67"/>
    </row>
    <row r="453">
      <c r="D453" s="67"/>
    </row>
    <row r="454">
      <c r="D454" s="67"/>
    </row>
    <row r="455">
      <c r="D455" s="67"/>
    </row>
    <row r="456">
      <c r="D456" s="67"/>
    </row>
    <row r="457">
      <c r="D457" s="67"/>
    </row>
    <row r="458">
      <c r="D458" s="67"/>
    </row>
    <row r="459">
      <c r="D459" s="67"/>
    </row>
    <row r="460">
      <c r="D460" s="67"/>
    </row>
    <row r="461">
      <c r="D461" s="67"/>
    </row>
    <row r="462">
      <c r="D462" s="67"/>
    </row>
    <row r="463">
      <c r="D463" s="67"/>
    </row>
    <row r="464">
      <c r="D464" s="67"/>
    </row>
    <row r="465">
      <c r="D465" s="67"/>
    </row>
    <row r="466">
      <c r="D466" s="67"/>
    </row>
    <row r="467">
      <c r="D467" s="67"/>
    </row>
    <row r="468">
      <c r="D468" s="67"/>
    </row>
    <row r="469">
      <c r="D469" s="67"/>
    </row>
    <row r="470">
      <c r="D470" s="67"/>
    </row>
    <row r="471">
      <c r="D471" s="67"/>
    </row>
    <row r="472">
      <c r="D472" s="67"/>
    </row>
    <row r="473">
      <c r="D473" s="67"/>
    </row>
    <row r="474">
      <c r="D474" s="67"/>
    </row>
    <row r="475">
      <c r="D475" s="67"/>
    </row>
    <row r="476">
      <c r="D476" s="67"/>
    </row>
    <row r="477">
      <c r="D477" s="67"/>
    </row>
    <row r="478">
      <c r="D478" s="67"/>
    </row>
    <row r="479">
      <c r="D479" s="67"/>
    </row>
    <row r="480">
      <c r="D480" s="67"/>
    </row>
    <row r="481">
      <c r="D481" s="67"/>
    </row>
    <row r="482">
      <c r="D482" s="67"/>
    </row>
    <row r="483">
      <c r="D483" s="67"/>
    </row>
    <row r="484">
      <c r="D484" s="67"/>
    </row>
    <row r="485">
      <c r="D485" s="67"/>
    </row>
    <row r="486">
      <c r="D486" s="67"/>
    </row>
    <row r="487">
      <c r="D487" s="67"/>
    </row>
    <row r="488">
      <c r="D488" s="67"/>
    </row>
    <row r="489">
      <c r="D489" s="67"/>
    </row>
    <row r="490">
      <c r="D490" s="67"/>
    </row>
    <row r="491">
      <c r="D491" s="67"/>
    </row>
    <row r="492">
      <c r="D492" s="67"/>
    </row>
    <row r="493">
      <c r="D493" s="67"/>
    </row>
    <row r="494">
      <c r="D494" s="67"/>
    </row>
    <row r="495">
      <c r="D495" s="67"/>
    </row>
    <row r="496">
      <c r="D496" s="67"/>
    </row>
    <row r="497">
      <c r="D497" s="67"/>
    </row>
    <row r="498">
      <c r="D498" s="67"/>
    </row>
    <row r="499">
      <c r="D499" s="67"/>
    </row>
    <row r="500">
      <c r="D500" s="67"/>
    </row>
    <row r="501">
      <c r="D501" s="67"/>
    </row>
    <row r="502">
      <c r="D502" s="67"/>
    </row>
    <row r="503">
      <c r="D503" s="67"/>
    </row>
    <row r="504">
      <c r="D504" s="67"/>
    </row>
    <row r="505">
      <c r="D505" s="67"/>
    </row>
    <row r="506">
      <c r="D506" s="67"/>
    </row>
    <row r="507">
      <c r="D507" s="67"/>
    </row>
    <row r="508">
      <c r="D508" s="67"/>
    </row>
    <row r="509">
      <c r="D509" s="67"/>
    </row>
    <row r="510">
      <c r="D510" s="67"/>
    </row>
    <row r="511">
      <c r="D511" s="67"/>
    </row>
    <row r="512">
      <c r="D512" s="67"/>
    </row>
    <row r="513">
      <c r="D513" s="67"/>
    </row>
    <row r="514">
      <c r="D514" s="67"/>
    </row>
    <row r="515">
      <c r="D515" s="67"/>
    </row>
    <row r="516">
      <c r="D516" s="67"/>
    </row>
    <row r="517">
      <c r="D517" s="67"/>
    </row>
    <row r="518">
      <c r="D518" s="67"/>
    </row>
    <row r="519">
      <c r="D519" s="67"/>
    </row>
    <row r="520">
      <c r="D520" s="67"/>
    </row>
    <row r="521">
      <c r="D521" s="67"/>
    </row>
    <row r="522">
      <c r="D522" s="67"/>
    </row>
    <row r="523">
      <c r="D523" s="67"/>
    </row>
    <row r="524">
      <c r="D524" s="67"/>
    </row>
    <row r="525">
      <c r="D525" s="67"/>
    </row>
    <row r="526">
      <c r="D526" s="67"/>
    </row>
    <row r="527">
      <c r="D527" s="67"/>
    </row>
    <row r="528">
      <c r="D528" s="67"/>
    </row>
    <row r="529">
      <c r="D529" s="67"/>
    </row>
    <row r="530">
      <c r="D530" s="67"/>
    </row>
    <row r="531">
      <c r="D531" s="67"/>
    </row>
    <row r="532">
      <c r="D532" s="67"/>
    </row>
    <row r="533">
      <c r="D533" s="67"/>
    </row>
    <row r="534">
      <c r="D534" s="67"/>
    </row>
    <row r="535">
      <c r="D535" s="67"/>
    </row>
    <row r="536">
      <c r="D536" s="67"/>
    </row>
    <row r="537">
      <c r="D537" s="67"/>
    </row>
    <row r="538">
      <c r="D538" s="67"/>
    </row>
    <row r="539">
      <c r="D539" s="67"/>
    </row>
    <row r="540">
      <c r="D540" s="67"/>
    </row>
    <row r="541">
      <c r="D541" s="67"/>
    </row>
    <row r="542">
      <c r="D542" s="67"/>
    </row>
    <row r="543">
      <c r="D543" s="67"/>
    </row>
    <row r="544">
      <c r="D544" s="67"/>
    </row>
    <row r="545">
      <c r="D545" s="67"/>
    </row>
    <row r="546">
      <c r="D546" s="67"/>
    </row>
    <row r="547">
      <c r="D547" s="67"/>
    </row>
    <row r="548">
      <c r="D548" s="67"/>
    </row>
    <row r="549">
      <c r="D549" s="67"/>
    </row>
    <row r="550">
      <c r="D550" s="67"/>
    </row>
    <row r="551">
      <c r="D551" s="67"/>
    </row>
    <row r="552">
      <c r="D552" s="67"/>
    </row>
    <row r="553">
      <c r="D553" s="67"/>
    </row>
    <row r="554">
      <c r="D554" s="67"/>
    </row>
    <row r="555">
      <c r="D555" s="67"/>
    </row>
    <row r="556">
      <c r="D556" s="67"/>
    </row>
    <row r="557">
      <c r="D557" s="67"/>
    </row>
    <row r="558">
      <c r="D558" s="67"/>
    </row>
    <row r="559">
      <c r="D559" s="67"/>
    </row>
    <row r="560">
      <c r="D560" s="67"/>
    </row>
    <row r="561">
      <c r="D561" s="67"/>
    </row>
    <row r="562">
      <c r="D562" s="67"/>
    </row>
    <row r="563">
      <c r="D563" s="67"/>
    </row>
    <row r="564">
      <c r="D564" s="67"/>
    </row>
    <row r="565">
      <c r="D565" s="67"/>
    </row>
    <row r="566">
      <c r="D566" s="67"/>
    </row>
    <row r="567">
      <c r="D567" s="67"/>
    </row>
    <row r="568">
      <c r="D568" s="67"/>
    </row>
    <row r="569">
      <c r="D569" s="67"/>
    </row>
    <row r="570">
      <c r="D570" s="67"/>
    </row>
    <row r="571">
      <c r="D571" s="67"/>
    </row>
    <row r="572">
      <c r="D572" s="67"/>
    </row>
    <row r="573">
      <c r="D573" s="67"/>
    </row>
    <row r="574">
      <c r="D574" s="67"/>
    </row>
    <row r="575">
      <c r="D575" s="67"/>
    </row>
    <row r="576">
      <c r="D576" s="67"/>
    </row>
    <row r="577">
      <c r="D577" s="67"/>
    </row>
    <row r="578">
      <c r="D578" s="67"/>
    </row>
    <row r="579">
      <c r="D579" s="67"/>
    </row>
    <row r="580">
      <c r="D580" s="67"/>
    </row>
    <row r="581">
      <c r="D581" s="67"/>
    </row>
    <row r="582">
      <c r="D582" s="67"/>
    </row>
    <row r="583">
      <c r="D583" s="67"/>
    </row>
    <row r="584">
      <c r="D584" s="67"/>
    </row>
    <row r="585">
      <c r="D585" s="67"/>
    </row>
    <row r="586">
      <c r="D586" s="67"/>
    </row>
    <row r="587">
      <c r="D587" s="67"/>
    </row>
    <row r="588">
      <c r="D588" s="67"/>
    </row>
    <row r="589">
      <c r="D589" s="67"/>
    </row>
    <row r="590">
      <c r="D590" s="67"/>
    </row>
    <row r="591">
      <c r="D591" s="67"/>
    </row>
    <row r="592">
      <c r="D592" s="67"/>
    </row>
    <row r="593">
      <c r="D593" s="67"/>
    </row>
    <row r="594">
      <c r="D594" s="67"/>
    </row>
    <row r="595">
      <c r="D595" s="67"/>
    </row>
    <row r="596">
      <c r="D596" s="67"/>
    </row>
    <row r="597">
      <c r="D597" s="67"/>
    </row>
    <row r="598">
      <c r="D598" s="67"/>
    </row>
    <row r="599">
      <c r="D599" s="67"/>
    </row>
    <row r="600">
      <c r="D600" s="67"/>
    </row>
    <row r="601">
      <c r="D601" s="67"/>
    </row>
    <row r="602">
      <c r="D602" s="67"/>
    </row>
    <row r="603">
      <c r="D603" s="67"/>
    </row>
    <row r="604">
      <c r="D604" s="67"/>
    </row>
    <row r="605">
      <c r="D605" s="67"/>
    </row>
    <row r="606">
      <c r="D606" s="67"/>
    </row>
    <row r="607">
      <c r="D607" s="67"/>
    </row>
    <row r="608">
      <c r="D608" s="67"/>
    </row>
    <row r="609">
      <c r="D609" s="67"/>
    </row>
    <row r="610">
      <c r="D610" s="67"/>
    </row>
    <row r="611">
      <c r="D611" s="67"/>
    </row>
    <row r="612">
      <c r="D612" s="67"/>
    </row>
    <row r="613">
      <c r="D613" s="67"/>
    </row>
    <row r="614">
      <c r="D614" s="67"/>
    </row>
    <row r="615">
      <c r="D615" s="67"/>
    </row>
    <row r="616">
      <c r="D616" s="67"/>
    </row>
    <row r="617">
      <c r="D617" s="67"/>
    </row>
    <row r="618">
      <c r="D618" s="67"/>
    </row>
    <row r="619">
      <c r="D619" s="67"/>
    </row>
    <row r="620">
      <c r="D620" s="67"/>
    </row>
    <row r="621">
      <c r="D621" s="67"/>
    </row>
    <row r="622">
      <c r="D622" s="67"/>
    </row>
    <row r="623">
      <c r="D623" s="67"/>
    </row>
    <row r="624">
      <c r="D624" s="67"/>
    </row>
    <row r="625">
      <c r="D625" s="67"/>
    </row>
    <row r="626">
      <c r="D626" s="67"/>
    </row>
    <row r="627">
      <c r="D627" s="67"/>
    </row>
    <row r="628">
      <c r="D628" s="67"/>
    </row>
    <row r="629">
      <c r="D629" s="67"/>
    </row>
    <row r="630">
      <c r="D630" s="67"/>
    </row>
    <row r="631">
      <c r="D631" s="67"/>
    </row>
    <row r="632">
      <c r="D632" s="67"/>
    </row>
    <row r="633">
      <c r="D633" s="67"/>
    </row>
    <row r="634">
      <c r="D634" s="67"/>
    </row>
    <row r="635">
      <c r="D635" s="67"/>
    </row>
    <row r="636">
      <c r="D636" s="67"/>
    </row>
    <row r="637">
      <c r="D637" s="67"/>
    </row>
    <row r="638">
      <c r="D638" s="67"/>
    </row>
    <row r="639">
      <c r="D639" s="67"/>
    </row>
    <row r="640">
      <c r="D640" s="67"/>
    </row>
    <row r="641">
      <c r="D641" s="67"/>
    </row>
    <row r="642">
      <c r="D642" s="67"/>
    </row>
    <row r="643">
      <c r="D643" s="67"/>
    </row>
    <row r="644">
      <c r="D644" s="67"/>
    </row>
    <row r="645">
      <c r="D645" s="67"/>
    </row>
    <row r="646">
      <c r="D646" s="67"/>
    </row>
    <row r="647">
      <c r="D647" s="67"/>
    </row>
    <row r="648">
      <c r="D648" s="67"/>
    </row>
    <row r="649">
      <c r="D649" s="67"/>
    </row>
    <row r="650">
      <c r="D650" s="67"/>
    </row>
    <row r="651">
      <c r="D651" s="67"/>
    </row>
    <row r="652">
      <c r="D652" s="67"/>
    </row>
    <row r="653">
      <c r="D653" s="67"/>
    </row>
    <row r="654">
      <c r="D654" s="67"/>
    </row>
    <row r="655">
      <c r="D655" s="67"/>
    </row>
    <row r="656">
      <c r="D656" s="67"/>
    </row>
    <row r="657">
      <c r="D657" s="67"/>
    </row>
    <row r="658">
      <c r="D658" s="67"/>
    </row>
    <row r="659">
      <c r="D659" s="67"/>
    </row>
    <row r="660">
      <c r="D660" s="67"/>
    </row>
    <row r="661">
      <c r="D661" s="67"/>
    </row>
    <row r="662">
      <c r="D662" s="67"/>
    </row>
    <row r="663">
      <c r="D663" s="67"/>
    </row>
    <row r="664">
      <c r="D664" s="67"/>
    </row>
    <row r="665">
      <c r="D665" s="67"/>
    </row>
    <row r="666">
      <c r="D666" s="67"/>
    </row>
    <row r="667">
      <c r="D667" s="67"/>
    </row>
    <row r="668">
      <c r="D668" s="67"/>
    </row>
    <row r="669">
      <c r="D669" s="67"/>
    </row>
    <row r="670">
      <c r="D670" s="67"/>
    </row>
    <row r="671">
      <c r="D671" s="67"/>
    </row>
    <row r="672">
      <c r="D672" s="67"/>
    </row>
    <row r="673">
      <c r="D673" s="67"/>
    </row>
    <row r="674">
      <c r="D674" s="67"/>
    </row>
    <row r="675">
      <c r="D675" s="67"/>
    </row>
    <row r="676">
      <c r="D676" s="67"/>
    </row>
    <row r="677">
      <c r="D677" s="67"/>
    </row>
    <row r="678">
      <c r="D678" s="67"/>
    </row>
    <row r="679">
      <c r="D679" s="67"/>
    </row>
    <row r="680">
      <c r="D680" s="67"/>
    </row>
    <row r="681">
      <c r="D681" s="67"/>
    </row>
    <row r="682">
      <c r="D682" s="67"/>
    </row>
    <row r="683">
      <c r="D683" s="67"/>
    </row>
    <row r="684">
      <c r="D684" s="67"/>
    </row>
    <row r="685">
      <c r="D685" s="67"/>
    </row>
    <row r="686">
      <c r="D686" s="67"/>
    </row>
    <row r="687">
      <c r="D687" s="67"/>
    </row>
    <row r="688">
      <c r="D688" s="67"/>
    </row>
    <row r="689">
      <c r="D689" s="67"/>
    </row>
    <row r="690">
      <c r="D690" s="67"/>
    </row>
    <row r="691">
      <c r="D691" s="67"/>
    </row>
    <row r="692">
      <c r="D692" s="67"/>
    </row>
    <row r="693">
      <c r="D693" s="67"/>
    </row>
    <row r="694">
      <c r="D694" s="67"/>
    </row>
    <row r="695">
      <c r="D695" s="67"/>
    </row>
    <row r="696">
      <c r="D696" s="67"/>
    </row>
    <row r="697">
      <c r="D697" s="67"/>
    </row>
    <row r="698">
      <c r="D698" s="67"/>
    </row>
    <row r="699">
      <c r="D699" s="67"/>
    </row>
    <row r="700">
      <c r="D700" s="67"/>
    </row>
    <row r="701">
      <c r="D701" s="67"/>
    </row>
    <row r="702">
      <c r="D702" s="67"/>
    </row>
    <row r="703">
      <c r="D703" s="67"/>
    </row>
    <row r="704">
      <c r="D704" s="67"/>
    </row>
    <row r="705">
      <c r="D705" s="67"/>
    </row>
    <row r="706">
      <c r="D706" s="67"/>
    </row>
    <row r="707">
      <c r="D707" s="67"/>
    </row>
    <row r="708">
      <c r="D708" s="67"/>
    </row>
    <row r="709">
      <c r="D709" s="67"/>
    </row>
    <row r="710">
      <c r="D710" s="67"/>
    </row>
    <row r="711">
      <c r="D711" s="67"/>
    </row>
    <row r="712">
      <c r="D712" s="67"/>
    </row>
    <row r="713">
      <c r="D713" s="67"/>
    </row>
    <row r="714">
      <c r="D714" s="67"/>
    </row>
    <row r="715">
      <c r="D715" s="67"/>
    </row>
    <row r="716">
      <c r="D716" s="67"/>
    </row>
    <row r="717">
      <c r="D717" s="67"/>
    </row>
    <row r="718">
      <c r="D718" s="67"/>
    </row>
    <row r="719">
      <c r="D719" s="67"/>
    </row>
    <row r="720">
      <c r="D720" s="67"/>
    </row>
    <row r="721">
      <c r="D721" s="67"/>
    </row>
    <row r="722">
      <c r="D722" s="67"/>
    </row>
    <row r="723">
      <c r="D723" s="67"/>
    </row>
    <row r="724">
      <c r="D724" s="67"/>
    </row>
    <row r="725">
      <c r="D725" s="67"/>
    </row>
    <row r="726">
      <c r="D726" s="67"/>
    </row>
    <row r="727">
      <c r="D727" s="67"/>
    </row>
    <row r="728">
      <c r="D728" s="67"/>
    </row>
    <row r="729">
      <c r="D729" s="67"/>
    </row>
    <row r="730">
      <c r="D730" s="67"/>
    </row>
    <row r="731">
      <c r="D731" s="67"/>
    </row>
    <row r="732">
      <c r="D732" s="67"/>
    </row>
    <row r="733">
      <c r="D733" s="67"/>
    </row>
    <row r="734">
      <c r="D734" s="67"/>
    </row>
    <row r="735">
      <c r="D735" s="67"/>
    </row>
    <row r="736">
      <c r="D736" s="67"/>
    </row>
    <row r="737">
      <c r="D737" s="67"/>
    </row>
    <row r="738">
      <c r="D738" s="67"/>
    </row>
    <row r="739">
      <c r="D739" s="67"/>
    </row>
    <row r="740">
      <c r="D740" s="67"/>
    </row>
    <row r="741">
      <c r="D741" s="67"/>
    </row>
    <row r="742">
      <c r="D742" s="67"/>
    </row>
    <row r="743">
      <c r="D743" s="67"/>
    </row>
    <row r="744">
      <c r="D744" s="67"/>
    </row>
    <row r="745">
      <c r="D745" s="67"/>
    </row>
    <row r="746">
      <c r="D746" s="67"/>
    </row>
    <row r="747">
      <c r="D747" s="67"/>
    </row>
    <row r="748">
      <c r="D748" s="67"/>
    </row>
    <row r="749">
      <c r="D749" s="67"/>
    </row>
    <row r="750">
      <c r="D750" s="67"/>
    </row>
    <row r="751">
      <c r="D751" s="67"/>
    </row>
    <row r="752">
      <c r="D752" s="67"/>
    </row>
    <row r="753">
      <c r="D753" s="67"/>
    </row>
    <row r="754">
      <c r="D754" s="67"/>
    </row>
    <row r="755">
      <c r="D755" s="67"/>
    </row>
    <row r="756">
      <c r="D756" s="67"/>
    </row>
    <row r="757">
      <c r="D757" s="67"/>
    </row>
    <row r="758">
      <c r="D758" s="67"/>
    </row>
    <row r="759">
      <c r="D759" s="67"/>
    </row>
    <row r="760">
      <c r="D760" s="67"/>
    </row>
    <row r="761">
      <c r="D761" s="67"/>
    </row>
    <row r="762">
      <c r="D762" s="67"/>
    </row>
    <row r="763">
      <c r="D763" s="67"/>
    </row>
    <row r="764">
      <c r="D764" s="67"/>
    </row>
    <row r="765">
      <c r="D765" s="67"/>
    </row>
    <row r="766">
      <c r="D766" s="67"/>
    </row>
    <row r="767">
      <c r="D767" s="67"/>
    </row>
    <row r="768">
      <c r="D768" s="67"/>
    </row>
    <row r="769">
      <c r="D769" s="67"/>
    </row>
    <row r="770">
      <c r="D770" s="67"/>
    </row>
    <row r="771">
      <c r="D771" s="67"/>
    </row>
    <row r="772">
      <c r="D772" s="67"/>
    </row>
    <row r="773">
      <c r="D773" s="67"/>
    </row>
    <row r="774">
      <c r="D774" s="67"/>
    </row>
    <row r="775">
      <c r="D775" s="67"/>
    </row>
    <row r="776">
      <c r="D776" s="67"/>
    </row>
    <row r="777">
      <c r="D777" s="67"/>
    </row>
    <row r="778">
      <c r="D778" s="67"/>
    </row>
    <row r="779">
      <c r="D779" s="67"/>
    </row>
    <row r="780">
      <c r="D780" s="67"/>
    </row>
    <row r="781">
      <c r="D781" s="67"/>
    </row>
    <row r="782">
      <c r="D782" s="67"/>
    </row>
    <row r="783">
      <c r="D783" s="67"/>
    </row>
    <row r="784">
      <c r="D784" s="67"/>
    </row>
    <row r="785">
      <c r="D785" s="67"/>
    </row>
    <row r="786">
      <c r="D786" s="67"/>
    </row>
    <row r="787">
      <c r="D787" s="67"/>
    </row>
    <row r="788">
      <c r="D788" s="67"/>
    </row>
    <row r="789">
      <c r="D789" s="67"/>
    </row>
    <row r="790">
      <c r="D790" s="67"/>
    </row>
    <row r="791">
      <c r="D791" s="67"/>
    </row>
    <row r="792">
      <c r="D792" s="67"/>
    </row>
    <row r="793">
      <c r="D793" s="67"/>
    </row>
    <row r="794">
      <c r="D794" s="67"/>
    </row>
    <row r="795">
      <c r="D795" s="67"/>
    </row>
    <row r="796">
      <c r="D796" s="67"/>
    </row>
    <row r="797">
      <c r="D797" s="67"/>
    </row>
    <row r="798">
      <c r="D798" s="67"/>
    </row>
    <row r="799">
      <c r="D799" s="67"/>
    </row>
    <row r="800">
      <c r="D800" s="67"/>
    </row>
    <row r="801">
      <c r="D801" s="67"/>
    </row>
    <row r="802">
      <c r="D802" s="67"/>
    </row>
    <row r="803">
      <c r="D803" s="67"/>
    </row>
    <row r="804">
      <c r="D804" s="67"/>
    </row>
    <row r="805">
      <c r="D805" s="67"/>
    </row>
    <row r="806">
      <c r="D806" s="67"/>
    </row>
    <row r="807">
      <c r="D807" s="67"/>
    </row>
    <row r="808">
      <c r="D808" s="67"/>
    </row>
    <row r="809">
      <c r="D809" s="67"/>
    </row>
    <row r="810">
      <c r="D810" s="67"/>
    </row>
    <row r="811">
      <c r="D811" s="67"/>
    </row>
    <row r="812">
      <c r="D812" s="67"/>
    </row>
    <row r="813">
      <c r="D813" s="67"/>
    </row>
    <row r="814">
      <c r="D814" s="67"/>
    </row>
    <row r="815">
      <c r="D815" s="67"/>
    </row>
    <row r="816">
      <c r="D816" s="67"/>
    </row>
    <row r="817">
      <c r="D817" s="67"/>
    </row>
    <row r="818">
      <c r="D818" s="67"/>
    </row>
    <row r="819">
      <c r="D819" s="67"/>
    </row>
    <row r="820">
      <c r="D820" s="67"/>
    </row>
    <row r="821">
      <c r="D821" s="67"/>
    </row>
    <row r="822">
      <c r="D822" s="67"/>
    </row>
    <row r="823">
      <c r="D823" s="67"/>
    </row>
    <row r="824">
      <c r="D824" s="67"/>
    </row>
    <row r="825">
      <c r="D825" s="67"/>
    </row>
    <row r="826">
      <c r="D826" s="67"/>
    </row>
    <row r="827">
      <c r="D827" s="67"/>
    </row>
    <row r="828">
      <c r="D828" s="67"/>
    </row>
    <row r="829">
      <c r="D829" s="67"/>
    </row>
    <row r="830">
      <c r="D830" s="67"/>
    </row>
    <row r="831">
      <c r="D831" s="67"/>
    </row>
    <row r="832">
      <c r="D832" s="67"/>
    </row>
    <row r="833">
      <c r="D833" s="67"/>
    </row>
    <row r="834">
      <c r="D834" s="67"/>
    </row>
    <row r="835">
      <c r="D835" s="67"/>
    </row>
    <row r="836">
      <c r="D836" s="67"/>
    </row>
    <row r="837">
      <c r="D837" s="67"/>
    </row>
    <row r="838">
      <c r="D838" s="67"/>
    </row>
    <row r="839">
      <c r="D839" s="67"/>
    </row>
    <row r="840">
      <c r="D840" s="67"/>
    </row>
    <row r="841">
      <c r="D841" s="67"/>
    </row>
    <row r="842">
      <c r="D842" s="67"/>
    </row>
    <row r="843">
      <c r="D843" s="67"/>
    </row>
    <row r="844">
      <c r="D844" s="67"/>
    </row>
    <row r="845">
      <c r="D845" s="67"/>
    </row>
    <row r="846">
      <c r="D846" s="67"/>
    </row>
    <row r="847">
      <c r="D847" s="67"/>
    </row>
    <row r="848">
      <c r="D848" s="67"/>
    </row>
    <row r="849">
      <c r="D849" s="67"/>
    </row>
    <row r="850">
      <c r="D850" s="67"/>
    </row>
    <row r="851">
      <c r="D851" s="67"/>
    </row>
    <row r="852">
      <c r="D852" s="67"/>
    </row>
    <row r="853">
      <c r="D853" s="67"/>
    </row>
    <row r="854">
      <c r="D854" s="67"/>
    </row>
    <row r="855">
      <c r="D855" s="67"/>
    </row>
    <row r="856">
      <c r="D856" s="67"/>
    </row>
    <row r="857">
      <c r="D857" s="67"/>
    </row>
    <row r="858">
      <c r="D858" s="67"/>
    </row>
    <row r="859">
      <c r="D859" s="67"/>
    </row>
    <row r="860">
      <c r="D860" s="67"/>
    </row>
    <row r="861">
      <c r="D861" s="67"/>
    </row>
    <row r="862">
      <c r="D862" s="67"/>
    </row>
    <row r="863">
      <c r="D863" s="67"/>
    </row>
    <row r="864">
      <c r="D864" s="67"/>
    </row>
    <row r="865">
      <c r="D865" s="67"/>
    </row>
    <row r="866">
      <c r="D866" s="67"/>
    </row>
    <row r="867">
      <c r="D867" s="67"/>
    </row>
    <row r="868">
      <c r="D868" s="67"/>
    </row>
    <row r="869">
      <c r="D869" s="67"/>
    </row>
    <row r="870">
      <c r="D870" s="67"/>
    </row>
    <row r="871">
      <c r="D871" s="67"/>
    </row>
    <row r="872">
      <c r="D872" s="67"/>
    </row>
    <row r="873">
      <c r="D873" s="67"/>
    </row>
    <row r="874">
      <c r="D874" s="67"/>
    </row>
    <row r="875">
      <c r="D875" s="67"/>
    </row>
    <row r="876">
      <c r="D876" s="67"/>
    </row>
    <row r="877">
      <c r="D877" s="67"/>
    </row>
    <row r="878">
      <c r="D878" s="67"/>
    </row>
    <row r="879">
      <c r="D879" s="67"/>
    </row>
    <row r="880">
      <c r="D880" s="67"/>
    </row>
    <row r="881">
      <c r="D881" s="67"/>
    </row>
    <row r="882">
      <c r="D882" s="67"/>
    </row>
    <row r="883">
      <c r="D883" s="67"/>
    </row>
    <row r="884">
      <c r="D884" s="67"/>
    </row>
    <row r="885">
      <c r="D885" s="67"/>
    </row>
    <row r="886">
      <c r="D886" s="67"/>
    </row>
    <row r="887">
      <c r="D887" s="67"/>
    </row>
    <row r="888">
      <c r="D888" s="67"/>
    </row>
    <row r="889">
      <c r="D889" s="67"/>
    </row>
    <row r="890">
      <c r="D890" s="67"/>
    </row>
    <row r="891">
      <c r="D891" s="67"/>
    </row>
    <row r="892">
      <c r="D892" s="67"/>
    </row>
    <row r="893">
      <c r="D893" s="67"/>
    </row>
    <row r="894">
      <c r="D894" s="67"/>
    </row>
    <row r="895">
      <c r="D895" s="67"/>
    </row>
    <row r="896">
      <c r="D896" s="67"/>
    </row>
    <row r="897">
      <c r="D897" s="67"/>
    </row>
    <row r="898">
      <c r="D898" s="67"/>
    </row>
    <row r="899">
      <c r="D899" s="67"/>
    </row>
    <row r="900">
      <c r="D900" s="67"/>
    </row>
    <row r="901">
      <c r="D901" s="67"/>
    </row>
    <row r="902">
      <c r="D902" s="67"/>
    </row>
    <row r="903">
      <c r="D903" s="67"/>
    </row>
    <row r="904">
      <c r="D904" s="67"/>
    </row>
    <row r="905">
      <c r="D905" s="67"/>
    </row>
    <row r="906">
      <c r="D906" s="67"/>
    </row>
    <row r="907">
      <c r="D907" s="67"/>
    </row>
    <row r="908">
      <c r="D908" s="67"/>
    </row>
    <row r="909">
      <c r="D909" s="67"/>
    </row>
    <row r="910">
      <c r="D910" s="67"/>
    </row>
    <row r="911">
      <c r="D911" s="67"/>
    </row>
    <row r="912">
      <c r="D912" s="67"/>
    </row>
    <row r="913">
      <c r="D913" s="67"/>
    </row>
    <row r="914">
      <c r="D914" s="67"/>
    </row>
    <row r="915">
      <c r="D915" s="67"/>
    </row>
    <row r="916">
      <c r="D916" s="67"/>
    </row>
    <row r="917">
      <c r="D917" s="67"/>
    </row>
    <row r="918">
      <c r="D918" s="67"/>
    </row>
    <row r="919">
      <c r="D919" s="67"/>
    </row>
    <row r="920">
      <c r="D920" s="67"/>
    </row>
    <row r="921">
      <c r="D921" s="67"/>
    </row>
    <row r="922">
      <c r="D922" s="67"/>
    </row>
    <row r="923">
      <c r="D923" s="67"/>
    </row>
    <row r="924">
      <c r="D924" s="67"/>
    </row>
    <row r="925">
      <c r="D925" s="67"/>
    </row>
    <row r="926">
      <c r="D926" s="67"/>
    </row>
    <row r="927">
      <c r="D927" s="67"/>
    </row>
    <row r="928">
      <c r="D928" s="67"/>
    </row>
    <row r="929">
      <c r="D929" s="67"/>
    </row>
    <row r="930">
      <c r="D930" s="67"/>
    </row>
    <row r="931">
      <c r="D931" s="67"/>
    </row>
    <row r="932">
      <c r="D932" s="67"/>
    </row>
    <row r="933">
      <c r="D933" s="67"/>
    </row>
    <row r="934">
      <c r="D934" s="67"/>
    </row>
    <row r="935">
      <c r="D935" s="67"/>
    </row>
    <row r="936">
      <c r="D936" s="67"/>
    </row>
    <row r="937">
      <c r="D937" s="67"/>
    </row>
    <row r="938">
      <c r="D938" s="67"/>
    </row>
    <row r="939">
      <c r="D939" s="67"/>
    </row>
    <row r="940">
      <c r="D940" s="67"/>
    </row>
    <row r="941">
      <c r="D941" s="67"/>
    </row>
    <row r="942">
      <c r="D942" s="67"/>
    </row>
    <row r="943">
      <c r="D943" s="67"/>
    </row>
    <row r="944">
      <c r="D944" s="67"/>
    </row>
    <row r="945">
      <c r="D945" s="67"/>
    </row>
    <row r="946">
      <c r="D946" s="67"/>
    </row>
    <row r="947">
      <c r="D947" s="67"/>
    </row>
    <row r="948">
      <c r="D948" s="67"/>
    </row>
    <row r="949">
      <c r="D949" s="67"/>
    </row>
    <row r="950">
      <c r="D950" s="67"/>
    </row>
    <row r="951">
      <c r="D951" s="67"/>
    </row>
    <row r="952">
      <c r="D952" s="67"/>
    </row>
    <row r="953">
      <c r="D953" s="67"/>
    </row>
    <row r="954">
      <c r="D954" s="67"/>
    </row>
    <row r="955">
      <c r="D955" s="67"/>
    </row>
    <row r="956">
      <c r="D956" s="67"/>
    </row>
    <row r="957">
      <c r="D957" s="67"/>
    </row>
    <row r="958">
      <c r="D958" s="67"/>
    </row>
    <row r="959">
      <c r="D959" s="67"/>
    </row>
    <row r="960">
      <c r="D960" s="67"/>
    </row>
    <row r="961">
      <c r="D961" s="67"/>
    </row>
    <row r="962">
      <c r="D962" s="67"/>
    </row>
    <row r="963">
      <c r="D963" s="67"/>
    </row>
    <row r="964">
      <c r="D964" s="67"/>
    </row>
    <row r="965">
      <c r="D965" s="67"/>
    </row>
    <row r="966">
      <c r="D966" s="67"/>
    </row>
    <row r="967">
      <c r="D967" s="67"/>
    </row>
    <row r="968">
      <c r="D968" s="67"/>
    </row>
    <row r="969">
      <c r="D969" s="67"/>
    </row>
    <row r="970">
      <c r="D970" s="67"/>
    </row>
    <row r="971">
      <c r="D971" s="67"/>
    </row>
    <row r="972">
      <c r="D972" s="67"/>
    </row>
    <row r="973">
      <c r="D973" s="67"/>
    </row>
    <row r="974">
      <c r="D974" s="67"/>
    </row>
    <row r="975">
      <c r="D975" s="67"/>
    </row>
    <row r="976">
      <c r="D976" s="67"/>
    </row>
    <row r="977">
      <c r="D977" s="67"/>
    </row>
    <row r="978">
      <c r="D978" s="67"/>
    </row>
    <row r="979">
      <c r="D979" s="67"/>
    </row>
    <row r="980">
      <c r="D980" s="67"/>
    </row>
    <row r="981">
      <c r="D981" s="67"/>
    </row>
    <row r="982">
      <c r="D982" s="67"/>
    </row>
    <row r="983">
      <c r="D983" s="67"/>
    </row>
    <row r="984">
      <c r="D984" s="67"/>
    </row>
    <row r="985">
      <c r="D985" s="67"/>
    </row>
    <row r="986">
      <c r="D986" s="67"/>
    </row>
    <row r="987">
      <c r="D987" s="67"/>
    </row>
    <row r="988">
      <c r="D988" s="67"/>
    </row>
    <row r="989">
      <c r="D989" s="67"/>
    </row>
    <row r="990">
      <c r="D990" s="67"/>
    </row>
    <row r="991">
      <c r="D991" s="67"/>
    </row>
    <row r="992">
      <c r="D992" s="67"/>
    </row>
    <row r="993">
      <c r="D993" s="67"/>
    </row>
    <row r="994">
      <c r="D994" s="67"/>
    </row>
    <row r="995">
      <c r="D995" s="67"/>
    </row>
    <row r="996">
      <c r="D996" s="67"/>
    </row>
    <row r="997">
      <c r="D997" s="67"/>
    </row>
    <row r="998">
      <c r="D998" s="67"/>
    </row>
    <row r="999">
      <c r="D999" s="67"/>
    </row>
    <row r="1000">
      <c r="D1000" s="67"/>
    </row>
    <row r="1001">
      <c r="D1001" s="67"/>
    </row>
    <row r="1002">
      <c r="D1002" s="67"/>
    </row>
    <row r="1003">
      <c r="D1003" s="67"/>
    </row>
    <row r="1004">
      <c r="D1004" s="67"/>
    </row>
    <row r="1005">
      <c r="D1005" s="67"/>
    </row>
    <row r="1006">
      <c r="D1006" s="67"/>
    </row>
    <row r="1007">
      <c r="D1007" s="67"/>
    </row>
    <row r="1008">
      <c r="D1008" s="67"/>
    </row>
    <row r="1009">
      <c r="D1009" s="67"/>
    </row>
    <row r="1010">
      <c r="D1010" s="67"/>
    </row>
    <row r="1011">
      <c r="D1011" s="67"/>
    </row>
    <row r="1012">
      <c r="D1012" s="67"/>
    </row>
    <row r="1013">
      <c r="D1013" s="67"/>
    </row>
    <row r="1014">
      <c r="D1014" s="67"/>
    </row>
  </sheetData>
  <mergeCells count="17">
    <mergeCell ref="B2:D2"/>
    <mergeCell ref="F2:J2"/>
    <mergeCell ref="B3:C3"/>
    <mergeCell ref="B4:C4"/>
    <mergeCell ref="B5:C5"/>
    <mergeCell ref="B6:C6"/>
    <mergeCell ref="B7:C7"/>
    <mergeCell ref="C24:D24"/>
    <mergeCell ref="C26:D26"/>
    <mergeCell ref="C33:D33"/>
    <mergeCell ref="B8:C8"/>
    <mergeCell ref="B9:C9"/>
    <mergeCell ref="B10:C10"/>
    <mergeCell ref="B13:C13"/>
    <mergeCell ref="B16:D16"/>
    <mergeCell ref="C17:D17"/>
    <mergeCell ref="F24:J24"/>
  </mergeCells>
  <conditionalFormatting sqref="A11 E11">
    <cfRule type="colorScale" priority="1">
      <colorScale>
        <cfvo type="min"/>
        <cfvo type="percentile" val="50"/>
        <cfvo type="max"/>
        <color rgb="FF57BB8A"/>
        <color rgb="FFFFD666"/>
        <color rgb="FFE67C73"/>
      </colorScale>
    </cfRule>
  </conditionalFormatting>
  <conditionalFormatting sqref="G20:J21">
    <cfRule type="colorScale" priority="2">
      <colorScale>
        <cfvo type="min"/>
        <cfvo type="formula" val="10920"/>
        <cfvo type="max"/>
        <color rgb="FF468E27"/>
        <color rgb="FFF1C232"/>
        <color rgb="FF990000"/>
      </colorScale>
    </cfRule>
  </conditionalFormatting>
  <conditionalFormatting sqref="G22:J22">
    <cfRule type="colorScale" priority="3">
      <colorScale>
        <cfvo type="min"/>
        <cfvo type="formula" val="10200"/>
        <cfvo type="max"/>
        <color rgb="FF468E27"/>
        <color rgb="FFF1C232"/>
        <color rgb="FF980000"/>
      </colorScale>
    </cfRule>
  </conditionalFormatting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4.0"/>
    <col customWidth="1" min="2" max="2" width="8.88"/>
    <col customWidth="1" min="3" max="3" width="19.13"/>
    <col customWidth="1" min="4" max="4" width="10.13"/>
    <col customWidth="1" min="5" max="5" width="4.0"/>
    <col customWidth="1" min="6" max="6" width="27.5"/>
    <col customWidth="1" min="7" max="7" width="17.88"/>
    <col customWidth="1" min="8" max="8" width="16.5"/>
    <col customWidth="1" min="9" max="9" width="14.75"/>
    <col customWidth="1" min="10" max="10" width="14.13"/>
    <col customWidth="1" min="11" max="11" width="12.63"/>
    <col customWidth="1" min="12" max="12" width="12.25"/>
    <col customWidth="1" min="13" max="13" width="16.13"/>
    <col customWidth="1" min="14" max="14" width="14.0"/>
  </cols>
  <sheetData>
    <row r="1">
      <c r="B1" s="31"/>
      <c r="C1" s="31"/>
      <c r="D1" s="31"/>
      <c r="F1" s="31"/>
      <c r="G1" s="31"/>
      <c r="H1" s="31"/>
      <c r="I1" s="31"/>
    </row>
    <row r="2">
      <c r="B2" s="73" t="s">
        <v>46</v>
      </c>
      <c r="C2" s="74"/>
      <c r="D2" s="75">
        <v>28.0</v>
      </c>
      <c r="F2" s="35" t="s">
        <v>89</v>
      </c>
      <c r="G2" s="36"/>
      <c r="H2" s="36"/>
      <c r="I2" s="37"/>
    </row>
    <row r="3">
      <c r="F3" s="40"/>
      <c r="G3" s="119" t="s">
        <v>90</v>
      </c>
      <c r="H3" s="120" t="s">
        <v>91</v>
      </c>
      <c r="I3" s="121" t="s">
        <v>92</v>
      </c>
    </row>
    <row r="4">
      <c r="B4" s="122" t="s">
        <v>93</v>
      </c>
      <c r="C4" s="33"/>
      <c r="D4" s="34"/>
      <c r="F4" s="44" t="s">
        <v>46</v>
      </c>
      <c r="G4" s="45">
        <f t="shared" ref="G4:I4" si="1">$D$2</f>
        <v>28</v>
      </c>
      <c r="H4" s="45">
        <f t="shared" si="1"/>
        <v>28</v>
      </c>
      <c r="I4" s="45">
        <f t="shared" si="1"/>
        <v>28</v>
      </c>
    </row>
    <row r="5">
      <c r="B5" s="38" t="s">
        <v>40</v>
      </c>
      <c r="D5" s="39">
        <v>8.0</v>
      </c>
      <c r="F5" s="46" t="s">
        <v>48</v>
      </c>
      <c r="G5" s="49">
        <v>200.0</v>
      </c>
      <c r="H5" s="49">
        <v>200.0</v>
      </c>
      <c r="I5" s="49">
        <v>200.0</v>
      </c>
    </row>
    <row r="6">
      <c r="B6" s="38" t="s">
        <v>45</v>
      </c>
      <c r="D6" s="43">
        <v>3437.0</v>
      </c>
      <c r="F6" s="50" t="s">
        <v>50</v>
      </c>
      <c r="G6" s="53">
        <f t="shared" ref="G6:I6" si="2">G5*G4</f>
        <v>5600</v>
      </c>
      <c r="H6" s="53">
        <f t="shared" si="2"/>
        <v>5600</v>
      </c>
      <c r="I6" s="53">
        <f t="shared" si="2"/>
        <v>5600</v>
      </c>
    </row>
    <row r="7">
      <c r="B7" s="38" t="s">
        <v>47</v>
      </c>
      <c r="D7" s="39">
        <f>ROUNDUP(D6*0.86)</f>
        <v>2956</v>
      </c>
      <c r="F7" s="56"/>
      <c r="G7" s="45"/>
      <c r="H7" s="45"/>
      <c r="I7" s="45"/>
    </row>
    <row r="8">
      <c r="B8" s="38" t="s">
        <v>49</v>
      </c>
      <c r="D8" s="39">
        <v>1.0</v>
      </c>
      <c r="F8" s="44" t="s">
        <v>53</v>
      </c>
      <c r="G8" s="45">
        <f>$D$9</f>
        <v>17736</v>
      </c>
      <c r="H8" s="45">
        <f>$D$19</f>
        <v>23648</v>
      </c>
      <c r="I8" s="45">
        <f>$D$29</f>
        <v>29560</v>
      </c>
    </row>
    <row r="9">
      <c r="B9" s="54" t="s">
        <v>51</v>
      </c>
      <c r="D9" s="55">
        <f>($D$7*$D$5)*0.75</f>
        <v>17736</v>
      </c>
      <c r="F9" s="44" t="s">
        <v>56</v>
      </c>
      <c r="G9" s="42">
        <v>90.0</v>
      </c>
      <c r="H9" s="42">
        <v>90.0</v>
      </c>
      <c r="I9" s="42">
        <v>90.0</v>
      </c>
    </row>
    <row r="10">
      <c r="A10" s="61"/>
      <c r="B10" s="54" t="s">
        <v>52</v>
      </c>
      <c r="D10" s="55">
        <f>ROUNDUP(D9/500)</f>
        <v>36</v>
      </c>
      <c r="E10" s="61"/>
      <c r="F10" s="44" t="s">
        <v>58</v>
      </c>
      <c r="G10" s="65">
        <v>25.0</v>
      </c>
      <c r="H10" s="65">
        <v>25.0</v>
      </c>
      <c r="I10" s="65">
        <v>25.0</v>
      </c>
    </row>
    <row r="11">
      <c r="A11" s="66"/>
      <c r="B11" s="59" t="s">
        <v>55</v>
      </c>
      <c r="D11" s="60">
        <f>D10/2</f>
        <v>18</v>
      </c>
      <c r="E11" s="66"/>
      <c r="F11" s="68" t="s">
        <v>46</v>
      </c>
      <c r="G11" s="42">
        <f t="shared" ref="G11:I11" si="3">$D$2</f>
        <v>28</v>
      </c>
      <c r="H11" s="42">
        <f t="shared" si="3"/>
        <v>28</v>
      </c>
      <c r="I11" s="42">
        <f t="shared" si="3"/>
        <v>28</v>
      </c>
    </row>
    <row r="12">
      <c r="B12" s="62" t="s">
        <v>57</v>
      </c>
      <c r="C12" s="63"/>
      <c r="D12" s="64">
        <f>D10/2</f>
        <v>18</v>
      </c>
      <c r="F12" s="69" t="s">
        <v>60</v>
      </c>
      <c r="G12" s="72">
        <f t="shared" ref="G12:I12" si="4">G9*G10*G11*8*30/3600</f>
        <v>4200</v>
      </c>
      <c r="H12" s="72">
        <f t="shared" si="4"/>
        <v>4200</v>
      </c>
      <c r="I12" s="72">
        <f t="shared" si="4"/>
        <v>4200</v>
      </c>
    </row>
    <row r="13">
      <c r="D13" s="67"/>
      <c r="F13" s="56"/>
      <c r="G13" s="77"/>
      <c r="H13" s="77"/>
      <c r="I13" s="77"/>
    </row>
    <row r="14">
      <c r="A14" s="78"/>
      <c r="B14" s="123" t="s">
        <v>94</v>
      </c>
      <c r="C14" s="33"/>
      <c r="D14" s="34"/>
      <c r="E14" s="78"/>
      <c r="F14" s="79" t="s">
        <v>61</v>
      </c>
      <c r="G14" s="80">
        <f t="shared" ref="G14:I14" si="5">ROUNDUP(G8/500)</f>
        <v>36</v>
      </c>
      <c r="H14" s="80">
        <f t="shared" si="5"/>
        <v>48</v>
      </c>
      <c r="I14" s="80">
        <f t="shared" si="5"/>
        <v>60</v>
      </c>
    </row>
    <row r="15">
      <c r="B15" s="38" t="s">
        <v>40</v>
      </c>
      <c r="D15" s="39">
        <v>8.0</v>
      </c>
      <c r="F15" s="81" t="s">
        <v>62</v>
      </c>
      <c r="G15" s="82">
        <v>0.0</v>
      </c>
      <c r="H15" s="82">
        <v>0.0</v>
      </c>
      <c r="I15" s="82">
        <v>0.0</v>
      </c>
    </row>
    <row r="16">
      <c r="B16" s="38" t="s">
        <v>45</v>
      </c>
      <c r="D16" s="43">
        <v>3437.0</v>
      </c>
      <c r="F16" s="81" t="s">
        <v>64</v>
      </c>
      <c r="G16" s="82">
        <f t="shared" ref="G16:I16" si="6">G15</f>
        <v>0</v>
      </c>
      <c r="H16" s="82">
        <f t="shared" si="6"/>
        <v>0</v>
      </c>
      <c r="I16" s="82">
        <f t="shared" si="6"/>
        <v>0</v>
      </c>
    </row>
    <row r="17">
      <c r="B17" s="38" t="s">
        <v>47</v>
      </c>
      <c r="D17" s="39">
        <f>ROUNDUP(D16*0.86)</f>
        <v>2956</v>
      </c>
      <c r="F17" s="86" t="s">
        <v>67</v>
      </c>
      <c r="G17" s="88">
        <f t="shared" ref="G17:I17" si="7">G16+(G14*$D$35)</f>
        <v>4500</v>
      </c>
      <c r="H17" s="88">
        <f t="shared" si="7"/>
        <v>6000</v>
      </c>
      <c r="I17" s="88">
        <f t="shared" si="7"/>
        <v>7500</v>
      </c>
    </row>
    <row r="18">
      <c r="B18" s="38" t="s">
        <v>49</v>
      </c>
      <c r="D18" s="39">
        <v>1.0</v>
      </c>
      <c r="F18" s="69"/>
      <c r="G18" s="77"/>
      <c r="H18" s="77"/>
      <c r="I18" s="77"/>
    </row>
    <row r="19">
      <c r="B19" s="54" t="s">
        <v>51</v>
      </c>
      <c r="D19" s="55">
        <f>$D$17*$D$15</f>
        <v>23648</v>
      </c>
      <c r="F19" s="90" t="s">
        <v>71</v>
      </c>
      <c r="G19" s="91" t="s">
        <v>54</v>
      </c>
      <c r="H19" s="91" t="s">
        <v>54</v>
      </c>
      <c r="I19" s="91" t="s">
        <v>54</v>
      </c>
    </row>
    <row r="20">
      <c r="B20" s="54" t="s">
        <v>52</v>
      </c>
      <c r="D20" s="55">
        <f>ROUNDUP(D19/500)</f>
        <v>48</v>
      </c>
      <c r="F20" s="69"/>
      <c r="G20" s="93"/>
      <c r="H20" s="93"/>
      <c r="I20" s="93"/>
    </row>
    <row r="21">
      <c r="B21" s="59" t="s">
        <v>55</v>
      </c>
      <c r="D21" s="60">
        <f>D20/2</f>
        <v>24</v>
      </c>
      <c r="F21" s="69" t="s">
        <v>74</v>
      </c>
      <c r="G21" s="53">
        <f t="shared" ref="G21:I21" si="8">G6+G12+G17</f>
        <v>14300</v>
      </c>
      <c r="H21" s="53">
        <f t="shared" si="8"/>
        <v>15800</v>
      </c>
      <c r="I21" s="53">
        <f t="shared" si="8"/>
        <v>17300</v>
      </c>
    </row>
    <row r="22">
      <c r="B22" s="62" t="s">
        <v>57</v>
      </c>
      <c r="C22" s="63"/>
      <c r="D22" s="64">
        <f>D20/2</f>
        <v>24</v>
      </c>
      <c r="F22" s="94" t="s">
        <v>76</v>
      </c>
      <c r="G22" s="98">
        <f t="shared" ref="G22:I22" si="9">G17+G12</f>
        <v>8700</v>
      </c>
      <c r="H22" s="98">
        <f t="shared" si="9"/>
        <v>10200</v>
      </c>
      <c r="I22" s="98">
        <f t="shared" si="9"/>
        <v>11700</v>
      </c>
    </row>
    <row r="24">
      <c r="B24" s="124" t="s">
        <v>95</v>
      </c>
      <c r="C24" s="33"/>
      <c r="D24" s="34"/>
    </row>
    <row r="25">
      <c r="B25" s="38" t="s">
        <v>40</v>
      </c>
      <c r="D25" s="39">
        <v>8.0</v>
      </c>
    </row>
    <row r="26">
      <c r="B26" s="38" t="s">
        <v>45</v>
      </c>
      <c r="D26" s="43">
        <v>3437.0</v>
      </c>
      <c r="F26" s="35" t="s">
        <v>63</v>
      </c>
      <c r="G26" s="36"/>
      <c r="H26" s="36"/>
      <c r="I26" s="37"/>
    </row>
    <row r="27">
      <c r="B27" s="38" t="s">
        <v>47</v>
      </c>
      <c r="D27" s="39">
        <f>ROUNDUP(D26*0.86)</f>
        <v>2956</v>
      </c>
      <c r="F27" s="83" t="s">
        <v>65</v>
      </c>
      <c r="G27" s="84" t="s">
        <v>66</v>
      </c>
      <c r="H27" s="125"/>
      <c r="I27" s="85"/>
    </row>
    <row r="28">
      <c r="B28" s="38" t="s">
        <v>49</v>
      </c>
      <c r="D28" s="39">
        <v>1.0</v>
      </c>
      <c r="F28" s="44" t="s">
        <v>96</v>
      </c>
      <c r="G28" s="119" t="s">
        <v>90</v>
      </c>
      <c r="H28" s="120" t="s">
        <v>91</v>
      </c>
      <c r="I28" s="121" t="s">
        <v>92</v>
      </c>
    </row>
    <row r="29">
      <c r="B29" s="54" t="s">
        <v>51</v>
      </c>
      <c r="D29" s="55">
        <f>($D$27*$D$25)*1.25</f>
        <v>29560</v>
      </c>
      <c r="F29" s="89" t="s">
        <v>70</v>
      </c>
      <c r="G29" s="41">
        <f>$D$12</f>
        <v>18</v>
      </c>
      <c r="H29" s="41">
        <f>D22</f>
        <v>24</v>
      </c>
      <c r="I29" s="42">
        <f>D32</f>
        <v>30</v>
      </c>
    </row>
    <row r="30">
      <c r="B30" s="54" t="s">
        <v>52</v>
      </c>
      <c r="D30" s="55">
        <f>ROUNDUP(D29/500)</f>
        <v>60</v>
      </c>
      <c r="F30" s="89" t="s">
        <v>72</v>
      </c>
      <c r="G30" s="47">
        <v>10.0</v>
      </c>
      <c r="H30" s="47">
        <v>10.0</v>
      </c>
      <c r="I30" s="65">
        <v>10.0</v>
      </c>
    </row>
    <row r="31">
      <c r="B31" s="59" t="s">
        <v>55</v>
      </c>
      <c r="D31" s="60">
        <f>D30/2</f>
        <v>30</v>
      </c>
      <c r="F31" s="89" t="s">
        <v>73</v>
      </c>
      <c r="G31" s="47">
        <f t="shared" ref="G31:I31" si="10">G32*G33</f>
        <v>6.25</v>
      </c>
      <c r="H31" s="47">
        <f t="shared" si="10"/>
        <v>6.25</v>
      </c>
      <c r="I31" s="65">
        <f t="shared" si="10"/>
        <v>6.25</v>
      </c>
    </row>
    <row r="32">
      <c r="B32" s="62" t="s">
        <v>57</v>
      </c>
      <c r="C32" s="63"/>
      <c r="D32" s="64">
        <f>D30/2</f>
        <v>30</v>
      </c>
      <c r="F32" s="89" t="s">
        <v>75</v>
      </c>
      <c r="G32" s="41">
        <v>0.05</v>
      </c>
      <c r="H32" s="41">
        <v>0.05</v>
      </c>
      <c r="I32" s="42">
        <v>0.05</v>
      </c>
    </row>
    <row r="33">
      <c r="F33" s="89" t="s">
        <v>77</v>
      </c>
      <c r="G33" s="47">
        <f t="shared" ref="G33:I33" si="11">$D$35</f>
        <v>125</v>
      </c>
      <c r="H33" s="47">
        <f t="shared" si="11"/>
        <v>125</v>
      </c>
      <c r="I33" s="65">
        <f t="shared" si="11"/>
        <v>125</v>
      </c>
    </row>
    <row r="34">
      <c r="B34" s="32" t="s">
        <v>79</v>
      </c>
      <c r="C34" s="33"/>
      <c r="D34" s="34"/>
      <c r="F34" s="99" t="s">
        <v>78</v>
      </c>
      <c r="G34" s="100">
        <f t="shared" ref="G34:I34" si="12">sqrt(2*G29*G30/G31)</f>
        <v>7.589466384</v>
      </c>
      <c r="H34" s="100">
        <f t="shared" si="12"/>
        <v>8.76356092</v>
      </c>
      <c r="I34" s="126">
        <f t="shared" si="12"/>
        <v>9.797958971</v>
      </c>
    </row>
    <row r="35">
      <c r="B35" s="102" t="s">
        <v>80</v>
      </c>
      <c r="D35" s="105">
        <v>125.0</v>
      </c>
    </row>
    <row r="36">
      <c r="B36" s="102" t="s">
        <v>82</v>
      </c>
      <c r="D36" s="109">
        <v>500.0</v>
      </c>
      <c r="F36" s="106" t="s">
        <v>81</v>
      </c>
      <c r="G36" s="127" t="s">
        <v>66</v>
      </c>
      <c r="H36" s="36"/>
      <c r="I36" s="37"/>
    </row>
    <row r="37">
      <c r="B37" s="102" t="s">
        <v>83</v>
      </c>
      <c r="D37" s="109">
        <v>50.0</v>
      </c>
      <c r="F37" s="44" t="s">
        <v>96</v>
      </c>
      <c r="G37" s="119" t="s">
        <v>90</v>
      </c>
      <c r="H37" s="120" t="s">
        <v>91</v>
      </c>
      <c r="I37" s="121" t="s">
        <v>92</v>
      </c>
    </row>
    <row r="38">
      <c r="B38" s="110" t="s">
        <v>84</v>
      </c>
      <c r="D38" s="112">
        <f>D35/D36</f>
        <v>0.25</v>
      </c>
      <c r="F38" s="89" t="s">
        <v>70</v>
      </c>
      <c r="G38" s="41">
        <f>$D$11</f>
        <v>18</v>
      </c>
      <c r="H38" s="41">
        <f>D21</f>
        <v>24</v>
      </c>
      <c r="I38" s="42">
        <f>D31</f>
        <v>30</v>
      </c>
    </row>
    <row r="39">
      <c r="B39" s="113"/>
      <c r="D39" s="114"/>
      <c r="F39" s="89" t="s">
        <v>72</v>
      </c>
      <c r="G39" s="47">
        <v>10.0</v>
      </c>
      <c r="H39" s="47">
        <v>10.0</v>
      </c>
      <c r="I39" s="65">
        <v>10.0</v>
      </c>
    </row>
    <row r="40">
      <c r="B40" s="102" t="s">
        <v>85</v>
      </c>
      <c r="D40" s="105">
        <v>125.0</v>
      </c>
      <c r="F40" s="89" t="s">
        <v>73</v>
      </c>
      <c r="G40" s="47">
        <f t="shared" ref="G40:I40" si="13">G41*G42</f>
        <v>6.25</v>
      </c>
      <c r="H40" s="47">
        <f t="shared" si="13"/>
        <v>6.25</v>
      </c>
      <c r="I40" s="65">
        <f t="shared" si="13"/>
        <v>6.25</v>
      </c>
    </row>
    <row r="41">
      <c r="B41" s="102" t="s">
        <v>86</v>
      </c>
      <c r="D41" s="109">
        <v>500.0</v>
      </c>
      <c r="F41" s="89" t="s">
        <v>75</v>
      </c>
      <c r="G41" s="41">
        <v>0.05</v>
      </c>
      <c r="H41" s="41">
        <v>0.05</v>
      </c>
      <c r="I41" s="42">
        <v>0.05</v>
      </c>
    </row>
    <row r="42">
      <c r="B42" s="102" t="s">
        <v>87</v>
      </c>
      <c r="D42" s="109">
        <v>100.0</v>
      </c>
      <c r="F42" s="89" t="s">
        <v>77</v>
      </c>
      <c r="G42" s="47">
        <f t="shared" ref="G42:I42" si="14">$D$35</f>
        <v>125</v>
      </c>
      <c r="H42" s="47">
        <f t="shared" si="14"/>
        <v>125</v>
      </c>
      <c r="I42" s="65">
        <f t="shared" si="14"/>
        <v>125</v>
      </c>
    </row>
    <row r="43">
      <c r="B43" s="115" t="s">
        <v>88</v>
      </c>
      <c r="C43" s="63"/>
      <c r="D43" s="118">
        <f>D40/D41</f>
        <v>0.25</v>
      </c>
      <c r="F43" s="99" t="s">
        <v>78</v>
      </c>
      <c r="G43" s="100">
        <f t="shared" ref="G43:I43" si="15">sqrt(2*G38*G39/G40)</f>
        <v>7.589466384</v>
      </c>
      <c r="H43" s="100">
        <f t="shared" si="15"/>
        <v>8.76356092</v>
      </c>
      <c r="I43" s="126">
        <f t="shared" si="15"/>
        <v>9.797958971</v>
      </c>
    </row>
    <row r="44">
      <c r="D44" s="67"/>
    </row>
    <row r="45">
      <c r="D45" s="67"/>
    </row>
    <row r="46">
      <c r="D46" s="67"/>
    </row>
    <row r="47">
      <c r="D47" s="67"/>
    </row>
    <row r="48">
      <c r="D48" s="67"/>
    </row>
    <row r="49">
      <c r="D49" s="67"/>
    </row>
    <row r="50">
      <c r="D50" s="67"/>
    </row>
    <row r="51">
      <c r="D51" s="67"/>
    </row>
    <row r="52">
      <c r="D52" s="67"/>
    </row>
    <row r="53">
      <c r="D53" s="67"/>
    </row>
    <row r="54">
      <c r="D54" s="67"/>
    </row>
    <row r="55">
      <c r="D55" s="67"/>
    </row>
    <row r="56">
      <c r="D56" s="67"/>
    </row>
    <row r="57">
      <c r="D57" s="67"/>
    </row>
    <row r="58">
      <c r="D58" s="67"/>
    </row>
    <row r="59">
      <c r="D59" s="67"/>
    </row>
    <row r="60">
      <c r="D60" s="67"/>
    </row>
    <row r="61">
      <c r="D61" s="67"/>
    </row>
    <row r="62">
      <c r="D62" s="67"/>
    </row>
    <row r="63">
      <c r="D63" s="67"/>
    </row>
    <row r="64">
      <c r="D64" s="67"/>
    </row>
    <row r="65">
      <c r="D65" s="67"/>
    </row>
    <row r="66">
      <c r="D66" s="67"/>
    </row>
    <row r="67">
      <c r="D67" s="67"/>
    </row>
    <row r="68">
      <c r="D68" s="67"/>
    </row>
    <row r="69">
      <c r="D69" s="67"/>
    </row>
    <row r="70">
      <c r="D70" s="67"/>
    </row>
    <row r="71">
      <c r="D71" s="67"/>
    </row>
    <row r="72">
      <c r="D72" s="67"/>
    </row>
    <row r="73">
      <c r="D73" s="67"/>
    </row>
    <row r="74">
      <c r="D74" s="67"/>
    </row>
    <row r="75">
      <c r="D75" s="67"/>
    </row>
    <row r="76">
      <c r="D76" s="67"/>
    </row>
    <row r="77">
      <c r="D77" s="67"/>
    </row>
    <row r="78">
      <c r="D78" s="67"/>
    </row>
    <row r="79">
      <c r="D79" s="67"/>
    </row>
    <row r="80">
      <c r="D80" s="67"/>
    </row>
    <row r="81">
      <c r="D81" s="67"/>
    </row>
    <row r="82">
      <c r="D82" s="67"/>
    </row>
    <row r="83">
      <c r="D83" s="67"/>
    </row>
    <row r="84">
      <c r="D84" s="67"/>
    </row>
    <row r="85">
      <c r="D85" s="67"/>
    </row>
    <row r="86">
      <c r="D86" s="67"/>
    </row>
    <row r="87">
      <c r="D87" s="67"/>
    </row>
    <row r="88">
      <c r="D88" s="67"/>
    </row>
    <row r="89">
      <c r="D89" s="67"/>
    </row>
    <row r="90">
      <c r="D90" s="67"/>
    </row>
    <row r="91">
      <c r="D91" s="67"/>
    </row>
    <row r="92">
      <c r="D92" s="67"/>
    </row>
    <row r="93">
      <c r="D93" s="67"/>
    </row>
    <row r="94">
      <c r="D94" s="67"/>
    </row>
    <row r="95">
      <c r="D95" s="67"/>
    </row>
    <row r="96">
      <c r="D96" s="67"/>
    </row>
    <row r="97">
      <c r="D97" s="67"/>
    </row>
    <row r="98">
      <c r="D98" s="67"/>
    </row>
    <row r="99">
      <c r="D99" s="67"/>
    </row>
    <row r="100">
      <c r="D100" s="67"/>
    </row>
    <row r="101">
      <c r="D101" s="67"/>
    </row>
    <row r="102">
      <c r="D102" s="67"/>
    </row>
    <row r="103">
      <c r="D103" s="67"/>
    </row>
    <row r="104">
      <c r="D104" s="67"/>
    </row>
    <row r="105">
      <c r="D105" s="67"/>
    </row>
    <row r="106">
      <c r="D106" s="67"/>
    </row>
    <row r="107">
      <c r="D107" s="67"/>
    </row>
    <row r="108">
      <c r="D108" s="67"/>
    </row>
    <row r="109">
      <c r="D109" s="67"/>
    </row>
    <row r="110">
      <c r="D110" s="67"/>
    </row>
    <row r="111">
      <c r="D111" s="67"/>
    </row>
    <row r="112">
      <c r="D112" s="67"/>
    </row>
    <row r="113">
      <c r="D113" s="67"/>
    </row>
    <row r="114">
      <c r="D114" s="67"/>
    </row>
    <row r="115">
      <c r="D115" s="67"/>
    </row>
    <row r="116">
      <c r="D116" s="67"/>
    </row>
    <row r="117">
      <c r="D117" s="67"/>
    </row>
    <row r="118">
      <c r="D118" s="67"/>
    </row>
    <row r="119">
      <c r="D119" s="67"/>
    </row>
    <row r="120">
      <c r="D120" s="67"/>
    </row>
    <row r="121">
      <c r="D121" s="67"/>
    </row>
    <row r="122">
      <c r="D122" s="67"/>
    </row>
    <row r="123">
      <c r="D123" s="67"/>
    </row>
    <row r="124">
      <c r="D124" s="67"/>
    </row>
    <row r="125">
      <c r="D125" s="67"/>
    </row>
    <row r="126">
      <c r="D126" s="67"/>
    </row>
    <row r="127">
      <c r="D127" s="67"/>
    </row>
    <row r="128">
      <c r="D128" s="67"/>
    </row>
    <row r="129">
      <c r="D129" s="67"/>
    </row>
    <row r="130">
      <c r="D130" s="67"/>
    </row>
    <row r="131">
      <c r="D131" s="67"/>
    </row>
    <row r="132">
      <c r="D132" s="67"/>
    </row>
    <row r="133">
      <c r="D133" s="67"/>
    </row>
    <row r="134">
      <c r="D134" s="67"/>
    </row>
    <row r="135">
      <c r="D135" s="67"/>
    </row>
    <row r="136">
      <c r="D136" s="67"/>
    </row>
    <row r="137">
      <c r="D137" s="67"/>
    </row>
    <row r="138">
      <c r="D138" s="67"/>
    </row>
    <row r="139">
      <c r="D139" s="67"/>
    </row>
    <row r="140">
      <c r="D140" s="67"/>
    </row>
    <row r="141">
      <c r="D141" s="67"/>
    </row>
    <row r="142">
      <c r="D142" s="67"/>
    </row>
    <row r="143">
      <c r="D143" s="67"/>
    </row>
    <row r="144">
      <c r="D144" s="67"/>
    </row>
    <row r="145">
      <c r="D145" s="67"/>
    </row>
    <row r="146">
      <c r="D146" s="67"/>
    </row>
    <row r="147">
      <c r="D147" s="67"/>
    </row>
    <row r="148">
      <c r="D148" s="67"/>
    </row>
    <row r="149">
      <c r="D149" s="67"/>
    </row>
    <row r="150">
      <c r="D150" s="67"/>
    </row>
    <row r="151">
      <c r="D151" s="67"/>
    </row>
    <row r="152">
      <c r="D152" s="67"/>
    </row>
    <row r="153">
      <c r="D153" s="67"/>
    </row>
    <row r="154">
      <c r="D154" s="67"/>
    </row>
    <row r="155">
      <c r="D155" s="67"/>
    </row>
    <row r="156">
      <c r="D156" s="67"/>
    </row>
    <row r="157">
      <c r="D157" s="67"/>
    </row>
    <row r="158">
      <c r="D158" s="67"/>
    </row>
    <row r="159">
      <c r="D159" s="67"/>
    </row>
    <row r="160">
      <c r="D160" s="67"/>
    </row>
    <row r="161">
      <c r="D161" s="67"/>
    </row>
    <row r="162">
      <c r="D162" s="67"/>
    </row>
    <row r="163">
      <c r="D163" s="67"/>
    </row>
    <row r="164">
      <c r="D164" s="67"/>
    </row>
    <row r="165">
      <c r="D165" s="67"/>
    </row>
    <row r="166">
      <c r="D166" s="67"/>
    </row>
    <row r="167">
      <c r="D167" s="67"/>
    </row>
    <row r="168">
      <c r="D168" s="67"/>
    </row>
    <row r="169">
      <c r="D169" s="67"/>
    </row>
    <row r="170">
      <c r="D170" s="67"/>
    </row>
    <row r="171">
      <c r="D171" s="67"/>
    </row>
    <row r="172">
      <c r="D172" s="67"/>
    </row>
    <row r="173">
      <c r="D173" s="67"/>
    </row>
    <row r="174">
      <c r="D174" s="67"/>
    </row>
    <row r="175">
      <c r="D175" s="67"/>
    </row>
    <row r="176">
      <c r="D176" s="67"/>
    </row>
    <row r="177">
      <c r="D177" s="67"/>
    </row>
    <row r="178">
      <c r="D178" s="67"/>
    </row>
    <row r="179">
      <c r="D179" s="67"/>
    </row>
    <row r="180">
      <c r="D180" s="67"/>
    </row>
    <row r="181">
      <c r="D181" s="67"/>
    </row>
    <row r="182">
      <c r="D182" s="67"/>
    </row>
    <row r="183">
      <c r="D183" s="67"/>
    </row>
    <row r="184">
      <c r="D184" s="67"/>
    </row>
    <row r="185">
      <c r="D185" s="67"/>
    </row>
    <row r="186">
      <c r="D186" s="67"/>
    </row>
    <row r="187">
      <c r="D187" s="67"/>
    </row>
    <row r="188">
      <c r="D188" s="67"/>
    </row>
    <row r="189">
      <c r="D189" s="67"/>
    </row>
    <row r="190">
      <c r="D190" s="67"/>
    </row>
    <row r="191">
      <c r="D191" s="67"/>
    </row>
    <row r="192">
      <c r="D192" s="67"/>
    </row>
    <row r="193">
      <c r="D193" s="67"/>
    </row>
    <row r="194">
      <c r="D194" s="67"/>
    </row>
    <row r="195">
      <c r="D195" s="67"/>
    </row>
    <row r="196">
      <c r="D196" s="67"/>
    </row>
    <row r="197">
      <c r="D197" s="67"/>
    </row>
    <row r="198">
      <c r="D198" s="67"/>
    </row>
    <row r="199">
      <c r="D199" s="67"/>
    </row>
    <row r="200">
      <c r="D200" s="67"/>
    </row>
    <row r="201">
      <c r="D201" s="67"/>
    </row>
    <row r="202">
      <c r="D202" s="67"/>
    </row>
    <row r="203">
      <c r="D203" s="67"/>
    </row>
    <row r="204">
      <c r="D204" s="67"/>
    </row>
    <row r="205">
      <c r="D205" s="67"/>
    </row>
    <row r="206">
      <c r="D206" s="67"/>
    </row>
    <row r="207">
      <c r="D207" s="67"/>
    </row>
    <row r="208">
      <c r="D208" s="67"/>
    </row>
    <row r="209">
      <c r="D209" s="67"/>
    </row>
    <row r="210">
      <c r="D210" s="67"/>
    </row>
    <row r="211">
      <c r="D211" s="67"/>
    </row>
    <row r="212">
      <c r="D212" s="67"/>
    </row>
    <row r="213">
      <c r="D213" s="67"/>
    </row>
    <row r="214">
      <c r="D214" s="67"/>
    </row>
    <row r="215">
      <c r="D215" s="67"/>
    </row>
    <row r="216">
      <c r="D216" s="67"/>
    </row>
    <row r="217">
      <c r="D217" s="67"/>
    </row>
    <row r="218">
      <c r="D218" s="67"/>
    </row>
    <row r="219">
      <c r="D219" s="67"/>
    </row>
    <row r="220">
      <c r="D220" s="67"/>
    </row>
    <row r="221">
      <c r="D221" s="67"/>
    </row>
    <row r="222">
      <c r="D222" s="67"/>
    </row>
    <row r="223">
      <c r="D223" s="67"/>
    </row>
    <row r="224">
      <c r="D224" s="67"/>
    </row>
    <row r="225">
      <c r="D225" s="67"/>
    </row>
    <row r="226">
      <c r="D226" s="67"/>
    </row>
    <row r="227">
      <c r="D227" s="67"/>
    </row>
    <row r="228">
      <c r="D228" s="67"/>
    </row>
    <row r="229">
      <c r="D229" s="67"/>
    </row>
    <row r="230">
      <c r="D230" s="67"/>
    </row>
    <row r="231">
      <c r="D231" s="67"/>
    </row>
    <row r="232">
      <c r="D232" s="67"/>
    </row>
    <row r="233">
      <c r="D233" s="67"/>
    </row>
    <row r="234">
      <c r="D234" s="67"/>
    </row>
    <row r="235">
      <c r="D235" s="67"/>
    </row>
    <row r="236">
      <c r="D236" s="67"/>
    </row>
    <row r="237">
      <c r="D237" s="67"/>
    </row>
    <row r="238">
      <c r="D238" s="67"/>
    </row>
    <row r="239">
      <c r="D239" s="67"/>
    </row>
    <row r="240">
      <c r="D240" s="67"/>
    </row>
    <row r="241">
      <c r="D241" s="67"/>
    </row>
    <row r="242">
      <c r="D242" s="67"/>
    </row>
    <row r="243">
      <c r="D243" s="67"/>
    </row>
    <row r="244">
      <c r="D244" s="67"/>
    </row>
    <row r="245">
      <c r="D245" s="67"/>
    </row>
    <row r="246">
      <c r="D246" s="67"/>
    </row>
    <row r="247">
      <c r="D247" s="67"/>
    </row>
    <row r="248">
      <c r="D248" s="67"/>
    </row>
    <row r="249">
      <c r="D249" s="67"/>
    </row>
    <row r="250">
      <c r="D250" s="67"/>
    </row>
    <row r="251">
      <c r="D251" s="67"/>
    </row>
    <row r="252">
      <c r="D252" s="67"/>
    </row>
    <row r="253">
      <c r="D253" s="67"/>
    </row>
    <row r="254">
      <c r="D254" s="67"/>
    </row>
    <row r="255">
      <c r="D255" s="67"/>
    </row>
    <row r="256">
      <c r="D256" s="67"/>
    </row>
    <row r="257">
      <c r="D257" s="67"/>
    </row>
    <row r="258">
      <c r="D258" s="67"/>
    </row>
    <row r="259">
      <c r="D259" s="67"/>
    </row>
    <row r="260">
      <c r="D260" s="67"/>
    </row>
    <row r="261">
      <c r="D261" s="67"/>
    </row>
    <row r="262">
      <c r="D262" s="67"/>
    </row>
    <row r="263">
      <c r="D263" s="67"/>
    </row>
    <row r="264">
      <c r="D264" s="67"/>
    </row>
    <row r="265">
      <c r="D265" s="67"/>
    </row>
    <row r="266">
      <c r="D266" s="67"/>
    </row>
    <row r="267">
      <c r="D267" s="67"/>
    </row>
    <row r="268">
      <c r="D268" s="67"/>
    </row>
    <row r="269">
      <c r="D269" s="67"/>
    </row>
    <row r="270">
      <c r="D270" s="67"/>
    </row>
    <row r="271">
      <c r="D271" s="67"/>
    </row>
    <row r="272">
      <c r="D272" s="67"/>
    </row>
    <row r="273">
      <c r="D273" s="67"/>
    </row>
    <row r="274">
      <c r="D274" s="67"/>
    </row>
    <row r="275">
      <c r="D275" s="67"/>
    </row>
    <row r="276">
      <c r="D276" s="67"/>
    </row>
    <row r="277">
      <c r="D277" s="67"/>
    </row>
    <row r="278">
      <c r="D278" s="67"/>
    </row>
    <row r="279">
      <c r="D279" s="67"/>
    </row>
    <row r="280">
      <c r="D280" s="67"/>
    </row>
    <row r="281">
      <c r="D281" s="67"/>
    </row>
    <row r="282">
      <c r="D282" s="67"/>
    </row>
    <row r="283">
      <c r="D283" s="67"/>
    </row>
    <row r="284">
      <c r="D284" s="67"/>
    </row>
    <row r="285">
      <c r="D285" s="67"/>
    </row>
    <row r="286">
      <c r="D286" s="67"/>
    </row>
    <row r="287">
      <c r="D287" s="67"/>
    </row>
    <row r="288">
      <c r="D288" s="67"/>
    </row>
    <row r="289">
      <c r="D289" s="67"/>
    </row>
    <row r="290">
      <c r="D290" s="67"/>
    </row>
    <row r="291">
      <c r="D291" s="67"/>
    </row>
    <row r="292">
      <c r="D292" s="67"/>
    </row>
    <row r="293">
      <c r="D293" s="67"/>
    </row>
    <row r="294">
      <c r="D294" s="67"/>
    </row>
    <row r="295">
      <c r="D295" s="67"/>
    </row>
    <row r="296">
      <c r="D296" s="67"/>
    </row>
    <row r="297">
      <c r="D297" s="67"/>
    </row>
    <row r="298">
      <c r="D298" s="67"/>
    </row>
    <row r="299">
      <c r="D299" s="67"/>
    </row>
    <row r="300">
      <c r="D300" s="67"/>
    </row>
    <row r="301">
      <c r="D301" s="67"/>
    </row>
    <row r="302">
      <c r="D302" s="67"/>
    </row>
    <row r="303">
      <c r="D303" s="67"/>
    </row>
    <row r="304">
      <c r="D304" s="67"/>
    </row>
    <row r="305">
      <c r="D305" s="67"/>
    </row>
    <row r="306">
      <c r="D306" s="67"/>
    </row>
    <row r="307">
      <c r="D307" s="67"/>
    </row>
    <row r="308">
      <c r="D308" s="67"/>
    </row>
    <row r="309">
      <c r="D309" s="67"/>
    </row>
    <row r="310">
      <c r="D310" s="67"/>
    </row>
    <row r="311">
      <c r="D311" s="67"/>
    </row>
    <row r="312">
      <c r="D312" s="67"/>
    </row>
    <row r="313">
      <c r="D313" s="67"/>
    </row>
    <row r="314">
      <c r="D314" s="67"/>
    </row>
    <row r="315">
      <c r="D315" s="67"/>
    </row>
    <row r="316">
      <c r="D316" s="67"/>
    </row>
    <row r="317">
      <c r="D317" s="67"/>
    </row>
    <row r="318">
      <c r="D318" s="67"/>
    </row>
    <row r="319">
      <c r="D319" s="67"/>
    </row>
    <row r="320">
      <c r="D320" s="67"/>
    </row>
    <row r="321">
      <c r="D321" s="67"/>
    </row>
    <row r="322">
      <c r="D322" s="67"/>
    </row>
    <row r="323">
      <c r="D323" s="67"/>
    </row>
    <row r="324">
      <c r="D324" s="67"/>
    </row>
    <row r="325">
      <c r="D325" s="67"/>
    </row>
    <row r="326">
      <c r="D326" s="67"/>
    </row>
    <row r="327">
      <c r="D327" s="67"/>
    </row>
    <row r="328">
      <c r="D328" s="67"/>
    </row>
    <row r="329">
      <c r="D329" s="67"/>
    </row>
    <row r="330">
      <c r="D330" s="67"/>
    </row>
    <row r="331">
      <c r="D331" s="67"/>
    </row>
    <row r="332">
      <c r="D332" s="67"/>
    </row>
    <row r="333">
      <c r="D333" s="67"/>
    </row>
    <row r="334">
      <c r="D334" s="67"/>
    </row>
    <row r="335">
      <c r="D335" s="67"/>
    </row>
    <row r="336">
      <c r="D336" s="67"/>
    </row>
    <row r="337">
      <c r="D337" s="67"/>
    </row>
    <row r="338">
      <c r="D338" s="67"/>
    </row>
    <row r="339">
      <c r="D339" s="67"/>
    </row>
    <row r="340">
      <c r="D340" s="67"/>
    </row>
    <row r="341">
      <c r="D341" s="67"/>
    </row>
    <row r="342">
      <c r="D342" s="67"/>
    </row>
    <row r="343">
      <c r="D343" s="67"/>
    </row>
    <row r="344">
      <c r="D344" s="67"/>
    </row>
    <row r="345">
      <c r="D345" s="67"/>
    </row>
    <row r="346">
      <c r="D346" s="67"/>
    </row>
    <row r="347">
      <c r="D347" s="67"/>
    </row>
    <row r="348">
      <c r="D348" s="67"/>
    </row>
    <row r="349">
      <c r="D349" s="67"/>
    </row>
    <row r="350">
      <c r="D350" s="67"/>
    </row>
    <row r="351">
      <c r="D351" s="67"/>
    </row>
    <row r="352">
      <c r="D352" s="67"/>
    </row>
    <row r="353">
      <c r="D353" s="67"/>
    </row>
    <row r="354">
      <c r="D354" s="67"/>
    </row>
    <row r="355">
      <c r="D355" s="67"/>
    </row>
    <row r="356">
      <c r="D356" s="67"/>
    </row>
    <row r="357">
      <c r="D357" s="67"/>
    </row>
    <row r="358">
      <c r="D358" s="67"/>
    </row>
    <row r="359">
      <c r="D359" s="67"/>
    </row>
    <row r="360">
      <c r="D360" s="67"/>
    </row>
    <row r="361">
      <c r="D361" s="67"/>
    </row>
    <row r="362">
      <c r="D362" s="67"/>
    </row>
    <row r="363">
      <c r="D363" s="67"/>
    </row>
    <row r="364">
      <c r="D364" s="67"/>
    </row>
    <row r="365">
      <c r="D365" s="67"/>
    </row>
    <row r="366">
      <c r="D366" s="67"/>
    </row>
    <row r="367">
      <c r="D367" s="67"/>
    </row>
    <row r="368">
      <c r="D368" s="67"/>
    </row>
    <row r="369">
      <c r="D369" s="67"/>
    </row>
    <row r="370">
      <c r="D370" s="67"/>
    </row>
    <row r="371">
      <c r="D371" s="67"/>
    </row>
    <row r="372">
      <c r="D372" s="67"/>
    </row>
    <row r="373">
      <c r="D373" s="67"/>
    </row>
    <row r="374">
      <c r="D374" s="67"/>
    </row>
    <row r="375">
      <c r="D375" s="67"/>
    </row>
    <row r="376">
      <c r="D376" s="67"/>
    </row>
    <row r="377">
      <c r="D377" s="67"/>
    </row>
    <row r="378">
      <c r="D378" s="67"/>
    </row>
    <row r="379">
      <c r="D379" s="67"/>
    </row>
    <row r="380">
      <c r="D380" s="67"/>
    </row>
    <row r="381">
      <c r="D381" s="67"/>
    </row>
    <row r="382">
      <c r="D382" s="67"/>
    </row>
    <row r="383">
      <c r="D383" s="67"/>
    </row>
    <row r="384">
      <c r="D384" s="67"/>
    </row>
    <row r="385">
      <c r="D385" s="67"/>
    </row>
    <row r="386">
      <c r="D386" s="67"/>
    </row>
    <row r="387">
      <c r="D387" s="67"/>
    </row>
    <row r="388">
      <c r="D388" s="67"/>
    </row>
    <row r="389">
      <c r="D389" s="67"/>
    </row>
    <row r="390">
      <c r="D390" s="67"/>
    </row>
    <row r="391">
      <c r="D391" s="67"/>
    </row>
    <row r="392">
      <c r="D392" s="67"/>
    </row>
    <row r="393">
      <c r="D393" s="67"/>
    </row>
    <row r="394">
      <c r="D394" s="67"/>
    </row>
    <row r="395">
      <c r="D395" s="67"/>
    </row>
    <row r="396">
      <c r="D396" s="67"/>
    </row>
    <row r="397">
      <c r="D397" s="67"/>
    </row>
    <row r="398">
      <c r="D398" s="67"/>
    </row>
    <row r="399">
      <c r="D399" s="67"/>
    </row>
    <row r="400">
      <c r="D400" s="67"/>
    </row>
    <row r="401">
      <c r="D401" s="67"/>
    </row>
    <row r="402">
      <c r="D402" s="67"/>
    </row>
    <row r="403">
      <c r="D403" s="67"/>
    </row>
    <row r="404">
      <c r="D404" s="67"/>
    </row>
    <row r="405">
      <c r="D405" s="67"/>
    </row>
    <row r="406">
      <c r="D406" s="67"/>
    </row>
    <row r="407">
      <c r="D407" s="67"/>
    </row>
    <row r="408">
      <c r="D408" s="67"/>
    </row>
    <row r="409">
      <c r="D409" s="67"/>
    </row>
    <row r="410">
      <c r="D410" s="67"/>
    </row>
    <row r="411">
      <c r="D411" s="67"/>
    </row>
    <row r="412">
      <c r="D412" s="67"/>
    </row>
    <row r="413">
      <c r="D413" s="67"/>
    </row>
    <row r="414">
      <c r="D414" s="67"/>
    </row>
    <row r="415">
      <c r="D415" s="67"/>
    </row>
    <row r="416">
      <c r="D416" s="67"/>
    </row>
    <row r="417">
      <c r="D417" s="67"/>
    </row>
    <row r="418">
      <c r="D418" s="67"/>
    </row>
    <row r="419">
      <c r="D419" s="67"/>
    </row>
    <row r="420">
      <c r="D420" s="67"/>
    </row>
    <row r="421">
      <c r="D421" s="67"/>
    </row>
    <row r="422">
      <c r="D422" s="67"/>
    </row>
    <row r="423">
      <c r="D423" s="67"/>
    </row>
    <row r="424">
      <c r="D424" s="67"/>
    </row>
    <row r="425">
      <c r="D425" s="67"/>
    </row>
    <row r="426">
      <c r="D426" s="67"/>
    </row>
    <row r="427">
      <c r="D427" s="67"/>
    </row>
    <row r="428">
      <c r="D428" s="67"/>
    </row>
    <row r="429">
      <c r="D429" s="67"/>
    </row>
    <row r="430">
      <c r="D430" s="67"/>
    </row>
    <row r="431">
      <c r="D431" s="67"/>
    </row>
    <row r="432">
      <c r="D432" s="67"/>
    </row>
    <row r="433">
      <c r="D433" s="67"/>
    </row>
    <row r="434">
      <c r="D434" s="67"/>
    </row>
    <row r="435">
      <c r="D435" s="67"/>
    </row>
    <row r="436">
      <c r="D436" s="67"/>
    </row>
    <row r="437">
      <c r="D437" s="67"/>
    </row>
    <row r="438">
      <c r="D438" s="67"/>
    </row>
    <row r="439">
      <c r="D439" s="67"/>
    </row>
    <row r="440">
      <c r="D440" s="67"/>
    </row>
    <row r="441">
      <c r="D441" s="67"/>
    </row>
    <row r="442">
      <c r="D442" s="67"/>
    </row>
    <row r="443">
      <c r="D443" s="67"/>
    </row>
    <row r="444">
      <c r="D444" s="67"/>
    </row>
    <row r="445">
      <c r="D445" s="67"/>
    </row>
    <row r="446">
      <c r="D446" s="67"/>
    </row>
    <row r="447">
      <c r="D447" s="67"/>
    </row>
    <row r="448">
      <c r="D448" s="67"/>
    </row>
    <row r="449">
      <c r="D449" s="67"/>
    </row>
    <row r="450">
      <c r="D450" s="67"/>
    </row>
    <row r="451">
      <c r="D451" s="67"/>
    </row>
    <row r="452">
      <c r="D452" s="67"/>
    </row>
    <row r="453">
      <c r="D453" s="67"/>
    </row>
    <row r="454">
      <c r="D454" s="67"/>
    </row>
    <row r="455">
      <c r="D455" s="67"/>
    </row>
    <row r="456">
      <c r="D456" s="67"/>
    </row>
    <row r="457">
      <c r="D457" s="67"/>
    </row>
    <row r="458">
      <c r="D458" s="67"/>
    </row>
    <row r="459">
      <c r="D459" s="67"/>
    </row>
    <row r="460">
      <c r="D460" s="67"/>
    </row>
    <row r="461">
      <c r="D461" s="67"/>
    </row>
    <row r="462">
      <c r="D462" s="67"/>
    </row>
    <row r="463">
      <c r="D463" s="67"/>
    </row>
    <row r="464">
      <c r="D464" s="67"/>
    </row>
    <row r="465">
      <c r="D465" s="67"/>
    </row>
    <row r="466">
      <c r="D466" s="67"/>
    </row>
    <row r="467">
      <c r="D467" s="67"/>
    </row>
    <row r="468">
      <c r="D468" s="67"/>
    </row>
    <row r="469">
      <c r="D469" s="67"/>
    </row>
    <row r="470">
      <c r="D470" s="67"/>
    </row>
    <row r="471">
      <c r="D471" s="67"/>
    </row>
    <row r="472">
      <c r="D472" s="67"/>
    </row>
    <row r="473">
      <c r="D473" s="67"/>
    </row>
    <row r="474">
      <c r="D474" s="67"/>
    </row>
    <row r="475">
      <c r="D475" s="67"/>
    </row>
    <row r="476">
      <c r="D476" s="67"/>
    </row>
    <row r="477">
      <c r="D477" s="67"/>
    </row>
    <row r="478">
      <c r="D478" s="67"/>
    </row>
    <row r="479">
      <c r="D479" s="67"/>
    </row>
    <row r="480">
      <c r="D480" s="67"/>
    </row>
    <row r="481">
      <c r="D481" s="67"/>
    </row>
    <row r="482">
      <c r="D482" s="67"/>
    </row>
    <row r="483">
      <c r="D483" s="67"/>
    </row>
    <row r="484">
      <c r="D484" s="67"/>
    </row>
    <row r="485">
      <c r="D485" s="67"/>
    </row>
    <row r="486">
      <c r="D486" s="67"/>
    </row>
    <row r="487">
      <c r="D487" s="67"/>
    </row>
    <row r="488">
      <c r="D488" s="67"/>
    </row>
    <row r="489">
      <c r="D489" s="67"/>
    </row>
    <row r="490">
      <c r="D490" s="67"/>
    </row>
    <row r="491">
      <c r="D491" s="67"/>
    </row>
    <row r="492">
      <c r="D492" s="67"/>
    </row>
    <row r="493">
      <c r="D493" s="67"/>
    </row>
    <row r="494">
      <c r="D494" s="67"/>
    </row>
    <row r="495">
      <c r="D495" s="67"/>
    </row>
    <row r="496">
      <c r="D496" s="67"/>
    </row>
    <row r="497">
      <c r="D497" s="67"/>
    </row>
    <row r="498">
      <c r="D498" s="67"/>
    </row>
    <row r="499">
      <c r="D499" s="67"/>
    </row>
    <row r="500">
      <c r="D500" s="67"/>
    </row>
    <row r="501">
      <c r="D501" s="67"/>
    </row>
    <row r="502">
      <c r="D502" s="67"/>
    </row>
    <row r="503">
      <c r="D503" s="67"/>
    </row>
    <row r="504">
      <c r="D504" s="67"/>
    </row>
    <row r="505">
      <c r="D505" s="67"/>
    </row>
    <row r="506">
      <c r="D506" s="67"/>
    </row>
    <row r="507">
      <c r="D507" s="67"/>
    </row>
    <row r="508">
      <c r="D508" s="67"/>
    </row>
    <row r="509">
      <c r="D509" s="67"/>
    </row>
    <row r="510">
      <c r="D510" s="67"/>
    </row>
    <row r="511">
      <c r="D511" s="67"/>
    </row>
    <row r="512">
      <c r="D512" s="67"/>
    </row>
    <row r="513">
      <c r="D513" s="67"/>
    </row>
    <row r="514">
      <c r="D514" s="67"/>
    </row>
    <row r="515">
      <c r="D515" s="67"/>
    </row>
    <row r="516">
      <c r="D516" s="67"/>
    </row>
    <row r="517">
      <c r="D517" s="67"/>
    </row>
    <row r="518">
      <c r="D518" s="67"/>
    </row>
    <row r="519">
      <c r="D519" s="67"/>
    </row>
    <row r="520">
      <c r="D520" s="67"/>
    </row>
    <row r="521">
      <c r="D521" s="67"/>
    </row>
    <row r="522">
      <c r="D522" s="67"/>
    </row>
    <row r="523">
      <c r="D523" s="67"/>
    </row>
    <row r="524">
      <c r="D524" s="67"/>
    </row>
    <row r="525">
      <c r="D525" s="67"/>
    </row>
    <row r="526">
      <c r="D526" s="67"/>
    </row>
    <row r="527">
      <c r="D527" s="67"/>
    </row>
    <row r="528">
      <c r="D528" s="67"/>
    </row>
    <row r="529">
      <c r="D529" s="67"/>
    </row>
    <row r="530">
      <c r="D530" s="67"/>
    </row>
    <row r="531">
      <c r="D531" s="67"/>
    </row>
    <row r="532">
      <c r="D532" s="67"/>
    </row>
    <row r="533">
      <c r="D533" s="67"/>
    </row>
    <row r="534">
      <c r="D534" s="67"/>
    </row>
    <row r="535">
      <c r="D535" s="67"/>
    </row>
    <row r="536">
      <c r="D536" s="67"/>
    </row>
    <row r="537">
      <c r="D537" s="67"/>
    </row>
    <row r="538">
      <c r="D538" s="67"/>
    </row>
    <row r="539">
      <c r="D539" s="67"/>
    </row>
    <row r="540">
      <c r="D540" s="67"/>
    </row>
    <row r="541">
      <c r="D541" s="67"/>
    </row>
    <row r="542">
      <c r="D542" s="67"/>
    </row>
    <row r="543">
      <c r="D543" s="67"/>
    </row>
    <row r="544">
      <c r="D544" s="67"/>
    </row>
    <row r="545">
      <c r="D545" s="67"/>
    </row>
    <row r="546">
      <c r="D546" s="67"/>
    </row>
    <row r="547">
      <c r="D547" s="67"/>
    </row>
    <row r="548">
      <c r="D548" s="67"/>
    </row>
    <row r="549">
      <c r="D549" s="67"/>
    </row>
    <row r="550">
      <c r="D550" s="67"/>
    </row>
    <row r="551">
      <c r="D551" s="67"/>
    </row>
    <row r="552">
      <c r="D552" s="67"/>
    </row>
    <row r="553">
      <c r="D553" s="67"/>
    </row>
    <row r="554">
      <c r="D554" s="67"/>
    </row>
    <row r="555">
      <c r="D555" s="67"/>
    </row>
    <row r="556">
      <c r="D556" s="67"/>
    </row>
    <row r="557">
      <c r="D557" s="67"/>
    </row>
    <row r="558">
      <c r="D558" s="67"/>
    </row>
    <row r="559">
      <c r="D559" s="67"/>
    </row>
    <row r="560">
      <c r="D560" s="67"/>
    </row>
    <row r="561">
      <c r="D561" s="67"/>
    </row>
    <row r="562">
      <c r="D562" s="67"/>
    </row>
    <row r="563">
      <c r="D563" s="67"/>
    </row>
    <row r="564">
      <c r="D564" s="67"/>
    </row>
    <row r="565">
      <c r="D565" s="67"/>
    </row>
    <row r="566">
      <c r="D566" s="67"/>
    </row>
    <row r="567">
      <c r="D567" s="67"/>
    </row>
    <row r="568">
      <c r="D568" s="67"/>
    </row>
    <row r="569">
      <c r="D569" s="67"/>
    </row>
    <row r="570">
      <c r="D570" s="67"/>
    </row>
    <row r="571">
      <c r="D571" s="67"/>
    </row>
    <row r="572">
      <c r="D572" s="67"/>
    </row>
    <row r="573">
      <c r="D573" s="67"/>
    </row>
    <row r="574">
      <c r="D574" s="67"/>
    </row>
    <row r="575">
      <c r="D575" s="67"/>
    </row>
    <row r="576">
      <c r="D576" s="67"/>
    </row>
    <row r="577">
      <c r="D577" s="67"/>
    </row>
    <row r="578">
      <c r="D578" s="67"/>
    </row>
    <row r="579">
      <c r="D579" s="67"/>
    </row>
    <row r="580">
      <c r="D580" s="67"/>
    </row>
    <row r="581">
      <c r="D581" s="67"/>
    </row>
    <row r="582">
      <c r="D582" s="67"/>
    </row>
    <row r="583">
      <c r="D583" s="67"/>
    </row>
    <row r="584">
      <c r="D584" s="67"/>
    </row>
    <row r="585">
      <c r="D585" s="67"/>
    </row>
    <row r="586">
      <c r="D586" s="67"/>
    </row>
    <row r="587">
      <c r="D587" s="67"/>
    </row>
    <row r="588">
      <c r="D588" s="67"/>
    </row>
    <row r="589">
      <c r="D589" s="67"/>
    </row>
    <row r="590">
      <c r="D590" s="67"/>
    </row>
    <row r="591">
      <c r="D591" s="67"/>
    </row>
    <row r="592">
      <c r="D592" s="67"/>
    </row>
    <row r="593">
      <c r="D593" s="67"/>
    </row>
    <row r="594">
      <c r="D594" s="67"/>
    </row>
    <row r="595">
      <c r="D595" s="67"/>
    </row>
    <row r="596">
      <c r="D596" s="67"/>
    </row>
    <row r="597">
      <c r="D597" s="67"/>
    </row>
    <row r="598">
      <c r="D598" s="67"/>
    </row>
    <row r="599">
      <c r="D599" s="67"/>
    </row>
    <row r="600">
      <c r="D600" s="67"/>
    </row>
    <row r="601">
      <c r="D601" s="67"/>
    </row>
    <row r="602">
      <c r="D602" s="67"/>
    </row>
    <row r="603">
      <c r="D603" s="67"/>
    </row>
    <row r="604">
      <c r="D604" s="67"/>
    </row>
    <row r="605">
      <c r="D605" s="67"/>
    </row>
    <row r="606">
      <c r="D606" s="67"/>
    </row>
    <row r="607">
      <c r="D607" s="67"/>
    </row>
    <row r="608">
      <c r="D608" s="67"/>
    </row>
    <row r="609">
      <c r="D609" s="67"/>
    </row>
    <row r="610">
      <c r="D610" s="67"/>
    </row>
    <row r="611">
      <c r="D611" s="67"/>
    </row>
    <row r="612">
      <c r="D612" s="67"/>
    </row>
    <row r="613">
      <c r="D613" s="67"/>
    </row>
    <row r="614">
      <c r="D614" s="67"/>
    </row>
    <row r="615">
      <c r="D615" s="67"/>
    </row>
    <row r="616">
      <c r="D616" s="67"/>
    </row>
    <row r="617">
      <c r="D617" s="67"/>
    </row>
    <row r="618">
      <c r="D618" s="67"/>
    </row>
    <row r="619">
      <c r="D619" s="67"/>
    </row>
    <row r="620">
      <c r="D620" s="67"/>
    </row>
    <row r="621">
      <c r="D621" s="67"/>
    </row>
    <row r="622">
      <c r="D622" s="67"/>
    </row>
    <row r="623">
      <c r="D623" s="67"/>
    </row>
    <row r="624">
      <c r="D624" s="67"/>
    </row>
    <row r="625">
      <c r="D625" s="67"/>
    </row>
    <row r="626">
      <c r="D626" s="67"/>
    </row>
    <row r="627">
      <c r="D627" s="67"/>
    </row>
    <row r="628">
      <c r="D628" s="67"/>
    </row>
    <row r="629">
      <c r="D629" s="67"/>
    </row>
    <row r="630">
      <c r="D630" s="67"/>
    </row>
    <row r="631">
      <c r="D631" s="67"/>
    </row>
    <row r="632">
      <c r="D632" s="67"/>
    </row>
    <row r="633">
      <c r="D633" s="67"/>
    </row>
    <row r="634">
      <c r="D634" s="67"/>
    </row>
    <row r="635">
      <c r="D635" s="67"/>
    </row>
    <row r="636">
      <c r="D636" s="67"/>
    </row>
    <row r="637">
      <c r="D637" s="67"/>
    </row>
    <row r="638">
      <c r="D638" s="67"/>
    </row>
    <row r="639">
      <c r="D639" s="67"/>
    </row>
    <row r="640">
      <c r="D640" s="67"/>
    </row>
    <row r="641">
      <c r="D641" s="67"/>
    </row>
    <row r="642">
      <c r="D642" s="67"/>
    </row>
    <row r="643">
      <c r="D643" s="67"/>
    </row>
    <row r="644">
      <c r="D644" s="67"/>
    </row>
    <row r="645">
      <c r="D645" s="67"/>
    </row>
    <row r="646">
      <c r="D646" s="67"/>
    </row>
    <row r="647">
      <c r="D647" s="67"/>
    </row>
    <row r="648">
      <c r="D648" s="67"/>
    </row>
    <row r="649">
      <c r="D649" s="67"/>
    </row>
    <row r="650">
      <c r="D650" s="67"/>
    </row>
    <row r="651">
      <c r="D651" s="67"/>
    </row>
    <row r="652">
      <c r="D652" s="67"/>
    </row>
    <row r="653">
      <c r="D653" s="67"/>
    </row>
    <row r="654">
      <c r="D654" s="67"/>
    </row>
    <row r="655">
      <c r="D655" s="67"/>
    </row>
    <row r="656">
      <c r="D656" s="67"/>
    </row>
    <row r="657">
      <c r="D657" s="67"/>
    </row>
    <row r="658">
      <c r="D658" s="67"/>
    </row>
    <row r="659">
      <c r="D659" s="67"/>
    </row>
    <row r="660">
      <c r="D660" s="67"/>
    </row>
    <row r="661">
      <c r="D661" s="67"/>
    </row>
    <row r="662">
      <c r="D662" s="67"/>
    </row>
    <row r="663">
      <c r="D663" s="67"/>
    </row>
    <row r="664">
      <c r="D664" s="67"/>
    </row>
    <row r="665">
      <c r="D665" s="67"/>
    </row>
    <row r="666">
      <c r="D666" s="67"/>
    </row>
    <row r="667">
      <c r="D667" s="67"/>
    </row>
    <row r="668">
      <c r="D668" s="67"/>
    </row>
    <row r="669">
      <c r="D669" s="67"/>
    </row>
    <row r="670">
      <c r="D670" s="67"/>
    </row>
    <row r="671">
      <c r="D671" s="67"/>
    </row>
    <row r="672">
      <c r="D672" s="67"/>
    </row>
    <row r="673">
      <c r="D673" s="67"/>
    </row>
    <row r="674">
      <c r="D674" s="67"/>
    </row>
    <row r="675">
      <c r="D675" s="67"/>
    </row>
    <row r="676">
      <c r="D676" s="67"/>
    </row>
    <row r="677">
      <c r="D677" s="67"/>
    </row>
    <row r="678">
      <c r="D678" s="67"/>
    </row>
    <row r="679">
      <c r="D679" s="67"/>
    </row>
    <row r="680">
      <c r="D680" s="67"/>
    </row>
    <row r="681">
      <c r="D681" s="67"/>
    </row>
    <row r="682">
      <c r="D682" s="67"/>
    </row>
    <row r="683">
      <c r="D683" s="67"/>
    </row>
    <row r="684">
      <c r="D684" s="67"/>
    </row>
    <row r="685">
      <c r="D685" s="67"/>
    </row>
    <row r="686">
      <c r="D686" s="67"/>
    </row>
    <row r="687">
      <c r="D687" s="67"/>
    </row>
    <row r="688">
      <c r="D688" s="67"/>
    </row>
    <row r="689">
      <c r="D689" s="67"/>
    </row>
    <row r="690">
      <c r="D690" s="67"/>
    </row>
    <row r="691">
      <c r="D691" s="67"/>
    </row>
    <row r="692">
      <c r="D692" s="67"/>
    </row>
    <row r="693">
      <c r="D693" s="67"/>
    </row>
    <row r="694">
      <c r="D694" s="67"/>
    </row>
    <row r="695">
      <c r="D695" s="67"/>
    </row>
    <row r="696">
      <c r="D696" s="67"/>
    </row>
    <row r="697">
      <c r="D697" s="67"/>
    </row>
    <row r="698">
      <c r="D698" s="67"/>
    </row>
    <row r="699">
      <c r="D699" s="67"/>
    </row>
    <row r="700">
      <c r="D700" s="67"/>
    </row>
    <row r="701">
      <c r="D701" s="67"/>
    </row>
    <row r="702">
      <c r="D702" s="67"/>
    </row>
    <row r="703">
      <c r="D703" s="67"/>
    </row>
    <row r="704">
      <c r="D704" s="67"/>
    </row>
    <row r="705">
      <c r="D705" s="67"/>
    </row>
    <row r="706">
      <c r="D706" s="67"/>
    </row>
    <row r="707">
      <c r="D707" s="67"/>
    </row>
    <row r="708">
      <c r="D708" s="67"/>
    </row>
    <row r="709">
      <c r="D709" s="67"/>
    </row>
    <row r="710">
      <c r="D710" s="67"/>
    </row>
    <row r="711">
      <c r="D711" s="67"/>
    </row>
    <row r="712">
      <c r="D712" s="67"/>
    </row>
    <row r="713">
      <c r="D713" s="67"/>
    </row>
    <row r="714">
      <c r="D714" s="67"/>
    </row>
    <row r="715">
      <c r="D715" s="67"/>
    </row>
    <row r="716">
      <c r="D716" s="67"/>
    </row>
    <row r="717">
      <c r="D717" s="67"/>
    </row>
    <row r="718">
      <c r="D718" s="67"/>
    </row>
    <row r="719">
      <c r="D719" s="67"/>
    </row>
    <row r="720">
      <c r="D720" s="67"/>
    </row>
    <row r="721">
      <c r="D721" s="67"/>
    </row>
    <row r="722">
      <c r="D722" s="67"/>
    </row>
    <row r="723">
      <c r="D723" s="67"/>
    </row>
    <row r="724">
      <c r="D724" s="67"/>
    </row>
    <row r="725">
      <c r="D725" s="67"/>
    </row>
    <row r="726">
      <c r="D726" s="67"/>
    </row>
    <row r="727">
      <c r="D727" s="67"/>
    </row>
    <row r="728">
      <c r="D728" s="67"/>
    </row>
    <row r="729">
      <c r="D729" s="67"/>
    </row>
    <row r="730">
      <c r="D730" s="67"/>
    </row>
    <row r="731">
      <c r="D731" s="67"/>
    </row>
    <row r="732">
      <c r="D732" s="67"/>
    </row>
    <row r="733">
      <c r="D733" s="67"/>
    </row>
    <row r="734">
      <c r="D734" s="67"/>
    </row>
    <row r="735">
      <c r="D735" s="67"/>
    </row>
    <row r="736">
      <c r="D736" s="67"/>
    </row>
    <row r="737">
      <c r="D737" s="67"/>
    </row>
    <row r="738">
      <c r="D738" s="67"/>
    </row>
    <row r="739">
      <c r="D739" s="67"/>
    </row>
    <row r="740">
      <c r="D740" s="67"/>
    </row>
    <row r="741">
      <c r="D741" s="67"/>
    </row>
    <row r="742">
      <c r="D742" s="67"/>
    </row>
    <row r="743">
      <c r="D743" s="67"/>
    </row>
    <row r="744">
      <c r="D744" s="67"/>
    </row>
    <row r="745">
      <c r="D745" s="67"/>
    </row>
    <row r="746">
      <c r="D746" s="67"/>
    </row>
    <row r="747">
      <c r="D747" s="67"/>
    </row>
    <row r="748">
      <c r="D748" s="67"/>
    </row>
    <row r="749">
      <c r="D749" s="67"/>
    </row>
    <row r="750">
      <c r="D750" s="67"/>
    </row>
    <row r="751">
      <c r="D751" s="67"/>
    </row>
    <row r="752">
      <c r="D752" s="67"/>
    </row>
    <row r="753">
      <c r="D753" s="67"/>
    </row>
    <row r="754">
      <c r="D754" s="67"/>
    </row>
    <row r="755">
      <c r="D755" s="67"/>
    </row>
    <row r="756">
      <c r="D756" s="67"/>
    </row>
    <row r="757">
      <c r="D757" s="67"/>
    </row>
    <row r="758">
      <c r="D758" s="67"/>
    </row>
    <row r="759">
      <c r="D759" s="67"/>
    </row>
    <row r="760">
      <c r="D760" s="67"/>
    </row>
    <row r="761">
      <c r="D761" s="67"/>
    </row>
    <row r="762">
      <c r="D762" s="67"/>
    </row>
    <row r="763">
      <c r="D763" s="67"/>
    </row>
    <row r="764">
      <c r="D764" s="67"/>
    </row>
    <row r="765">
      <c r="D765" s="67"/>
    </row>
    <row r="766">
      <c r="D766" s="67"/>
    </row>
    <row r="767">
      <c r="D767" s="67"/>
    </row>
    <row r="768">
      <c r="D768" s="67"/>
    </row>
    <row r="769">
      <c r="D769" s="67"/>
    </row>
    <row r="770">
      <c r="D770" s="67"/>
    </row>
    <row r="771">
      <c r="D771" s="67"/>
    </row>
    <row r="772">
      <c r="D772" s="67"/>
    </row>
    <row r="773">
      <c r="D773" s="67"/>
    </row>
    <row r="774">
      <c r="D774" s="67"/>
    </row>
    <row r="775">
      <c r="D775" s="67"/>
    </row>
    <row r="776">
      <c r="D776" s="67"/>
    </row>
    <row r="777">
      <c r="D777" s="67"/>
    </row>
    <row r="778">
      <c r="D778" s="67"/>
    </row>
    <row r="779">
      <c r="D779" s="67"/>
    </row>
    <row r="780">
      <c r="D780" s="67"/>
    </row>
    <row r="781">
      <c r="D781" s="67"/>
    </row>
    <row r="782">
      <c r="D782" s="67"/>
    </row>
    <row r="783">
      <c r="D783" s="67"/>
    </row>
    <row r="784">
      <c r="D784" s="67"/>
    </row>
    <row r="785">
      <c r="D785" s="67"/>
    </row>
    <row r="786">
      <c r="D786" s="67"/>
    </row>
    <row r="787">
      <c r="D787" s="67"/>
    </row>
    <row r="788">
      <c r="D788" s="67"/>
    </row>
    <row r="789">
      <c r="D789" s="67"/>
    </row>
    <row r="790">
      <c r="D790" s="67"/>
    </row>
    <row r="791">
      <c r="D791" s="67"/>
    </row>
    <row r="792">
      <c r="D792" s="67"/>
    </row>
    <row r="793">
      <c r="D793" s="67"/>
    </row>
    <row r="794">
      <c r="D794" s="67"/>
    </row>
    <row r="795">
      <c r="D795" s="67"/>
    </row>
    <row r="796">
      <c r="D796" s="67"/>
    </row>
    <row r="797">
      <c r="D797" s="67"/>
    </row>
    <row r="798">
      <c r="D798" s="67"/>
    </row>
    <row r="799">
      <c r="D799" s="67"/>
    </row>
    <row r="800">
      <c r="D800" s="67"/>
    </row>
    <row r="801">
      <c r="D801" s="67"/>
    </row>
    <row r="802">
      <c r="D802" s="67"/>
    </row>
    <row r="803">
      <c r="D803" s="67"/>
    </row>
    <row r="804">
      <c r="D804" s="67"/>
    </row>
    <row r="805">
      <c r="D805" s="67"/>
    </row>
    <row r="806">
      <c r="D806" s="67"/>
    </row>
    <row r="807">
      <c r="D807" s="67"/>
    </row>
    <row r="808">
      <c r="D808" s="67"/>
    </row>
    <row r="809">
      <c r="D809" s="67"/>
    </row>
    <row r="810">
      <c r="D810" s="67"/>
    </row>
    <row r="811">
      <c r="D811" s="67"/>
    </row>
    <row r="812">
      <c r="D812" s="67"/>
    </row>
    <row r="813">
      <c r="D813" s="67"/>
    </row>
    <row r="814">
      <c r="D814" s="67"/>
    </row>
    <row r="815">
      <c r="D815" s="67"/>
    </row>
    <row r="816">
      <c r="D816" s="67"/>
    </row>
    <row r="817">
      <c r="D817" s="67"/>
    </row>
    <row r="818">
      <c r="D818" s="67"/>
    </row>
    <row r="819">
      <c r="D819" s="67"/>
    </row>
    <row r="820">
      <c r="D820" s="67"/>
    </row>
    <row r="821">
      <c r="D821" s="67"/>
    </row>
    <row r="822">
      <c r="D822" s="67"/>
    </row>
    <row r="823">
      <c r="D823" s="67"/>
    </row>
    <row r="824">
      <c r="D824" s="67"/>
    </row>
    <row r="825">
      <c r="D825" s="67"/>
    </row>
    <row r="826">
      <c r="D826" s="67"/>
    </row>
    <row r="827">
      <c r="D827" s="67"/>
    </row>
    <row r="828">
      <c r="D828" s="67"/>
    </row>
    <row r="829">
      <c r="D829" s="67"/>
    </row>
    <row r="830">
      <c r="D830" s="67"/>
    </row>
    <row r="831">
      <c r="D831" s="67"/>
    </row>
    <row r="832">
      <c r="D832" s="67"/>
    </row>
    <row r="833">
      <c r="D833" s="67"/>
    </row>
    <row r="834">
      <c r="D834" s="67"/>
    </row>
    <row r="835">
      <c r="D835" s="67"/>
    </row>
    <row r="836">
      <c r="D836" s="67"/>
    </row>
    <row r="837">
      <c r="D837" s="67"/>
    </row>
    <row r="838">
      <c r="D838" s="67"/>
    </row>
    <row r="839">
      <c r="D839" s="67"/>
    </row>
    <row r="840">
      <c r="D840" s="67"/>
    </row>
    <row r="841">
      <c r="D841" s="67"/>
    </row>
    <row r="842">
      <c r="D842" s="67"/>
    </row>
    <row r="843">
      <c r="D843" s="67"/>
    </row>
    <row r="844">
      <c r="D844" s="67"/>
    </row>
    <row r="845">
      <c r="D845" s="67"/>
    </row>
    <row r="846">
      <c r="D846" s="67"/>
    </row>
    <row r="847">
      <c r="D847" s="67"/>
    </row>
    <row r="848">
      <c r="D848" s="67"/>
    </row>
    <row r="849">
      <c r="D849" s="67"/>
    </row>
    <row r="850">
      <c r="D850" s="67"/>
    </row>
    <row r="851">
      <c r="D851" s="67"/>
    </row>
    <row r="852">
      <c r="D852" s="67"/>
    </row>
    <row r="853">
      <c r="D853" s="67"/>
    </row>
    <row r="854">
      <c r="D854" s="67"/>
    </row>
    <row r="855">
      <c r="D855" s="67"/>
    </row>
    <row r="856">
      <c r="D856" s="67"/>
    </row>
    <row r="857">
      <c r="D857" s="67"/>
    </row>
    <row r="858">
      <c r="D858" s="67"/>
    </row>
    <row r="859">
      <c r="D859" s="67"/>
    </row>
    <row r="860">
      <c r="D860" s="67"/>
    </row>
    <row r="861">
      <c r="D861" s="67"/>
    </row>
    <row r="862">
      <c r="D862" s="67"/>
    </row>
    <row r="863">
      <c r="D863" s="67"/>
    </row>
    <row r="864">
      <c r="D864" s="67"/>
    </row>
    <row r="865">
      <c r="D865" s="67"/>
    </row>
    <row r="866">
      <c r="D866" s="67"/>
    </row>
    <row r="867">
      <c r="D867" s="67"/>
    </row>
    <row r="868">
      <c r="D868" s="67"/>
    </row>
    <row r="869">
      <c r="D869" s="67"/>
    </row>
    <row r="870">
      <c r="D870" s="67"/>
    </row>
    <row r="871">
      <c r="D871" s="67"/>
    </row>
    <row r="872">
      <c r="D872" s="67"/>
    </row>
    <row r="873">
      <c r="D873" s="67"/>
    </row>
    <row r="874">
      <c r="D874" s="67"/>
    </row>
    <row r="875">
      <c r="D875" s="67"/>
    </row>
    <row r="876">
      <c r="D876" s="67"/>
    </row>
    <row r="877">
      <c r="D877" s="67"/>
    </row>
    <row r="878">
      <c r="D878" s="67"/>
    </row>
    <row r="879">
      <c r="D879" s="67"/>
    </row>
    <row r="880">
      <c r="D880" s="67"/>
    </row>
    <row r="881">
      <c r="D881" s="67"/>
    </row>
    <row r="882">
      <c r="D882" s="67"/>
    </row>
    <row r="883">
      <c r="D883" s="67"/>
    </row>
    <row r="884">
      <c r="D884" s="67"/>
    </row>
    <row r="885">
      <c r="D885" s="67"/>
    </row>
    <row r="886">
      <c r="D886" s="67"/>
    </row>
    <row r="887">
      <c r="D887" s="67"/>
    </row>
    <row r="888">
      <c r="D888" s="67"/>
    </row>
    <row r="889">
      <c r="D889" s="67"/>
    </row>
    <row r="890">
      <c r="D890" s="67"/>
    </row>
    <row r="891">
      <c r="D891" s="67"/>
    </row>
    <row r="892">
      <c r="D892" s="67"/>
    </row>
    <row r="893">
      <c r="D893" s="67"/>
    </row>
    <row r="894">
      <c r="D894" s="67"/>
    </row>
    <row r="895">
      <c r="D895" s="67"/>
    </row>
    <row r="896">
      <c r="D896" s="67"/>
    </row>
    <row r="897">
      <c r="D897" s="67"/>
    </row>
    <row r="898">
      <c r="D898" s="67"/>
    </row>
    <row r="899">
      <c r="D899" s="67"/>
    </row>
    <row r="900">
      <c r="D900" s="67"/>
    </row>
    <row r="901">
      <c r="D901" s="67"/>
    </row>
    <row r="902">
      <c r="D902" s="67"/>
    </row>
    <row r="903">
      <c r="D903" s="67"/>
    </row>
    <row r="904">
      <c r="D904" s="67"/>
    </row>
    <row r="905">
      <c r="D905" s="67"/>
    </row>
    <row r="906">
      <c r="D906" s="67"/>
    </row>
    <row r="907">
      <c r="D907" s="67"/>
    </row>
    <row r="908">
      <c r="D908" s="67"/>
    </row>
    <row r="909">
      <c r="D909" s="67"/>
    </row>
    <row r="910">
      <c r="D910" s="67"/>
    </row>
    <row r="911">
      <c r="D911" s="67"/>
    </row>
    <row r="912">
      <c r="D912" s="67"/>
    </row>
    <row r="913">
      <c r="D913" s="67"/>
    </row>
    <row r="914">
      <c r="D914" s="67"/>
    </row>
    <row r="915">
      <c r="D915" s="67"/>
    </row>
    <row r="916">
      <c r="D916" s="67"/>
    </row>
    <row r="917">
      <c r="D917" s="67"/>
    </row>
    <row r="918">
      <c r="D918" s="67"/>
    </row>
    <row r="919">
      <c r="D919" s="67"/>
    </row>
    <row r="920">
      <c r="D920" s="67"/>
    </row>
    <row r="921">
      <c r="D921" s="67"/>
    </row>
    <row r="922">
      <c r="D922" s="67"/>
    </row>
    <row r="923">
      <c r="D923" s="67"/>
    </row>
    <row r="924">
      <c r="D924" s="67"/>
    </row>
    <row r="925">
      <c r="D925" s="67"/>
    </row>
    <row r="926">
      <c r="D926" s="67"/>
    </row>
    <row r="927">
      <c r="D927" s="67"/>
    </row>
    <row r="928">
      <c r="D928" s="67"/>
    </row>
    <row r="929">
      <c r="D929" s="67"/>
    </row>
    <row r="930">
      <c r="D930" s="67"/>
    </row>
    <row r="931">
      <c r="D931" s="67"/>
    </row>
    <row r="932">
      <c r="D932" s="67"/>
    </row>
    <row r="933">
      <c r="D933" s="67"/>
    </row>
    <row r="934">
      <c r="D934" s="67"/>
    </row>
    <row r="935">
      <c r="D935" s="67"/>
    </row>
    <row r="936">
      <c r="D936" s="67"/>
    </row>
    <row r="937">
      <c r="D937" s="67"/>
    </row>
    <row r="938">
      <c r="D938" s="67"/>
    </row>
    <row r="939">
      <c r="D939" s="67"/>
    </row>
    <row r="940">
      <c r="D940" s="67"/>
    </row>
    <row r="941">
      <c r="D941" s="67"/>
    </row>
    <row r="942">
      <c r="D942" s="67"/>
    </row>
    <row r="943">
      <c r="D943" s="67"/>
    </row>
    <row r="944">
      <c r="D944" s="67"/>
    </row>
    <row r="945">
      <c r="D945" s="67"/>
    </row>
    <row r="946">
      <c r="D946" s="67"/>
    </row>
    <row r="947">
      <c r="D947" s="67"/>
    </row>
    <row r="948">
      <c r="D948" s="67"/>
    </row>
    <row r="949">
      <c r="D949" s="67"/>
    </row>
    <row r="950">
      <c r="D950" s="67"/>
    </row>
    <row r="951">
      <c r="D951" s="67"/>
    </row>
    <row r="952">
      <c r="D952" s="67"/>
    </row>
    <row r="953">
      <c r="D953" s="67"/>
    </row>
    <row r="954">
      <c r="D954" s="67"/>
    </row>
    <row r="955">
      <c r="D955" s="67"/>
    </row>
    <row r="956">
      <c r="D956" s="67"/>
    </row>
    <row r="957">
      <c r="D957" s="67"/>
    </row>
    <row r="958">
      <c r="D958" s="67"/>
    </row>
    <row r="959">
      <c r="D959" s="67"/>
    </row>
    <row r="960">
      <c r="D960" s="67"/>
    </row>
    <row r="961">
      <c r="D961" s="67"/>
    </row>
    <row r="962">
      <c r="D962" s="67"/>
    </row>
    <row r="963">
      <c r="D963" s="67"/>
    </row>
    <row r="964">
      <c r="D964" s="67"/>
    </row>
    <row r="965">
      <c r="D965" s="67"/>
    </row>
    <row r="966">
      <c r="D966" s="67"/>
    </row>
    <row r="967">
      <c r="D967" s="67"/>
    </row>
    <row r="968">
      <c r="D968" s="67"/>
    </row>
    <row r="969">
      <c r="D969" s="67"/>
    </row>
    <row r="970">
      <c r="D970" s="67"/>
    </row>
    <row r="971">
      <c r="D971" s="67"/>
    </row>
    <row r="972">
      <c r="D972" s="67"/>
    </row>
    <row r="973">
      <c r="D973" s="67"/>
    </row>
    <row r="974">
      <c r="D974" s="67"/>
    </row>
    <row r="975">
      <c r="D975" s="67"/>
    </row>
    <row r="976">
      <c r="D976" s="67"/>
    </row>
    <row r="977">
      <c r="D977" s="67"/>
    </row>
    <row r="978">
      <c r="D978" s="67"/>
    </row>
    <row r="979">
      <c r="D979" s="67"/>
    </row>
    <row r="980">
      <c r="D980" s="67"/>
    </row>
    <row r="981">
      <c r="D981" s="67"/>
    </row>
    <row r="982">
      <c r="D982" s="67"/>
    </row>
    <row r="983">
      <c r="D983" s="67"/>
    </row>
    <row r="984">
      <c r="D984" s="67"/>
    </row>
    <row r="985">
      <c r="D985" s="67"/>
    </row>
    <row r="986">
      <c r="D986" s="67"/>
    </row>
    <row r="987">
      <c r="D987" s="67"/>
    </row>
    <row r="988">
      <c r="D988" s="67"/>
    </row>
    <row r="989">
      <c r="D989" s="67"/>
    </row>
    <row r="990">
      <c r="D990" s="67"/>
    </row>
    <row r="991">
      <c r="D991" s="67"/>
    </row>
    <row r="992">
      <c r="D992" s="67"/>
    </row>
    <row r="993">
      <c r="D993" s="67"/>
    </row>
    <row r="994">
      <c r="D994" s="67"/>
    </row>
    <row r="995">
      <c r="D995" s="67"/>
    </row>
    <row r="996">
      <c r="D996" s="67"/>
    </row>
    <row r="997">
      <c r="D997" s="67"/>
    </row>
    <row r="998">
      <c r="D998" s="67"/>
    </row>
    <row r="999">
      <c r="D999" s="67"/>
    </row>
    <row r="1000">
      <c r="D1000" s="67"/>
    </row>
    <row r="1001">
      <c r="D1001" s="67"/>
    </row>
    <row r="1002">
      <c r="D1002" s="67"/>
    </row>
    <row r="1003">
      <c r="D1003" s="67"/>
    </row>
    <row r="1004">
      <c r="D1004" s="67"/>
    </row>
    <row r="1005">
      <c r="D1005" s="67"/>
    </row>
    <row r="1006">
      <c r="D1006" s="67"/>
    </row>
    <row r="1007">
      <c r="D1007" s="67"/>
    </row>
    <row r="1008">
      <c r="D1008" s="67"/>
    </row>
    <row r="1009">
      <c r="D1009" s="67"/>
    </row>
    <row r="1010">
      <c r="D1010" s="67"/>
    </row>
    <row r="1011">
      <c r="D1011" s="67"/>
    </row>
    <row r="1012">
      <c r="D1012" s="67"/>
    </row>
    <row r="1013">
      <c r="D1013" s="67"/>
    </row>
    <row r="1014">
      <c r="D1014" s="67"/>
    </row>
  </sheetData>
  <mergeCells count="42">
    <mergeCell ref="B38:C38"/>
    <mergeCell ref="B37:C37"/>
    <mergeCell ref="B43:C43"/>
    <mergeCell ref="B42:C42"/>
    <mergeCell ref="B17:C17"/>
    <mergeCell ref="B16:C16"/>
    <mergeCell ref="B12:C12"/>
    <mergeCell ref="B28:C28"/>
    <mergeCell ref="B22:C22"/>
    <mergeCell ref="G27:I27"/>
    <mergeCell ref="F26:I26"/>
    <mergeCell ref="B24:D24"/>
    <mergeCell ref="B26:C26"/>
    <mergeCell ref="B27:C27"/>
    <mergeCell ref="B15:C15"/>
    <mergeCell ref="B14:D14"/>
    <mergeCell ref="B10:C10"/>
    <mergeCell ref="B11:C11"/>
    <mergeCell ref="B18:C18"/>
    <mergeCell ref="B19:C19"/>
    <mergeCell ref="B21:C21"/>
    <mergeCell ref="B20:C20"/>
    <mergeCell ref="B30:C30"/>
    <mergeCell ref="B31:C31"/>
    <mergeCell ref="B32:C32"/>
    <mergeCell ref="B35:C35"/>
    <mergeCell ref="B34:D34"/>
    <mergeCell ref="B6:C6"/>
    <mergeCell ref="B4:D4"/>
    <mergeCell ref="B7:C7"/>
    <mergeCell ref="B5:C5"/>
    <mergeCell ref="B9:C9"/>
    <mergeCell ref="B8:C8"/>
    <mergeCell ref="B2:C2"/>
    <mergeCell ref="F2:I2"/>
    <mergeCell ref="G36:I36"/>
    <mergeCell ref="B36:C36"/>
    <mergeCell ref="B25:C25"/>
    <mergeCell ref="B29:C29"/>
    <mergeCell ref="B41:C41"/>
    <mergeCell ref="B40:C40"/>
    <mergeCell ref="B39:C39"/>
  </mergeCells>
  <conditionalFormatting sqref="A11 E11">
    <cfRule type="colorScale" priority="1">
      <colorScale>
        <cfvo type="min"/>
        <cfvo type="percentile" val="50"/>
        <cfvo type="max"/>
        <color rgb="FF57BB8A"/>
        <color rgb="FFFFD666"/>
        <color rgb="FFE67C73"/>
      </colorScale>
    </cfRule>
  </conditionalFormatting>
  <drawing r:id="rId1"/>
</worksheet>
</file>