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3117"/>
  <workbookPr showInkAnnotation="0" autoCompressPictures="0"/>
  <bookViews>
    <workbookView xWindow="0" yWindow="0" windowWidth="25600" windowHeight="14120" tabRatio="794" firstSheet="1" activeTab="6"/>
  </bookViews>
  <sheets>
    <sheet name="PL-Total Cost Breakdown" sheetId="7" r:id="rId1"/>
    <sheet name="CL-Total Cost Breakdown" sheetId="8" r:id="rId2"/>
    <sheet name="PL-Percentages" sheetId="1" r:id="rId3"/>
    <sheet name="CL-Percentages" sheetId="4" r:id="rId4"/>
    <sheet name="PL-Transactions Counts" sheetId="9" r:id="rId5"/>
    <sheet name="CL-Transactions Counts" sheetId="10" r:id="rId6"/>
    <sheet name="Total Cost-Per Line of Business" sheetId="5" r:id="rId7"/>
    <sheet name="Total Cost Dashboards" sheetId="11" r:id="rId8"/>
    <sheet name="Transaction Counts Dashboards" sheetId="12" r:id="rId9"/>
  </sheets>
  <definedNames>
    <definedName name="_xlnm._FilterDatabase" localSheetId="3" hidden="1">'CL-Percentages'!$A$1:$B$103</definedName>
    <definedName name="_xlnm._FilterDatabase" localSheetId="2" hidden="1">'PL-Percentages'!$A$1:$B$71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8" i="5" l="1"/>
  <c r="D17" i="5"/>
  <c r="D15" i="5"/>
  <c r="D16" i="5"/>
  <c r="D14" i="5"/>
  <c r="D13" i="5"/>
  <c r="D12" i="5"/>
  <c r="D11" i="5"/>
  <c r="D10" i="5"/>
  <c r="D9" i="5"/>
  <c r="D8" i="5"/>
  <c r="D7" i="5"/>
  <c r="D6" i="5"/>
  <c r="D5" i="5"/>
  <c r="D4" i="5"/>
  <c r="D3" i="5"/>
  <c r="C18" i="5"/>
  <c r="C17" i="5"/>
  <c r="C16" i="5"/>
  <c r="C15" i="5"/>
  <c r="C14" i="5"/>
  <c r="C13" i="5"/>
  <c r="C12" i="5"/>
  <c r="C11" i="5"/>
  <c r="C10" i="5"/>
  <c r="C9" i="5"/>
  <c r="C8" i="5"/>
  <c r="C7" i="5"/>
  <c r="C6" i="5"/>
  <c r="C5" i="5"/>
  <c r="C4" i="5"/>
  <c r="C3" i="5"/>
  <c r="AD19" i="10"/>
  <c r="B21" i="10"/>
  <c r="N16" i="4"/>
  <c r="N19" i="8"/>
  <c r="N17" i="4"/>
  <c r="N20" i="8"/>
  <c r="R16" i="4"/>
  <c r="R19" i="8"/>
  <c r="R17" i="4"/>
  <c r="R20" i="8"/>
  <c r="AD16" i="4"/>
  <c r="AD19" i="8"/>
  <c r="AD17" i="4"/>
  <c r="AD20" i="8"/>
  <c r="B21" i="8"/>
  <c r="B37" i="10"/>
  <c r="AI29" i="4"/>
  <c r="AI36" i="8"/>
  <c r="AI28" i="4"/>
  <c r="AI35" i="8"/>
  <c r="AG29" i="4"/>
  <c r="AG36" i="8"/>
  <c r="AG28" i="4"/>
  <c r="AG35" i="8"/>
  <c r="I29" i="4"/>
  <c r="I36" i="8"/>
  <c r="I28" i="4"/>
  <c r="I35" i="8"/>
  <c r="H29" i="4"/>
  <c r="H36" i="8"/>
  <c r="H28" i="4"/>
  <c r="H35" i="8"/>
  <c r="D29" i="4"/>
  <c r="D36" i="8"/>
  <c r="D28" i="4"/>
  <c r="D35" i="8"/>
  <c r="C29" i="4"/>
  <c r="C36" i="8"/>
  <c r="C28" i="4"/>
  <c r="C35" i="8"/>
  <c r="B33" i="10"/>
  <c r="AI26" i="4"/>
  <c r="AI32" i="8"/>
  <c r="AI25" i="4"/>
  <c r="AI31" i="8"/>
  <c r="AH26" i="4"/>
  <c r="AH32" i="8"/>
  <c r="AH25" i="4"/>
  <c r="AH31" i="8"/>
  <c r="AE26" i="4"/>
  <c r="AE32" i="8"/>
  <c r="AE25" i="4"/>
  <c r="AE31" i="8"/>
  <c r="AA26" i="4"/>
  <c r="AA32" i="8"/>
  <c r="AA25" i="4"/>
  <c r="AA31" i="8"/>
  <c r="Y26" i="4"/>
  <c r="Y32" i="8"/>
  <c r="Y25" i="4"/>
  <c r="Y31" i="8"/>
  <c r="X26" i="4"/>
  <c r="X32" i="8"/>
  <c r="X25" i="4"/>
  <c r="X31" i="8"/>
  <c r="R26" i="4"/>
  <c r="R32" i="8"/>
  <c r="R25" i="4"/>
  <c r="R31" i="8"/>
  <c r="Q26" i="4"/>
  <c r="Q32" i="8"/>
  <c r="Q25" i="4"/>
  <c r="Q31" i="8"/>
  <c r="M26" i="4"/>
  <c r="M32" i="8"/>
  <c r="M25" i="4"/>
  <c r="M31" i="8"/>
  <c r="L26" i="4"/>
  <c r="L32" i="8"/>
  <c r="L25" i="4"/>
  <c r="L31" i="8"/>
  <c r="J26" i="4"/>
  <c r="J32" i="8"/>
  <c r="J25" i="4"/>
  <c r="J31" i="8"/>
  <c r="I26" i="4"/>
  <c r="I32" i="8"/>
  <c r="I25" i="4"/>
  <c r="I31" i="8"/>
  <c r="H26" i="4"/>
  <c r="H32" i="8"/>
  <c r="H25" i="4"/>
  <c r="H31" i="8"/>
  <c r="G26" i="4"/>
  <c r="G32" i="8"/>
  <c r="G25" i="4"/>
  <c r="G31" i="8"/>
  <c r="F26" i="4"/>
  <c r="F32" i="8"/>
  <c r="F25" i="4"/>
  <c r="F31" i="8"/>
  <c r="E26" i="4"/>
  <c r="E32" i="8"/>
  <c r="E25" i="4"/>
  <c r="E31" i="8"/>
  <c r="D26" i="4"/>
  <c r="D32" i="8"/>
  <c r="D25" i="4"/>
  <c r="D31" i="8"/>
  <c r="C26" i="4"/>
  <c r="C32" i="8"/>
  <c r="C25" i="4"/>
  <c r="C31" i="8"/>
  <c r="B29" i="10"/>
  <c r="AI23" i="4"/>
  <c r="AI28" i="8"/>
  <c r="AH23" i="4"/>
  <c r="AH28" i="8"/>
  <c r="AG23" i="4"/>
  <c r="AG28" i="8"/>
  <c r="AF23" i="4"/>
  <c r="AF28" i="8"/>
  <c r="AE23" i="4"/>
  <c r="AE28" i="8"/>
  <c r="AD23" i="4"/>
  <c r="AD28" i="8"/>
  <c r="AC23" i="4"/>
  <c r="AC28" i="8"/>
  <c r="AB23" i="4"/>
  <c r="AB28" i="8"/>
  <c r="AA23" i="4"/>
  <c r="AA28" i="8"/>
  <c r="Z23" i="4"/>
  <c r="Z28" i="8"/>
  <c r="Y23" i="4"/>
  <c r="Y28" i="8"/>
  <c r="X23" i="4"/>
  <c r="X28" i="8"/>
  <c r="W23" i="4"/>
  <c r="W28" i="8"/>
  <c r="V23" i="4"/>
  <c r="V28" i="8"/>
  <c r="U23" i="4"/>
  <c r="U28" i="8"/>
  <c r="T23" i="4"/>
  <c r="T28" i="8"/>
  <c r="S23" i="4"/>
  <c r="S28" i="8"/>
  <c r="R23" i="4"/>
  <c r="R28" i="8"/>
  <c r="Q23" i="4"/>
  <c r="Q28" i="8"/>
  <c r="P23" i="4"/>
  <c r="P28" i="8"/>
  <c r="O23" i="4"/>
  <c r="O28" i="8"/>
  <c r="N23" i="4"/>
  <c r="N28" i="8"/>
  <c r="M23" i="4"/>
  <c r="M28" i="8"/>
  <c r="L23" i="4"/>
  <c r="L28" i="8"/>
  <c r="K23" i="4"/>
  <c r="K28" i="8"/>
  <c r="J23" i="4"/>
  <c r="J28" i="8"/>
  <c r="I23" i="4"/>
  <c r="I28" i="8"/>
  <c r="H23" i="4"/>
  <c r="H28" i="8"/>
  <c r="G23" i="4"/>
  <c r="G28" i="8"/>
  <c r="F23" i="4"/>
  <c r="F28" i="8"/>
  <c r="E23" i="4"/>
  <c r="E28" i="8"/>
  <c r="D23" i="4"/>
  <c r="D28" i="8"/>
  <c r="C23" i="4"/>
  <c r="C28" i="8"/>
  <c r="AD24" i="10"/>
  <c r="B26" i="10"/>
  <c r="AI21" i="4"/>
  <c r="AI25" i="8"/>
  <c r="AI20" i="4"/>
  <c r="AI24" i="8"/>
  <c r="AI19" i="4"/>
  <c r="AI23" i="8"/>
  <c r="AH21" i="4"/>
  <c r="AH25" i="8"/>
  <c r="AH20" i="4"/>
  <c r="AH24" i="8"/>
  <c r="AH19" i="4"/>
  <c r="AH23" i="8"/>
  <c r="AG21" i="4"/>
  <c r="AG25" i="8"/>
  <c r="AG20" i="4"/>
  <c r="AG24" i="8"/>
  <c r="AG19" i="4"/>
  <c r="AG23" i="8"/>
  <c r="AF21" i="4"/>
  <c r="AF25" i="8"/>
  <c r="AF20" i="4"/>
  <c r="AF24" i="8"/>
  <c r="AF19" i="4"/>
  <c r="AF23" i="8"/>
  <c r="AE21" i="4"/>
  <c r="AE25" i="8"/>
  <c r="AE20" i="4"/>
  <c r="AE24" i="8"/>
  <c r="AE19" i="4"/>
  <c r="AE23" i="8"/>
  <c r="AD21" i="4"/>
  <c r="AD25" i="8"/>
  <c r="AD20" i="4"/>
  <c r="AD24" i="8"/>
  <c r="AD19" i="4"/>
  <c r="AD23" i="8"/>
  <c r="AC21" i="4"/>
  <c r="AC25" i="8"/>
  <c r="AC20" i="4"/>
  <c r="AC24" i="8"/>
  <c r="AC19" i="4"/>
  <c r="AC23" i="8"/>
  <c r="AB21" i="4"/>
  <c r="AB25" i="8"/>
  <c r="AB20" i="4"/>
  <c r="AB24" i="8"/>
  <c r="AB19" i="4"/>
  <c r="AB23" i="8"/>
  <c r="AA21" i="4"/>
  <c r="AA25" i="8"/>
  <c r="AA20" i="4"/>
  <c r="AA24" i="8"/>
  <c r="AA19" i="4"/>
  <c r="AA23" i="8"/>
  <c r="Z21" i="4"/>
  <c r="Z25" i="8"/>
  <c r="Z20" i="4"/>
  <c r="Z24" i="8"/>
  <c r="Z19" i="4"/>
  <c r="Z23" i="8"/>
  <c r="Y21" i="4"/>
  <c r="Y25" i="8"/>
  <c r="Y20" i="4"/>
  <c r="Y24" i="8"/>
  <c r="Y19" i="4"/>
  <c r="Y23" i="8"/>
  <c r="X21" i="4"/>
  <c r="X25" i="8"/>
  <c r="X20" i="4"/>
  <c r="X24" i="8"/>
  <c r="X19" i="4"/>
  <c r="X23" i="8"/>
  <c r="W21" i="4"/>
  <c r="W25" i="8"/>
  <c r="W20" i="4"/>
  <c r="W24" i="8"/>
  <c r="W19" i="4"/>
  <c r="W23" i="8"/>
  <c r="V21" i="4"/>
  <c r="V25" i="8"/>
  <c r="V20" i="4"/>
  <c r="V24" i="8"/>
  <c r="V19" i="4"/>
  <c r="V23" i="8"/>
  <c r="U21" i="4"/>
  <c r="U25" i="8"/>
  <c r="U20" i="4"/>
  <c r="U24" i="8"/>
  <c r="U19" i="4"/>
  <c r="U23" i="8"/>
  <c r="T21" i="4"/>
  <c r="T25" i="8"/>
  <c r="T20" i="4"/>
  <c r="T24" i="8"/>
  <c r="T19" i="4"/>
  <c r="T23" i="8"/>
  <c r="S21" i="4"/>
  <c r="S25" i="8"/>
  <c r="S20" i="4"/>
  <c r="S24" i="8"/>
  <c r="S19" i="4"/>
  <c r="S23" i="8"/>
  <c r="R21" i="4"/>
  <c r="R25" i="8"/>
  <c r="R20" i="4"/>
  <c r="R24" i="8"/>
  <c r="R19" i="4"/>
  <c r="R23" i="8"/>
  <c r="Q21" i="4"/>
  <c r="Q25" i="8"/>
  <c r="Q20" i="4"/>
  <c r="Q24" i="8"/>
  <c r="Q19" i="4"/>
  <c r="Q23" i="8"/>
  <c r="P21" i="4"/>
  <c r="P25" i="8"/>
  <c r="P20" i="4"/>
  <c r="P24" i="8"/>
  <c r="P19" i="4"/>
  <c r="P23" i="8"/>
  <c r="O21" i="4"/>
  <c r="O25" i="8"/>
  <c r="O20" i="4"/>
  <c r="O24" i="8"/>
  <c r="O19" i="4"/>
  <c r="O23" i="8"/>
  <c r="F20" i="4"/>
  <c r="F24" i="8"/>
  <c r="M21" i="4"/>
  <c r="M25" i="8"/>
  <c r="M20" i="4"/>
  <c r="M24" i="8"/>
  <c r="L21" i="4"/>
  <c r="L25" i="8"/>
  <c r="L20" i="4"/>
  <c r="L24" i="8"/>
  <c r="K21" i="4"/>
  <c r="K25" i="8"/>
  <c r="K20" i="4"/>
  <c r="K24" i="8"/>
  <c r="J21" i="4"/>
  <c r="J25" i="8"/>
  <c r="J20" i="4"/>
  <c r="J24" i="8"/>
  <c r="I21" i="4"/>
  <c r="I25" i="8"/>
  <c r="I20" i="4"/>
  <c r="I24" i="8"/>
  <c r="H21" i="4"/>
  <c r="H25" i="8"/>
  <c r="H20" i="4"/>
  <c r="H24" i="8"/>
  <c r="G21" i="4"/>
  <c r="G25" i="8"/>
  <c r="G20" i="4"/>
  <c r="G24" i="8"/>
  <c r="F21" i="4"/>
  <c r="F25" i="8"/>
  <c r="E21" i="4"/>
  <c r="E25" i="8"/>
  <c r="E20" i="4"/>
  <c r="E24" i="8"/>
  <c r="D21" i="4"/>
  <c r="D25" i="8"/>
  <c r="D20" i="4"/>
  <c r="D24" i="8"/>
  <c r="M19" i="4"/>
  <c r="M23" i="8"/>
  <c r="L19" i="4"/>
  <c r="L23" i="8"/>
  <c r="K19" i="4"/>
  <c r="K23" i="8"/>
  <c r="J19" i="4"/>
  <c r="J23" i="8"/>
  <c r="I19" i="4"/>
  <c r="I23" i="8"/>
  <c r="H19" i="4"/>
  <c r="H23" i="8"/>
  <c r="G19" i="4"/>
  <c r="G23" i="8"/>
  <c r="F19" i="4"/>
  <c r="F23" i="8"/>
  <c r="E19" i="4"/>
  <c r="E23" i="8"/>
  <c r="D19" i="4"/>
  <c r="D23" i="8"/>
  <c r="C21" i="4"/>
  <c r="C25" i="8"/>
  <c r="C20" i="4"/>
  <c r="C24" i="8"/>
  <c r="C19" i="4"/>
  <c r="C23" i="8"/>
  <c r="B7" i="10"/>
  <c r="AC3" i="4"/>
  <c r="AC3" i="8"/>
  <c r="AC6" i="4"/>
  <c r="AC6" i="8"/>
  <c r="AC5" i="4"/>
  <c r="AC5" i="8"/>
  <c r="AC4" i="4"/>
  <c r="AC4" i="8"/>
  <c r="AB6" i="4"/>
  <c r="AB6" i="8"/>
  <c r="AB5" i="4"/>
  <c r="AB5" i="8"/>
  <c r="AB4" i="4"/>
  <c r="AB4" i="8"/>
  <c r="AB3" i="4"/>
  <c r="AB3" i="8"/>
  <c r="Z6" i="4"/>
  <c r="Z6" i="8"/>
  <c r="Z5" i="4"/>
  <c r="Z5" i="8"/>
  <c r="Z4" i="4"/>
  <c r="Z4" i="8"/>
  <c r="Z3" i="4"/>
  <c r="Z3" i="8"/>
  <c r="W6" i="4"/>
  <c r="W6" i="8"/>
  <c r="W5" i="4"/>
  <c r="W5" i="8"/>
  <c r="W4" i="4"/>
  <c r="W4" i="8"/>
  <c r="W3" i="4"/>
  <c r="W3" i="8"/>
  <c r="U6" i="4"/>
  <c r="U6" i="8"/>
  <c r="U5" i="4"/>
  <c r="U5" i="8"/>
  <c r="U4" i="4"/>
  <c r="U4" i="8"/>
  <c r="U3" i="4"/>
  <c r="U3" i="8"/>
  <c r="R6" i="4"/>
  <c r="R6" i="8"/>
  <c r="R5" i="4"/>
  <c r="R5" i="8"/>
  <c r="R4" i="4"/>
  <c r="R4" i="8"/>
  <c r="R3" i="4"/>
  <c r="R3" i="8"/>
  <c r="Q6" i="4"/>
  <c r="Q6" i="8"/>
  <c r="Q5" i="4"/>
  <c r="Q5" i="8"/>
  <c r="Q4" i="4"/>
  <c r="Q4" i="8"/>
  <c r="Q3" i="4"/>
  <c r="Q3" i="8"/>
  <c r="P6" i="4"/>
  <c r="P6" i="8"/>
  <c r="P5" i="4"/>
  <c r="P5" i="8"/>
  <c r="P4" i="4"/>
  <c r="P4" i="8"/>
  <c r="P3" i="4"/>
  <c r="P3" i="8"/>
  <c r="L6" i="4"/>
  <c r="L6" i="8"/>
  <c r="K6" i="4"/>
  <c r="K6" i="8"/>
  <c r="L5" i="4"/>
  <c r="L5" i="8"/>
  <c r="K5" i="4"/>
  <c r="K5" i="8"/>
  <c r="L4" i="4"/>
  <c r="L4" i="8"/>
  <c r="K4" i="4"/>
  <c r="K4" i="8"/>
  <c r="L3" i="4"/>
  <c r="L3" i="8"/>
  <c r="K3" i="4"/>
  <c r="K3" i="8"/>
  <c r="J6" i="4"/>
  <c r="J6" i="8"/>
  <c r="J5" i="4"/>
  <c r="J5" i="8"/>
  <c r="J4" i="4"/>
  <c r="J4" i="8"/>
  <c r="J3" i="4"/>
  <c r="J3" i="8"/>
  <c r="H6" i="4"/>
  <c r="H6" i="8"/>
  <c r="H5" i="4"/>
  <c r="H5" i="8"/>
  <c r="H4" i="4"/>
  <c r="H4" i="8"/>
  <c r="H3" i="4"/>
  <c r="H3" i="8"/>
  <c r="B37" i="8"/>
  <c r="B33" i="8"/>
  <c r="B29" i="8"/>
  <c r="B26" i="8"/>
  <c r="B7" i="8"/>
  <c r="B20" i="9"/>
  <c r="C15" i="1"/>
  <c r="C18" i="7"/>
  <c r="D15" i="1"/>
  <c r="D18" i="7"/>
  <c r="C16" i="1"/>
  <c r="C19" i="7"/>
  <c r="D16" i="1"/>
  <c r="D19" i="7"/>
  <c r="H15" i="1"/>
  <c r="H18" i="7"/>
  <c r="H16" i="1"/>
  <c r="H19" i="7"/>
  <c r="Q15" i="1"/>
  <c r="Q18" i="7"/>
  <c r="Q16" i="1"/>
  <c r="Q19" i="7"/>
  <c r="B20" i="7"/>
  <c r="B16" i="9"/>
  <c r="C11" i="1"/>
  <c r="C13" i="7"/>
  <c r="D11" i="1"/>
  <c r="D13" i="7"/>
  <c r="E11" i="1"/>
  <c r="E13" i="7"/>
  <c r="F11" i="1"/>
  <c r="F13" i="7"/>
  <c r="C12" i="1"/>
  <c r="C14" i="7"/>
  <c r="D12" i="1"/>
  <c r="D14" i="7"/>
  <c r="E12" i="1"/>
  <c r="E14" i="7"/>
  <c r="F12" i="1"/>
  <c r="F14" i="7"/>
  <c r="C13" i="1"/>
  <c r="C15" i="7"/>
  <c r="D13" i="1"/>
  <c r="D15" i="7"/>
  <c r="E13" i="1"/>
  <c r="E15" i="7"/>
  <c r="F13" i="1"/>
  <c r="F15" i="7"/>
  <c r="H11" i="1"/>
  <c r="H13" i="7"/>
  <c r="I11" i="1"/>
  <c r="I13" i="7"/>
  <c r="J11" i="1"/>
  <c r="J13" i="7"/>
  <c r="H12" i="1"/>
  <c r="H14" i="7"/>
  <c r="I12" i="1"/>
  <c r="I14" i="7"/>
  <c r="J12" i="1"/>
  <c r="J14" i="7"/>
  <c r="H13" i="1"/>
  <c r="H15" i="7"/>
  <c r="I13" i="1"/>
  <c r="I15" i="7"/>
  <c r="J13" i="1"/>
  <c r="J15" i="7"/>
  <c r="M11" i="1"/>
  <c r="M13" i="7"/>
  <c r="M12" i="1"/>
  <c r="M14" i="7"/>
  <c r="M13" i="1"/>
  <c r="M15" i="7"/>
  <c r="Q11" i="1"/>
  <c r="Q13" i="7"/>
  <c r="R11" i="1"/>
  <c r="R13" i="7"/>
  <c r="S11" i="1"/>
  <c r="S13" i="7"/>
  <c r="Q12" i="1"/>
  <c r="Q14" i="7"/>
  <c r="R12" i="1"/>
  <c r="R14" i="7"/>
  <c r="S12" i="1"/>
  <c r="S14" i="7"/>
  <c r="Q13" i="1"/>
  <c r="Q15" i="7"/>
  <c r="R13" i="1"/>
  <c r="R15" i="7"/>
  <c r="S13" i="1"/>
  <c r="S15" i="7"/>
  <c r="B16" i="7"/>
  <c r="B7" i="9"/>
  <c r="R3" i="1"/>
  <c r="R3" i="7"/>
  <c r="R4" i="1"/>
  <c r="R4" i="7"/>
  <c r="R5" i="1"/>
  <c r="R5" i="7"/>
  <c r="R6" i="1"/>
  <c r="R6" i="7"/>
  <c r="S3" i="1"/>
  <c r="S3" i="7"/>
  <c r="S4" i="1"/>
  <c r="S4" i="7"/>
  <c r="S5" i="1"/>
  <c r="S5" i="7"/>
  <c r="S6" i="1"/>
  <c r="S6" i="7"/>
  <c r="B7" i="7"/>
</calcChain>
</file>

<file path=xl/sharedStrings.xml><?xml version="1.0" encoding="utf-8"?>
<sst xmlns="http://schemas.openxmlformats.org/spreadsheetml/2006/main" count="411" uniqueCount="65">
  <si>
    <t>Transactions</t>
  </si>
  <si>
    <t>Products</t>
  </si>
  <si>
    <t>Core Applications</t>
  </si>
  <si>
    <t>TCO</t>
  </si>
  <si>
    <t>Total Cost CL</t>
  </si>
  <si>
    <t>Total Cost PL</t>
  </si>
  <si>
    <t>Total:</t>
  </si>
  <si>
    <t>Personal Lines Percent of Usage</t>
  </si>
  <si>
    <t>Application 1</t>
  </si>
  <si>
    <t>Application 2</t>
  </si>
  <si>
    <t>Application 3</t>
  </si>
  <si>
    <t>Application 4</t>
  </si>
  <si>
    <t>Application 5</t>
  </si>
  <si>
    <t>Application 7</t>
  </si>
  <si>
    <t>Application 6</t>
  </si>
  <si>
    <t>Application 8</t>
  </si>
  <si>
    <t>Application 9</t>
  </si>
  <si>
    <t>Application 10</t>
  </si>
  <si>
    <t>Application 11</t>
  </si>
  <si>
    <t>Application 12</t>
  </si>
  <si>
    <t>Application 13</t>
  </si>
  <si>
    <t>Application 14</t>
  </si>
  <si>
    <t>Application 15</t>
  </si>
  <si>
    <t>Application 16</t>
  </si>
  <si>
    <t>* Applications 3, 4, 10, and 14 have estimated TCO</t>
  </si>
  <si>
    <t>* Application 16 too new of application so TCO was assumed</t>
  </si>
  <si>
    <t>Transaction 1</t>
  </si>
  <si>
    <t>Transaction 2</t>
  </si>
  <si>
    <t>Transaction 3</t>
  </si>
  <si>
    <t>Transaction 4</t>
  </si>
  <si>
    <t>Product 1</t>
  </si>
  <si>
    <t>Product 2</t>
  </si>
  <si>
    <t>Product 3</t>
  </si>
  <si>
    <t>Product 4</t>
  </si>
  <si>
    <t>Product 5</t>
  </si>
  <si>
    <t>Product 6</t>
  </si>
  <si>
    <t>Product 7</t>
  </si>
  <si>
    <t>Product 8</t>
  </si>
  <si>
    <t>Product 9</t>
  </si>
  <si>
    <t>Product 10</t>
  </si>
  <si>
    <t>Product 11</t>
  </si>
  <si>
    <t>Product 12</t>
  </si>
  <si>
    <t>Product 13</t>
  </si>
  <si>
    <t>Product 14</t>
  </si>
  <si>
    <t>Product 15</t>
  </si>
  <si>
    <t>Product 16</t>
  </si>
  <si>
    <t>Product 17</t>
  </si>
  <si>
    <t>Product 18</t>
  </si>
  <si>
    <t>Product 19</t>
  </si>
  <si>
    <t>Product 20</t>
  </si>
  <si>
    <t>Product 21</t>
  </si>
  <si>
    <t>Product 22</t>
  </si>
  <si>
    <t>Product 23</t>
  </si>
  <si>
    <t>Product 24</t>
  </si>
  <si>
    <t>Product 25</t>
  </si>
  <si>
    <t>Product 26</t>
  </si>
  <si>
    <t>Product 27</t>
  </si>
  <si>
    <t>Product 28</t>
  </si>
  <si>
    <t>Product 29</t>
  </si>
  <si>
    <t>Product 30</t>
  </si>
  <si>
    <t>Product 31</t>
  </si>
  <si>
    <t>Product 32</t>
  </si>
  <si>
    <t>Product 33</t>
  </si>
  <si>
    <t>Commercial Lines Percent of Usage</t>
  </si>
  <si>
    <t>* Assumes PL percentage of TCO is 40% and CL percentage of TCO is 60%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</si>
</sst>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1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color indexed="12"/>
      <name val="Calibri"/>
      <family val="2"/>
      <scheme val="minor"/>
    </font>
    <font>
      <sz val="10"/>
      <color indexed="12"/>
      <name val="Arial"/>
      <family val="2"/>
    </font>
    <font>
      <sz val="12"/>
      <color theme="7" tint="0.39997558519241921"/>
      <name val="Calibri"/>
      <scheme val="minor"/>
    </font>
    <font>
      <b/>
      <sz val="12"/>
      <color rgb="FF000000"/>
      <name val="Calibri"/>
      <family val="2"/>
      <scheme val="minor"/>
    </font>
    <font>
      <sz val="8"/>
      <name val="Microsoft Sans Serif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4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9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77">
    <xf numFmtId="0" fontId="0" fillId="0" borderId="0" xfId="0"/>
    <xf numFmtId="0" fontId="6" fillId="3" borderId="2" xfId="0" applyFont="1" applyFill="1" applyBorder="1" applyAlignment="1">
      <alignment horizontal="center" textRotation="90"/>
    </xf>
    <xf numFmtId="0" fontId="1" fillId="0" borderId="0" xfId="0" applyFont="1" applyFill="1" applyBorder="1" applyAlignment="1"/>
    <xf numFmtId="0" fontId="5" fillId="0" borderId="0" xfId="0" applyFont="1" applyFill="1" applyBorder="1" applyAlignment="1">
      <alignment horizontal="center" textRotation="90"/>
    </xf>
    <xf numFmtId="0" fontId="0" fillId="0" borderId="0" xfId="0" applyFont="1" applyFill="1" applyBorder="1"/>
    <xf numFmtId="0" fontId="0" fillId="0" borderId="0" xfId="0" applyFill="1" applyBorder="1"/>
    <xf numFmtId="0" fontId="0" fillId="0" borderId="2" xfId="0" applyFont="1" applyBorder="1"/>
    <xf numFmtId="0" fontId="0" fillId="0" borderId="2" xfId="0" applyBorder="1"/>
    <xf numFmtId="0" fontId="0" fillId="0" borderId="0" xfId="0" applyBorder="1"/>
    <xf numFmtId="0" fontId="0" fillId="5" borderId="2" xfId="0" applyFont="1" applyFill="1" applyBorder="1" applyAlignment="1">
      <alignment wrapText="1"/>
    </xf>
    <xf numFmtId="0" fontId="0" fillId="5" borderId="2" xfId="0" applyFont="1" applyFill="1" applyBorder="1"/>
    <xf numFmtId="0" fontId="0" fillId="5" borderId="2" xfId="0" applyFill="1" applyBorder="1" applyAlignment="1">
      <alignment wrapText="1"/>
    </xf>
    <xf numFmtId="0" fontId="0" fillId="5" borderId="2" xfId="0" applyFill="1" applyBorder="1"/>
    <xf numFmtId="0" fontId="4" fillId="5" borderId="2" xfId="0" applyFont="1" applyFill="1" applyBorder="1"/>
    <xf numFmtId="0" fontId="5" fillId="2" borderId="2" xfId="0" applyFont="1" applyFill="1" applyBorder="1" applyAlignment="1">
      <alignment horizontal="center" textRotation="90"/>
    </xf>
    <xf numFmtId="0" fontId="0" fillId="0" borderId="2" xfId="0" applyFill="1" applyBorder="1"/>
    <xf numFmtId="0" fontId="0" fillId="0" borderId="0" xfId="0" applyFill="1" applyBorder="1" applyAlignment="1">
      <alignment wrapText="1"/>
    </xf>
    <xf numFmtId="0" fontId="4" fillId="0" borderId="0" xfId="0" applyFont="1" applyFill="1" applyBorder="1"/>
    <xf numFmtId="0" fontId="0" fillId="0" borderId="0" xfId="0" applyFill="1" applyAlignment="1">
      <alignment wrapText="1"/>
    </xf>
    <xf numFmtId="0" fontId="4" fillId="0" borderId="0" xfId="0" applyFont="1" applyFill="1"/>
    <xf numFmtId="0" fontId="0" fillId="0" borderId="0" xfId="0" applyFill="1"/>
    <xf numFmtId="0" fontId="6" fillId="0" borderId="0" xfId="0" applyFont="1" applyFill="1" applyBorder="1" applyAlignment="1">
      <alignment horizontal="center" textRotation="90"/>
    </xf>
    <xf numFmtId="0" fontId="1" fillId="0" borderId="0" xfId="0" applyFont="1" applyFill="1" applyBorder="1" applyAlignment="1">
      <alignment horizontal="center"/>
    </xf>
    <xf numFmtId="10" fontId="0" fillId="0" borderId="0" xfId="0" applyNumberFormat="1" applyFill="1" applyBorder="1"/>
    <xf numFmtId="0" fontId="0" fillId="0" borderId="0" xfId="0" applyFill="1" applyBorder="1" applyAlignment="1"/>
    <xf numFmtId="10" fontId="0" fillId="0" borderId="0" xfId="0" applyNumberFormat="1" applyFill="1" applyBorder="1" applyAlignment="1"/>
    <xf numFmtId="0" fontId="0" fillId="0" borderId="0" xfId="0" applyFont="1" applyFill="1" applyBorder="1" applyAlignment="1"/>
    <xf numFmtId="0" fontId="0" fillId="0" borderId="0" xfId="0" applyBorder="1" applyAlignment="1"/>
    <xf numFmtId="164" fontId="0" fillId="0" borderId="0" xfId="0" applyNumberFormat="1" applyFill="1" applyBorder="1" applyAlignment="1">
      <alignment wrapText="1"/>
    </xf>
    <xf numFmtId="164" fontId="0" fillId="0" borderId="0" xfId="0" applyNumberFormat="1" applyFill="1" applyBorder="1" applyAlignment="1"/>
    <xf numFmtId="164" fontId="0" fillId="0" borderId="0" xfId="0" applyNumberFormat="1" applyFill="1" applyBorder="1"/>
    <xf numFmtId="164" fontId="4" fillId="0" borderId="0" xfId="0" applyNumberFormat="1" applyFont="1" applyFill="1" applyBorder="1"/>
    <xf numFmtId="164" fontId="4" fillId="0" borderId="0" xfId="0" applyNumberFormat="1" applyFont="1" applyFill="1" applyBorder="1" applyAlignment="1"/>
    <xf numFmtId="0" fontId="1" fillId="5" borderId="2" xfId="0" applyFont="1" applyFill="1" applyBorder="1" applyAlignment="1">
      <alignment horizontal="left"/>
    </xf>
    <xf numFmtId="0" fontId="1" fillId="5" borderId="2" xfId="0" applyFont="1" applyFill="1" applyBorder="1" applyAlignment="1">
      <alignment wrapText="1"/>
    </xf>
    <xf numFmtId="164" fontId="0" fillId="4" borderId="2" xfId="0" applyNumberFormat="1" applyFont="1" applyFill="1" applyBorder="1" applyAlignment="1">
      <alignment horizontal="center"/>
    </xf>
    <xf numFmtId="164" fontId="0" fillId="4" borderId="2" xfId="0" applyNumberFormat="1" applyFont="1" applyFill="1" applyBorder="1"/>
    <xf numFmtId="164" fontId="0" fillId="4" borderId="2" xfId="0" applyNumberFormat="1" applyFont="1" applyFill="1" applyBorder="1" applyAlignment="1">
      <alignment wrapText="1"/>
    </xf>
    <xf numFmtId="164" fontId="0" fillId="0" borderId="2" xfId="0" applyNumberFormat="1" applyFont="1" applyBorder="1"/>
    <xf numFmtId="164" fontId="0" fillId="0" borderId="2" xfId="0" applyNumberFormat="1" applyBorder="1"/>
    <xf numFmtId="10" fontId="0" fillId="0" borderId="2" xfId="0" applyNumberFormat="1" applyFont="1" applyBorder="1"/>
    <xf numFmtId="10" fontId="0" fillId="0" borderId="2" xfId="0" applyNumberFormat="1" applyBorder="1"/>
    <xf numFmtId="0" fontId="1" fillId="5" borderId="2" xfId="0" applyFont="1" applyFill="1" applyBorder="1"/>
    <xf numFmtId="0" fontId="1" fillId="0" borderId="0" xfId="0" applyFont="1" applyFill="1" applyBorder="1"/>
    <xf numFmtId="0" fontId="1" fillId="0" borderId="0" xfId="0" applyFont="1" applyBorder="1"/>
    <xf numFmtId="0" fontId="1" fillId="0" borderId="2" xfId="0" applyFont="1" applyBorder="1"/>
    <xf numFmtId="0" fontId="1" fillId="0" borderId="0" xfId="0" applyFont="1"/>
    <xf numFmtId="0" fontId="8" fillId="5" borderId="2" xfId="0" applyFont="1" applyFill="1" applyBorder="1"/>
    <xf numFmtId="0" fontId="1" fillId="0" borderId="2" xfId="0" applyFont="1" applyFill="1" applyBorder="1"/>
    <xf numFmtId="0" fontId="0" fillId="0" borderId="2" xfId="0" applyNumberFormat="1" applyFont="1" applyBorder="1"/>
    <xf numFmtId="0" fontId="1" fillId="0" borderId="2" xfId="0" applyNumberFormat="1" applyFont="1" applyBorder="1"/>
    <xf numFmtId="0" fontId="0" fillId="0" borderId="2" xfId="0" applyNumberFormat="1" applyBorder="1"/>
    <xf numFmtId="10" fontId="0" fillId="0" borderId="2" xfId="0" applyNumberFormat="1" applyFill="1" applyBorder="1"/>
    <xf numFmtId="164" fontId="0" fillId="5" borderId="2" xfId="0" applyNumberFormat="1" applyFill="1" applyBorder="1"/>
    <xf numFmtId="0" fontId="4" fillId="0" borderId="0" xfId="0" applyFont="1" applyFill="1" applyBorder="1" applyAlignment="1"/>
    <xf numFmtId="10" fontId="0" fillId="0" borderId="2" xfId="0" applyNumberFormat="1" applyFont="1" applyFill="1" applyBorder="1"/>
    <xf numFmtId="164" fontId="7" fillId="5" borderId="2" xfId="0" applyNumberFormat="1" applyFont="1" applyFill="1" applyBorder="1"/>
    <xf numFmtId="164" fontId="0" fillId="0" borderId="2" xfId="0" applyNumberFormat="1" applyFill="1" applyBorder="1"/>
    <xf numFmtId="164" fontId="1" fillId="5" borderId="2" xfId="0" applyNumberFormat="1" applyFont="1" applyFill="1" applyBorder="1"/>
    <xf numFmtId="164" fontId="8" fillId="5" borderId="2" xfId="0" applyNumberFormat="1" applyFont="1" applyFill="1" applyBorder="1"/>
    <xf numFmtId="9" fontId="10" fillId="0" borderId="2" xfId="0" applyNumberFormat="1" applyFont="1" applyFill="1" applyBorder="1" applyAlignment="1">
      <alignment horizontal="center"/>
    </xf>
    <xf numFmtId="164" fontId="0" fillId="6" borderId="2" xfId="0" applyNumberFormat="1" applyFont="1" applyFill="1" applyBorder="1"/>
    <xf numFmtId="164" fontId="0" fillId="6" borderId="2" xfId="0" applyNumberFormat="1" applyFill="1" applyBorder="1"/>
    <xf numFmtId="10" fontId="0" fillId="6" borderId="2" xfId="0" applyNumberFormat="1" applyFont="1" applyFill="1" applyBorder="1"/>
    <xf numFmtId="0" fontId="0" fillId="6" borderId="2" xfId="0" applyNumberFormat="1" applyFont="1" applyFill="1" applyBorder="1"/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/>
    <xf numFmtId="49" fontId="0" fillId="0" borderId="0" xfId="0" applyNumberFormat="1" applyFill="1" applyBorder="1"/>
    <xf numFmtId="0" fontId="1" fillId="5" borderId="2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164" fontId="1" fillId="5" borderId="2" xfId="0" applyNumberFormat="1" applyFont="1" applyFill="1" applyBorder="1" applyAlignment="1">
      <alignment horizontal="center" wrapText="1"/>
    </xf>
    <xf numFmtId="164" fontId="1" fillId="5" borderId="2" xfId="0" applyNumberFormat="1" applyFont="1" applyFill="1" applyBorder="1" applyAlignment="1">
      <alignment horizontal="center"/>
    </xf>
  </cellXfs>
  <cellStyles count="64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Normal" xfId="0" builtinId="0"/>
    <cellStyle name="Normal 2" xfId="19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styles" Target="styles.xml"/><Relationship Id="rId12" Type="http://schemas.openxmlformats.org/officeDocument/2006/relationships/sharedStrings" Target="sharedStrings.xml"/><Relationship Id="rId13" Type="http://schemas.openxmlformats.org/officeDocument/2006/relationships/calcChain" Target="calcChain.xml"/><Relationship Id="rId14" Type="http://schemas.openxmlformats.org/officeDocument/2006/relationships/customXml" Target="../customXml/item1.xml"/><Relationship Id="rId15" Type="http://schemas.openxmlformats.org/officeDocument/2006/relationships/customXml" Target="../customXml/item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Total Cost per Application: Personal</a:t>
            </a:r>
            <a:r>
              <a:rPr lang="en-US" baseline="0"/>
              <a:t> Lines</a:t>
            </a:r>
            <a:endParaRPr lang="en-US"/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'Total Cost-Per Line of Business'!$C$1</c:f>
              <c:strCache>
                <c:ptCount val="1"/>
                <c:pt idx="0">
                  <c:v>Total Cost PL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</c:spPr>
          <c:invertIfNegative val="0"/>
          <c:cat>
            <c:strRef>
              <c:f>'Total Cost-Per Line of Business'!$A$2:$A$18</c:f>
              <c:strCache>
                <c:ptCount val="17"/>
                <c:pt idx="1">
                  <c:v>Application 1</c:v>
                </c:pt>
                <c:pt idx="2">
                  <c:v>Application 2</c:v>
                </c:pt>
                <c:pt idx="3">
                  <c:v>Application 3</c:v>
                </c:pt>
                <c:pt idx="4">
                  <c:v>Application 4</c:v>
                </c:pt>
                <c:pt idx="5">
                  <c:v>Application 5</c:v>
                </c:pt>
                <c:pt idx="6">
                  <c:v>Application 6</c:v>
                </c:pt>
                <c:pt idx="7">
                  <c:v>Application 7</c:v>
                </c:pt>
                <c:pt idx="8">
                  <c:v>Application 8</c:v>
                </c:pt>
                <c:pt idx="9">
                  <c:v>Application 9</c:v>
                </c:pt>
                <c:pt idx="10">
                  <c:v>Application 10</c:v>
                </c:pt>
                <c:pt idx="11">
                  <c:v>Application 11</c:v>
                </c:pt>
                <c:pt idx="12">
                  <c:v>Application 12</c:v>
                </c:pt>
                <c:pt idx="13">
                  <c:v>Application 13</c:v>
                </c:pt>
                <c:pt idx="14">
                  <c:v>Application 14</c:v>
                </c:pt>
                <c:pt idx="15">
                  <c:v>Application 15</c:v>
                </c:pt>
                <c:pt idx="16">
                  <c:v>Application 16</c:v>
                </c:pt>
              </c:strCache>
            </c:strRef>
          </c:cat>
          <c:val>
            <c:numRef>
              <c:f>'Total Cost-Per Line of Business'!$C$2:$C$18</c:f>
              <c:numCache>
                <c:formatCode>"$"#,##0.00</c:formatCode>
                <c:ptCount val="17"/>
                <c:pt idx="1">
                  <c:v>343525.2</c:v>
                </c:pt>
                <c:pt idx="2">
                  <c:v>14213.2</c:v>
                </c:pt>
                <c:pt idx="3">
                  <c:v>400000.0</c:v>
                </c:pt>
                <c:pt idx="4">
                  <c:v>40000.0</c:v>
                </c:pt>
                <c:pt idx="5">
                  <c:v>75955.6</c:v>
                </c:pt>
                <c:pt idx="6">
                  <c:v>54651.60000000001</c:v>
                </c:pt>
                <c:pt idx="7">
                  <c:v>992816.4</c:v>
                </c:pt>
                <c:pt idx="8">
                  <c:v>111012.8</c:v>
                </c:pt>
                <c:pt idx="9">
                  <c:v>583636.8</c:v>
                </c:pt>
                <c:pt idx="10">
                  <c:v>100000.0</c:v>
                </c:pt>
                <c:pt idx="11">
                  <c:v>269068.0</c:v>
                </c:pt>
                <c:pt idx="12">
                  <c:v>1.8838132E6</c:v>
                </c:pt>
                <c:pt idx="13">
                  <c:v>1.5222572E6</c:v>
                </c:pt>
                <c:pt idx="14">
                  <c:v>100000.0</c:v>
                </c:pt>
                <c:pt idx="15">
                  <c:v>382460.4</c:v>
                </c:pt>
                <c:pt idx="16">
                  <c:v>100000.0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076418136"/>
        <c:axId val="2076405080"/>
        <c:axId val="0"/>
      </c:bar3DChart>
      <c:catAx>
        <c:axId val="20764181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Core Applications</a:t>
                </a:r>
              </a:p>
            </c:rich>
          </c:tx>
          <c:overlay val="0"/>
        </c:title>
        <c:majorTickMark val="out"/>
        <c:minorTickMark val="none"/>
        <c:tickLblPos val="nextTo"/>
        <c:crossAx val="2076405080"/>
        <c:crosses val="autoZero"/>
        <c:auto val="1"/>
        <c:lblAlgn val="ctr"/>
        <c:lblOffset val="100"/>
        <c:noMultiLvlLbl val="0"/>
      </c:catAx>
      <c:valAx>
        <c:axId val="207640508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 sz="1000" b="1"/>
                  <a:t>Total</a:t>
                </a:r>
                <a:r>
                  <a:rPr lang="en-US" sz="1000" b="1" baseline="0"/>
                  <a:t> </a:t>
                </a:r>
                <a:r>
                  <a:rPr lang="en-US" sz="1000" b="1"/>
                  <a:t>Cost</a:t>
                </a:r>
              </a:p>
            </c:rich>
          </c:tx>
          <c:overlay val="0"/>
        </c:title>
        <c:numFmt formatCode="&quot;$&quot;#,##0.00" sourceLinked="1"/>
        <c:majorTickMark val="out"/>
        <c:minorTickMark val="none"/>
        <c:tickLblPos val="nextTo"/>
        <c:crossAx val="2076418136"/>
        <c:crosses val="autoZero"/>
        <c:crossBetween val="between"/>
      </c:valAx>
    </c:plotArea>
    <c:plotVisOnly val="1"/>
    <c:dispBlanksAs val="gap"/>
    <c:showDLblsOverMax val="0"/>
  </c:chart>
  <c:spPr>
    <a:solidFill>
      <a:schemeClr val="bg1">
        <a:lumMod val="85000"/>
      </a:schemeClr>
    </a:solidFill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Total Cost per Application:</a:t>
            </a:r>
            <a:r>
              <a:rPr lang="en-US" baseline="0"/>
              <a:t> Commerical Lines</a:t>
            </a:r>
            <a:endParaRPr lang="en-US"/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'Total Cost-Per Line of Business'!$D$1</c:f>
              <c:strCache>
                <c:ptCount val="1"/>
                <c:pt idx="0">
                  <c:v>Total Cost CL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</c:spPr>
          <c:invertIfNegative val="0"/>
          <c:dLbls>
            <c:delete val="1"/>
          </c:dLbls>
          <c:cat>
            <c:strRef>
              <c:f>'Total Cost-Per Line of Business'!$A$2:$A$18</c:f>
              <c:strCache>
                <c:ptCount val="17"/>
                <c:pt idx="1">
                  <c:v>Application 1</c:v>
                </c:pt>
                <c:pt idx="2">
                  <c:v>Application 2</c:v>
                </c:pt>
                <c:pt idx="3">
                  <c:v>Application 3</c:v>
                </c:pt>
                <c:pt idx="4">
                  <c:v>Application 4</c:v>
                </c:pt>
                <c:pt idx="5">
                  <c:v>Application 5</c:v>
                </c:pt>
                <c:pt idx="6">
                  <c:v>Application 6</c:v>
                </c:pt>
                <c:pt idx="7">
                  <c:v>Application 7</c:v>
                </c:pt>
                <c:pt idx="8">
                  <c:v>Application 8</c:v>
                </c:pt>
                <c:pt idx="9">
                  <c:v>Application 9</c:v>
                </c:pt>
                <c:pt idx="10">
                  <c:v>Application 10</c:v>
                </c:pt>
                <c:pt idx="11">
                  <c:v>Application 11</c:v>
                </c:pt>
                <c:pt idx="12">
                  <c:v>Application 12</c:v>
                </c:pt>
                <c:pt idx="13">
                  <c:v>Application 13</c:v>
                </c:pt>
                <c:pt idx="14">
                  <c:v>Application 14</c:v>
                </c:pt>
                <c:pt idx="15">
                  <c:v>Application 15</c:v>
                </c:pt>
                <c:pt idx="16">
                  <c:v>Application 16</c:v>
                </c:pt>
              </c:strCache>
            </c:strRef>
          </c:cat>
          <c:val>
            <c:numRef>
              <c:f>'Total Cost-Per Line of Business'!$D$2:$D$18</c:f>
              <c:numCache>
                <c:formatCode>"$"#,##0.00</c:formatCode>
                <c:ptCount val="17"/>
                <c:pt idx="1">
                  <c:v>515287.8</c:v>
                </c:pt>
                <c:pt idx="2">
                  <c:v>21319.8</c:v>
                </c:pt>
                <c:pt idx="3">
                  <c:v>600000.0</c:v>
                </c:pt>
                <c:pt idx="4">
                  <c:v>60000.0</c:v>
                </c:pt>
                <c:pt idx="5">
                  <c:v>113933.4</c:v>
                </c:pt>
                <c:pt idx="6">
                  <c:v>81977.4</c:v>
                </c:pt>
                <c:pt idx="7">
                  <c:v>1.4892246E6</c:v>
                </c:pt>
                <c:pt idx="8">
                  <c:v>166519.2</c:v>
                </c:pt>
                <c:pt idx="9">
                  <c:v>875455.2</c:v>
                </c:pt>
                <c:pt idx="10">
                  <c:v>150000.0</c:v>
                </c:pt>
                <c:pt idx="11">
                  <c:v>403602.0</c:v>
                </c:pt>
                <c:pt idx="12">
                  <c:v>2.8257198E6</c:v>
                </c:pt>
                <c:pt idx="13">
                  <c:v>2.2833858E6</c:v>
                </c:pt>
                <c:pt idx="14">
                  <c:v>150000.0</c:v>
                </c:pt>
                <c:pt idx="15">
                  <c:v>573690.6</c:v>
                </c:pt>
                <c:pt idx="16">
                  <c:v>150000.0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076529016"/>
        <c:axId val="2082053672"/>
        <c:axId val="0"/>
      </c:bar3DChart>
      <c:catAx>
        <c:axId val="20765290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Core Applications</a:t>
                </a:r>
              </a:p>
            </c:rich>
          </c:tx>
          <c:overlay val="0"/>
        </c:title>
        <c:majorTickMark val="out"/>
        <c:minorTickMark val="none"/>
        <c:tickLblPos val="nextTo"/>
        <c:crossAx val="2082053672"/>
        <c:crosses val="autoZero"/>
        <c:auto val="1"/>
        <c:lblAlgn val="ctr"/>
        <c:lblOffset val="100"/>
        <c:noMultiLvlLbl val="0"/>
      </c:catAx>
      <c:valAx>
        <c:axId val="208205367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Total Cost</a:t>
                </a:r>
              </a:p>
            </c:rich>
          </c:tx>
          <c:overlay val="0"/>
        </c:title>
        <c:numFmt formatCode="&quot;$&quot;#,##0.00" sourceLinked="1"/>
        <c:majorTickMark val="out"/>
        <c:minorTickMark val="none"/>
        <c:tickLblPos val="nextTo"/>
        <c:crossAx val="2076529016"/>
        <c:crosses val="autoZero"/>
        <c:crossBetween val="between"/>
      </c:valAx>
    </c:plotArea>
    <c:plotVisOnly val="1"/>
    <c:dispBlanksAs val="gap"/>
    <c:showDLblsOverMax val="0"/>
  </c:chart>
  <c:spPr>
    <a:solidFill>
      <a:schemeClr val="bg1">
        <a:lumMod val="85000"/>
      </a:schemeClr>
    </a:solidFill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Transaction Counts per Application:</a:t>
            </a:r>
            <a:r>
              <a:rPr lang="en-US" baseline="0"/>
              <a:t> Commercial Lines</a:t>
            </a:r>
            <a:endParaRPr lang="en-US"/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v>Application 1</c:v>
          </c:tx>
          <c:invertIfNegative val="0"/>
          <c:dLbls>
            <c:dLbl>
              <c:idx val="0"/>
              <c:layout>
                <c:manualLayout>
                  <c:x val="0.012962962962963"/>
                  <c:y val="-0.0029433406916850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'CL-Transactions Counts'!$B$7</c:f>
              <c:numCache>
                <c:formatCode>General</c:formatCode>
                <c:ptCount val="1"/>
                <c:pt idx="0">
                  <c:v>57452.0</c:v>
                </c:pt>
              </c:numCache>
            </c:numRef>
          </c:val>
        </c:ser>
        <c:ser>
          <c:idx val="1"/>
          <c:order val="1"/>
          <c:tx>
            <c:v>Application 3</c:v>
          </c:tx>
          <c:invertIfNegative val="0"/>
          <c:val>
            <c:numRef>
              <c:f>'CL-Transactions Counts'!$B$11</c:f>
              <c:numCache>
                <c:formatCode>General</c:formatCode>
                <c:ptCount val="1"/>
              </c:numCache>
            </c:numRef>
          </c:val>
        </c:ser>
        <c:ser>
          <c:idx val="2"/>
          <c:order val="2"/>
          <c:tx>
            <c:v>Application 4</c:v>
          </c:tx>
          <c:invertIfNegative val="0"/>
          <c:val>
            <c:numRef>
              <c:f>'CL-Transactions Counts'!$B$17</c:f>
              <c:numCache>
                <c:formatCode>General</c:formatCode>
                <c:ptCount val="1"/>
              </c:numCache>
            </c:numRef>
          </c:val>
        </c:ser>
        <c:ser>
          <c:idx val="3"/>
          <c:order val="3"/>
          <c:tx>
            <c:v>Application 5</c:v>
          </c:tx>
          <c:invertIfNegative val="0"/>
          <c:val>
            <c:numRef>
              <c:f>'CL-Transactions Counts'!$B$21</c:f>
              <c:numCache>
                <c:formatCode>General</c:formatCode>
                <c:ptCount val="1"/>
                <c:pt idx="0">
                  <c:v>1148.0</c:v>
                </c:pt>
              </c:numCache>
            </c:numRef>
          </c:val>
        </c:ser>
        <c:ser>
          <c:idx val="4"/>
          <c:order val="4"/>
          <c:tx>
            <c:v>Application 7</c:v>
          </c:tx>
          <c:invertIfNegative val="0"/>
          <c:dLbls>
            <c:dLbl>
              <c:idx val="0"/>
              <c:layout>
                <c:manualLayout>
                  <c:x val="0.00925925925925926"/>
                  <c:y val="-0.0029433406916850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'CL-Transactions Counts'!$B$26</c:f>
              <c:numCache>
                <c:formatCode>General</c:formatCode>
                <c:ptCount val="1"/>
                <c:pt idx="0">
                  <c:v>129839.0</c:v>
                </c:pt>
              </c:numCache>
            </c:numRef>
          </c:val>
        </c:ser>
        <c:ser>
          <c:idx val="5"/>
          <c:order val="5"/>
          <c:tx>
            <c:v>Application 9</c:v>
          </c:tx>
          <c:invertIfNegative val="0"/>
          <c:val>
            <c:numRef>
              <c:f>'CL-Transactions Counts'!$B$29</c:f>
              <c:numCache>
                <c:formatCode>General</c:formatCode>
                <c:ptCount val="1"/>
                <c:pt idx="0">
                  <c:v>20730.0</c:v>
                </c:pt>
              </c:numCache>
            </c:numRef>
          </c:val>
        </c:ser>
        <c:ser>
          <c:idx val="6"/>
          <c:order val="6"/>
          <c:tx>
            <c:v>Application 12</c:v>
          </c:tx>
          <c:invertIfNegative val="0"/>
          <c:dLbls>
            <c:dLbl>
              <c:idx val="0"/>
              <c:layout>
                <c:manualLayout>
                  <c:x val="0.0111111111111111"/>
                  <c:y val="-5.3960622656508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'CL-Transactions Counts'!$B$33</c:f>
              <c:numCache>
                <c:formatCode>General</c:formatCode>
                <c:ptCount val="1"/>
                <c:pt idx="0">
                  <c:v>79498.0</c:v>
                </c:pt>
              </c:numCache>
            </c:numRef>
          </c:val>
        </c:ser>
        <c:ser>
          <c:idx val="7"/>
          <c:order val="7"/>
          <c:tx>
            <c:v>Application 13</c:v>
          </c:tx>
          <c:invertIfNegative val="0"/>
          <c:dLbls>
            <c:dLbl>
              <c:idx val="0"/>
              <c:layout>
                <c:manualLayout>
                  <c:x val="0.0166666666666666"/>
                  <c:y val="-0.0058866813833701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'CL-Transactions Counts'!$B$37</c:f>
              <c:numCache>
                <c:formatCode>General</c:formatCode>
                <c:ptCount val="1"/>
                <c:pt idx="0">
                  <c:v>10159.0</c:v>
                </c:pt>
              </c:numCache>
            </c:numRef>
          </c:val>
        </c:ser>
        <c:ser>
          <c:idx val="8"/>
          <c:order val="8"/>
          <c:tx>
            <c:v>Application 16</c:v>
          </c:tx>
          <c:invertIfNegative val="0"/>
          <c:val>
            <c:numRef>
              <c:f>'CL-Transactions Counts'!$B$42</c:f>
              <c:numCache>
                <c:formatCode>General</c:formatCode>
                <c:ptCount val="1"/>
              </c:numCache>
            </c:numRef>
          </c:val>
        </c:ser>
        <c:ser>
          <c:idx val="9"/>
          <c:order val="9"/>
          <c:tx>
            <c:v>Application 14</c:v>
          </c:tx>
          <c:invertIfNegative val="0"/>
          <c:val>
            <c:numRef>
              <c:f>'CL-Transactions Counts'!$B$48</c:f>
              <c:numCache>
                <c:formatCode>General</c:formatCode>
                <c:ptCount val="1"/>
              </c:numCache>
            </c:numRef>
          </c:val>
        </c:ser>
        <c:ser>
          <c:idx val="10"/>
          <c:order val="10"/>
          <c:tx>
            <c:v>Application 15</c:v>
          </c:tx>
          <c:invertIfNegative val="0"/>
          <c:val>
            <c:numRef>
              <c:f>'CL-Transactions Counts'!$B$54</c:f>
              <c:numCache>
                <c:formatCode>General</c:formatCode>
                <c:ptCount val="1"/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076456376"/>
        <c:axId val="2076465400"/>
        <c:axId val="0"/>
      </c:bar3DChart>
      <c:catAx>
        <c:axId val="2076456376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Core Applications</a:t>
                </a:r>
              </a:p>
            </c:rich>
          </c:tx>
          <c:overlay val="0"/>
        </c:title>
        <c:majorTickMark val="none"/>
        <c:minorTickMark val="none"/>
        <c:tickLblPos val="nextTo"/>
        <c:crossAx val="2076465400"/>
        <c:crosses val="autoZero"/>
        <c:auto val="1"/>
        <c:lblAlgn val="ctr"/>
        <c:lblOffset val="100"/>
        <c:noMultiLvlLbl val="0"/>
      </c:catAx>
      <c:valAx>
        <c:axId val="207646540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Transaction Counts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07645637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solidFill>
      <a:schemeClr val="bg1">
        <a:lumMod val="75000"/>
      </a:schemeClr>
    </a:solidFill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Transaction Counts</a:t>
            </a:r>
            <a:r>
              <a:rPr lang="en-US" baseline="0"/>
              <a:t> per Application: Personal Lines</a:t>
            </a:r>
            <a:endParaRPr lang="en-US"/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v>Application 2</c:v>
          </c:tx>
          <c:invertIfNegative val="0"/>
          <c:dLbls>
            <c:dLbl>
              <c:idx val="0"/>
              <c:layout>
                <c:manualLayout>
                  <c:x val="0.0312347486578819"/>
                  <c:y val="-0.028004664013859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'PL-Transactions Counts'!$B$7</c:f>
              <c:numCache>
                <c:formatCode>General</c:formatCode>
                <c:ptCount val="1"/>
                <c:pt idx="0">
                  <c:v>2160.0</c:v>
                </c:pt>
              </c:numCache>
            </c:numRef>
          </c:val>
        </c:ser>
        <c:ser>
          <c:idx val="1"/>
          <c:order val="1"/>
          <c:tx>
            <c:v>Application 3</c:v>
          </c:tx>
          <c:invertIfNegative val="0"/>
          <c:val>
            <c:numRef>
              <c:f>'PL-Transactions Counts'!$B$11</c:f>
              <c:numCache>
                <c:formatCode>General</c:formatCode>
                <c:ptCount val="1"/>
              </c:numCache>
            </c:numRef>
          </c:val>
        </c:ser>
        <c:ser>
          <c:idx val="2"/>
          <c:order val="2"/>
          <c:tx>
            <c:v>Application 12</c:v>
          </c:tx>
          <c:invertIfNegative val="0"/>
          <c:dLbls>
            <c:dLbl>
              <c:idx val="0"/>
              <c:layout>
                <c:manualLayout>
                  <c:x val="0.0234260614934114"/>
                  <c:y val="-0.03111629334873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'PL-Transactions Counts'!$B$16</c:f>
              <c:numCache>
                <c:formatCode>General</c:formatCode>
                <c:ptCount val="1"/>
                <c:pt idx="0">
                  <c:v>1.100792E6</c:v>
                </c:pt>
              </c:numCache>
            </c:numRef>
          </c:val>
        </c:ser>
        <c:ser>
          <c:idx val="3"/>
          <c:order val="3"/>
          <c:tx>
            <c:v>Application 13</c:v>
          </c:tx>
          <c:invertIfNegative val="0"/>
          <c:dLbls>
            <c:dLbl>
              <c:idx val="0"/>
              <c:layout>
                <c:manualLayout>
                  <c:x val="0.0292825768667643"/>
                  <c:y val="-0.028004664013859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'PL-Transactions Counts'!$B$20</c:f>
              <c:numCache>
                <c:formatCode>General</c:formatCode>
                <c:ptCount val="1"/>
                <c:pt idx="0">
                  <c:v>413513.0</c:v>
                </c:pt>
              </c:numCache>
            </c:numRef>
          </c:val>
        </c:ser>
        <c:ser>
          <c:idx val="4"/>
          <c:order val="4"/>
          <c:tx>
            <c:v>Application 15</c:v>
          </c:tx>
          <c:invertIfNegative val="0"/>
          <c:val>
            <c:numRef>
              <c:f>'PL-Transactions Counts'!$B$26</c:f>
              <c:numCache>
                <c:formatCode>General</c:formatCode>
                <c:ptCount val="1"/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081659368"/>
        <c:axId val="2081679112"/>
        <c:axId val="0"/>
      </c:bar3DChart>
      <c:catAx>
        <c:axId val="2081659368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Core Applications</a:t>
                </a:r>
              </a:p>
            </c:rich>
          </c:tx>
          <c:overlay val="0"/>
        </c:title>
        <c:majorTickMark val="none"/>
        <c:minorTickMark val="none"/>
        <c:tickLblPos val="nextTo"/>
        <c:crossAx val="2081679112"/>
        <c:crosses val="autoZero"/>
        <c:auto val="1"/>
        <c:lblAlgn val="ctr"/>
        <c:lblOffset val="100"/>
        <c:noMultiLvlLbl val="0"/>
      </c:catAx>
      <c:valAx>
        <c:axId val="208167911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Transaction Counts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081659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solidFill>
      <a:schemeClr val="bg1">
        <a:lumMod val="75000"/>
      </a:schemeClr>
    </a:solidFill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Relationship Id="rId2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9525</xdr:rowOff>
    </xdr:from>
    <xdr:to>
      <xdr:col>10</xdr:col>
      <xdr:colOff>276225</xdr:colOff>
      <xdr:row>20</xdr:row>
      <xdr:rowOff>190500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</xdr:row>
      <xdr:rowOff>19051</xdr:rowOff>
    </xdr:from>
    <xdr:to>
      <xdr:col>20</xdr:col>
      <xdr:colOff>190501</xdr:colOff>
      <xdr:row>21</xdr:row>
      <xdr:rowOff>1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9525</xdr:colOff>
      <xdr:row>1</xdr:row>
      <xdr:rowOff>9526</xdr:rowOff>
    </xdr:from>
    <xdr:to>
      <xdr:col>22</xdr:col>
      <xdr:colOff>0</xdr:colOff>
      <xdr:row>22</xdr:row>
      <xdr:rowOff>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</xdr:colOff>
      <xdr:row>0</xdr:row>
      <xdr:rowOff>190500</xdr:rowOff>
    </xdr:from>
    <xdr:to>
      <xdr:col>10</xdr:col>
      <xdr:colOff>676275</xdr:colOff>
      <xdr:row>21</xdr:row>
      <xdr:rowOff>190500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75"/>
  <sheetViews>
    <sheetView workbookViewId="0">
      <selection sqref="A1:S26"/>
    </sheetView>
  </sheetViews>
  <sheetFormatPr baseColWidth="10" defaultColWidth="9.1640625" defaultRowHeight="15" x14ac:dyDescent="0"/>
  <cols>
    <col min="1" max="1" width="15.83203125" style="5" customWidth="1"/>
    <col min="2" max="2" width="13.33203125" style="5" bestFit="1" customWidth="1"/>
    <col min="3" max="3" width="12.83203125" style="8" bestFit="1" customWidth="1"/>
    <col min="4" max="4" width="11.33203125" style="8" bestFit="1" customWidth="1"/>
    <col min="5" max="5" width="9.33203125" style="8" bestFit="1" customWidth="1"/>
    <col min="6" max="6" width="10.83203125" style="8" customWidth="1"/>
    <col min="7" max="16" width="9.1640625" style="8"/>
    <col min="17" max="17" width="10.1640625" style="8" customWidth="1"/>
    <col min="18" max="18" width="10.33203125" style="8" bestFit="1" customWidth="1"/>
    <col min="19" max="19" width="9.33203125" style="8" bestFit="1" customWidth="1"/>
    <col min="20" max="35" width="9.1640625" style="5"/>
    <col min="36" max="16384" width="9.1640625" style="8"/>
  </cols>
  <sheetData>
    <row r="1" spans="1:35">
      <c r="A1" s="68" t="s">
        <v>2</v>
      </c>
      <c r="B1" s="68" t="s">
        <v>0</v>
      </c>
      <c r="C1" s="69" t="s">
        <v>1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1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</row>
    <row r="2" spans="1:35" ht="110.25" customHeight="1">
      <c r="A2" s="68"/>
      <c r="B2" s="68"/>
      <c r="C2" s="1" t="s">
        <v>30</v>
      </c>
      <c r="D2" s="1" t="s">
        <v>31</v>
      </c>
      <c r="E2" s="1" t="s">
        <v>32</v>
      </c>
      <c r="F2" s="1" t="s">
        <v>33</v>
      </c>
      <c r="G2" s="1" t="s">
        <v>34</v>
      </c>
      <c r="H2" s="1" t="s">
        <v>35</v>
      </c>
      <c r="I2" s="1" t="s">
        <v>36</v>
      </c>
      <c r="J2" s="1" t="s">
        <v>37</v>
      </c>
      <c r="K2" s="1" t="s">
        <v>38</v>
      </c>
      <c r="L2" s="1" t="s">
        <v>39</v>
      </c>
      <c r="M2" s="1" t="s">
        <v>40</v>
      </c>
      <c r="N2" s="1" t="s">
        <v>41</v>
      </c>
      <c r="O2" s="1" t="s">
        <v>42</v>
      </c>
      <c r="P2" s="1" t="s">
        <v>43</v>
      </c>
      <c r="Q2" s="1" t="s">
        <v>44</v>
      </c>
      <c r="R2" s="1" t="s">
        <v>45</v>
      </c>
      <c r="S2" s="1" t="s">
        <v>46</v>
      </c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</row>
    <row r="3" spans="1:35">
      <c r="A3" s="9" t="s">
        <v>9</v>
      </c>
      <c r="B3" s="10" t="s">
        <v>26</v>
      </c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61">
        <f>'Total Cost-Per Line of Business'!C4*'PL-Percentages'!R3</f>
        <v>0</v>
      </c>
      <c r="S3" s="61">
        <f>'Total Cost-Per Line of Business'!C4*'PL-Percentages'!S3</f>
        <v>0</v>
      </c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</row>
    <row r="4" spans="1:35">
      <c r="A4" s="9"/>
      <c r="B4" s="10" t="s">
        <v>27</v>
      </c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61">
        <f>'Total Cost-Per Line of Business'!C4*'PL-Percentages'!R4</f>
        <v>414.55166666666668</v>
      </c>
      <c r="S4" s="61">
        <f>'Total Cost-Per Line of Business'!C4*'PL-Percentages'!S4</f>
        <v>105.28296296296297</v>
      </c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</row>
    <row r="5" spans="1:35">
      <c r="A5" s="9"/>
      <c r="B5" s="10" t="s">
        <v>28</v>
      </c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61">
        <f>'Total Cost-Per Line of Business'!C4*'PL-Percentages'!R5</f>
        <v>10956.008333333335</v>
      </c>
      <c r="S5" s="61">
        <f>'Total Cost-Per Line of Business'!C4*'PL-Percentages'!S5</f>
        <v>2632.0740740740739</v>
      </c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</row>
    <row r="6" spans="1:35">
      <c r="A6" s="9"/>
      <c r="B6" s="10" t="s">
        <v>29</v>
      </c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61">
        <f>'Total Cost-Per Line of Business'!C4*'PL-Percentages'!R6</f>
        <v>26.320740740740742</v>
      </c>
      <c r="S6" s="61">
        <f>'Total Cost-Per Line of Business'!C4*'PL-Percentages'!S6</f>
        <v>78.962222222222223</v>
      </c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>
      <c r="A7" s="34" t="s">
        <v>6</v>
      </c>
      <c r="B7" s="58">
        <f>SUM(R3:R6,S3:S6)</f>
        <v>14213.200000000003</v>
      </c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</row>
    <row r="8" spans="1:35">
      <c r="A8" s="34"/>
      <c r="B8" s="58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</row>
    <row r="9" spans="1:35">
      <c r="A9" s="11" t="s">
        <v>10</v>
      </c>
      <c r="B9" s="10" t="s">
        <v>27</v>
      </c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</row>
    <row r="10" spans="1:35">
      <c r="A10" s="11"/>
      <c r="B10" s="10" t="s">
        <v>28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</row>
    <row r="11" spans="1:35">
      <c r="A11" s="34" t="s">
        <v>6</v>
      </c>
      <c r="B11" s="12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</row>
    <row r="12" spans="1:35">
      <c r="A12" s="34"/>
      <c r="B12" s="12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</row>
    <row r="13" spans="1:35">
      <c r="A13" s="11" t="s">
        <v>19</v>
      </c>
      <c r="B13" s="10" t="s">
        <v>27</v>
      </c>
      <c r="C13" s="62">
        <f>'Total Cost-Per Line of Business'!C14*'PL-Percentages'!C11</f>
        <v>117337.01921707281</v>
      </c>
      <c r="D13" s="62">
        <f>'Total Cost-Per Line of Business'!C14*'PL-Percentages'!D11</f>
        <v>9059.7561399428778</v>
      </c>
      <c r="E13" s="62">
        <f>'Total Cost-Per Line of Business'!C14*'PL-Percentages'!E11</f>
        <v>1365.6375896627158</v>
      </c>
      <c r="F13" s="62">
        <f>'Total Cost-Per Line of Business'!C14*'PL-Percentages'!F11</f>
        <v>0</v>
      </c>
      <c r="G13" s="39"/>
      <c r="H13" s="62">
        <f>'Total Cost-Per Line of Business'!C14*'PL-Percentages'!H11</f>
        <v>0</v>
      </c>
      <c r="I13" s="62">
        <f>'Total Cost-Per Line of Business'!C14*'PL-Percentages'!I11</f>
        <v>0</v>
      </c>
      <c r="J13" s="62">
        <f>'Total Cost-Per Line of Business'!C14*'PL-Percentages'!J11</f>
        <v>0</v>
      </c>
      <c r="K13" s="39"/>
      <c r="L13" s="39"/>
      <c r="M13" s="62">
        <f>'Total Cost-Per Line of Business'!C14*'PL-Percentages'!M11</f>
        <v>0</v>
      </c>
      <c r="N13" s="39"/>
      <c r="O13" s="39"/>
      <c r="P13" s="39"/>
      <c r="Q13" s="62">
        <f>'Total Cost-Per Line of Business'!C14*'PL-Percentages'!Q11</f>
        <v>0</v>
      </c>
      <c r="R13" s="62">
        <f>'Total Cost-Per Line of Business'!C14*'PL-Percentages'!R11</f>
        <v>107.81349392074071</v>
      </c>
      <c r="S13" s="62">
        <f>'Total Cost-Per Line of Business'!C14*'PL-Percentages'!S11</f>
        <v>0</v>
      </c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</row>
    <row r="14" spans="1:35">
      <c r="A14" s="11"/>
      <c r="B14" s="10" t="s">
        <v>28</v>
      </c>
      <c r="C14" s="62">
        <f>'Total Cost-Per Line of Business'!C14*'PL-Percentages'!C12</f>
        <v>1493333.2609226813</v>
      </c>
      <c r="D14" s="62">
        <f>'Total Cost-Per Line of Business'!C14*'PL-Percentages'!D12</f>
        <v>105691.45054833249</v>
      </c>
      <c r="E14" s="62">
        <f>'Total Cost-Per Line of Business'!C14*'PL-Percentages'!E12</f>
        <v>7860.1171044120965</v>
      </c>
      <c r="F14" s="62">
        <f>'Total Cost-Per Line of Business'!C14*'PL-Percentages'!F12</f>
        <v>0</v>
      </c>
      <c r="G14" s="39"/>
      <c r="H14" s="62">
        <f>'Total Cost-Per Line of Business'!C14*'PL-Percentages'!H12</f>
        <v>0</v>
      </c>
      <c r="I14" s="62">
        <f>'Total Cost-Per Line of Business'!C14*'PL-Percentages'!I12</f>
        <v>0</v>
      </c>
      <c r="J14" s="62">
        <f>'Total Cost-Per Line of Business'!C14*'PL-Percentages'!J12</f>
        <v>0</v>
      </c>
      <c r="K14" s="39"/>
      <c r="L14" s="39"/>
      <c r="M14" s="62">
        <f>'Total Cost-Per Line of Business'!C14*'PL-Percentages'!M12</f>
        <v>0</v>
      </c>
      <c r="N14" s="39"/>
      <c r="O14" s="39"/>
      <c r="P14" s="39"/>
      <c r="Q14" s="62">
        <f>'Total Cost-Per Line of Business'!C14*'PL-Percentages'!Q12</f>
        <v>0</v>
      </c>
      <c r="R14" s="62">
        <f>'Total Cost-Per Line of Business'!C14*'PL-Percentages'!R12</f>
        <v>2849.3566250481476</v>
      </c>
      <c r="S14" s="62">
        <f>'Total Cost-Per Line of Business'!C14*'PL-Percentages'!S12</f>
        <v>0</v>
      </c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</row>
    <row r="15" spans="1:35">
      <c r="A15" s="11"/>
      <c r="B15" s="10" t="s">
        <v>29</v>
      </c>
      <c r="C15" s="62">
        <f>'Total Cost-Per Line of Business'!C14*'PL-Percentages'!C13</f>
        <v>121955.88620266136</v>
      </c>
      <c r="D15" s="62">
        <f>'Total Cost-Per Line of Business'!C14*'PL-Percentages'!D13</f>
        <v>23648.804325249457</v>
      </c>
      <c r="E15" s="62">
        <f>'Total Cost-Per Line of Business'!C14*'PL-Percentages'!E13</f>
        <v>597.252529814897</v>
      </c>
      <c r="F15" s="62">
        <f>'Total Cost-Per Line of Business'!C14*'PL-Percentages'!F13</f>
        <v>0</v>
      </c>
      <c r="G15" s="39"/>
      <c r="H15" s="62">
        <f>'Total Cost-Per Line of Business'!C14*'PL-Percentages'!H13</f>
        <v>0</v>
      </c>
      <c r="I15" s="62">
        <f>'Total Cost-Per Line of Business'!C14*'PL-Percentages'!I13</f>
        <v>0</v>
      </c>
      <c r="J15" s="62">
        <f>'Total Cost-Per Line of Business'!C14*'PL-Percentages'!J13</f>
        <v>0</v>
      </c>
      <c r="K15" s="39"/>
      <c r="L15" s="39"/>
      <c r="M15" s="62">
        <f>'Total Cost-Per Line of Business'!C14*'PL-Percentages'!M13</f>
        <v>0</v>
      </c>
      <c r="N15" s="39"/>
      <c r="O15" s="39"/>
      <c r="P15" s="39"/>
      <c r="Q15" s="62">
        <f>'Total Cost-Per Line of Business'!C14*'PL-Percentages'!Q13</f>
        <v>0</v>
      </c>
      <c r="R15" s="62">
        <f>'Total Cost-Per Line of Business'!C14*'PL-Percentages'!R13</f>
        <v>6.8453012013168708</v>
      </c>
      <c r="S15" s="62">
        <f>'Total Cost-Per Line of Business'!C14*'PL-Percentages'!S13</f>
        <v>0</v>
      </c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</row>
    <row r="16" spans="1:35">
      <c r="A16" s="34" t="s">
        <v>6</v>
      </c>
      <c r="B16" s="58">
        <f>SUM(C13:F15,H13:J15,M13:M15,Q13:S15)</f>
        <v>1883813.2000000002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</row>
    <row r="17" spans="1:35">
      <c r="A17" s="34"/>
      <c r="B17" s="58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</row>
    <row r="18" spans="1:35">
      <c r="A18" s="11" t="s">
        <v>20</v>
      </c>
      <c r="B18" s="13" t="s">
        <v>26</v>
      </c>
      <c r="C18" s="62">
        <f>'Total Cost-Per Line of Business'!C15*'PL-Percentages'!C15</f>
        <v>823410.33827231568</v>
      </c>
      <c r="D18" s="62">
        <f>'Total Cost-Per Line of Business'!C15*'PL-Percentages'!D15</f>
        <v>426951.19089073385</v>
      </c>
      <c r="E18" s="39"/>
      <c r="F18" s="39"/>
      <c r="G18" s="39"/>
      <c r="H18" s="62">
        <f>'Total Cost-Per Line of Business'!C15*'PL-Percentages'!H15</f>
        <v>0</v>
      </c>
      <c r="I18" s="39"/>
      <c r="J18" s="39"/>
      <c r="K18" s="39"/>
      <c r="L18" s="39"/>
      <c r="M18" s="39"/>
      <c r="N18" s="39"/>
      <c r="O18" s="39"/>
      <c r="P18" s="39"/>
      <c r="Q18" s="62">
        <f>'Total Cost-Per Line of Business'!C15*'PL-Percentages'!Q15</f>
        <v>0</v>
      </c>
      <c r="R18" s="39"/>
      <c r="S18" s="39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</row>
    <row r="19" spans="1:35">
      <c r="A19" s="11"/>
      <c r="B19" s="10" t="s">
        <v>27</v>
      </c>
      <c r="C19" s="62">
        <f>'Total Cost-Per Line of Business'!C15*'PL-Percentages'!C16</f>
        <v>252406.97370578439</v>
      </c>
      <c r="D19" s="62">
        <f>'Total Cost-Per Line of Business'!C15*'PL-Percentages'!D16</f>
        <v>19488.697131166373</v>
      </c>
      <c r="E19" s="39"/>
      <c r="F19" s="39"/>
      <c r="G19" s="39"/>
      <c r="H19" s="62">
        <f>'Total Cost-Per Line of Business'!C15*'PL-Percentages'!H16</f>
        <v>0</v>
      </c>
      <c r="I19" s="39"/>
      <c r="J19" s="39"/>
      <c r="K19" s="39"/>
      <c r="L19" s="39"/>
      <c r="M19" s="39"/>
      <c r="N19" s="39"/>
      <c r="O19" s="39"/>
      <c r="P19" s="39"/>
      <c r="Q19" s="62">
        <f>'Total Cost-Per Line of Business'!C15*'PL-Percentages'!Q16</f>
        <v>0</v>
      </c>
      <c r="R19" s="39"/>
      <c r="S19" s="39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</row>
    <row r="20" spans="1:35">
      <c r="A20" s="34" t="s">
        <v>6</v>
      </c>
      <c r="B20" s="58">
        <f>SUM(C18:D19,H18:H19,Q18:Q19)</f>
        <v>1522257.2000000004</v>
      </c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</row>
    <row r="21" spans="1:35">
      <c r="A21" s="34"/>
      <c r="B21" s="58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</row>
    <row r="22" spans="1:35">
      <c r="A22" s="11" t="s">
        <v>22</v>
      </c>
      <c r="B22" s="13" t="s">
        <v>26</v>
      </c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</row>
    <row r="23" spans="1:35">
      <c r="A23" s="11"/>
      <c r="B23" s="10" t="s">
        <v>27</v>
      </c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</row>
    <row r="24" spans="1:35">
      <c r="A24" s="11"/>
      <c r="B24" s="10" t="s">
        <v>28</v>
      </c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</row>
    <row r="25" spans="1:35">
      <c r="A25" s="11"/>
      <c r="B25" s="10" t="s">
        <v>29</v>
      </c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</row>
    <row r="26" spans="1:35">
      <c r="A26" s="34" t="s">
        <v>6</v>
      </c>
      <c r="B26" s="56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</row>
    <row r="27" spans="1:35">
      <c r="A27" s="16"/>
      <c r="B27" s="17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</row>
    <row r="28" spans="1:35">
      <c r="A28" s="16"/>
      <c r="B28" s="17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</row>
    <row r="29" spans="1:35">
      <c r="A29" s="16"/>
      <c r="B29" s="17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</row>
    <row r="30" spans="1:35">
      <c r="A30" s="16"/>
      <c r="B30" s="17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</row>
    <row r="31" spans="1:35">
      <c r="A31" s="16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</row>
    <row r="32" spans="1:35">
      <c r="A32" s="16"/>
      <c r="B32" s="17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</row>
    <row r="33" spans="1:35">
      <c r="A33" s="16"/>
      <c r="B33" s="17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</row>
    <row r="34" spans="1:35">
      <c r="A34" s="16"/>
      <c r="B34" s="17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</row>
    <row r="35" spans="1:35">
      <c r="A35" s="16"/>
      <c r="B35" s="17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</row>
    <row r="37" spans="1:35">
      <c r="A37" s="16"/>
      <c r="B37" s="17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</row>
    <row r="38" spans="1:35">
      <c r="A38" s="16"/>
      <c r="B38" s="17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</row>
    <row r="39" spans="1:35">
      <c r="A39" s="16"/>
      <c r="B39" s="17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</row>
    <row r="40" spans="1:35">
      <c r="A40" s="16"/>
      <c r="B40" s="17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</row>
    <row r="42" spans="1:35">
      <c r="A42" s="16"/>
      <c r="B42" s="17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</row>
    <row r="43" spans="1:35">
      <c r="A43" s="16"/>
      <c r="B43" s="17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</row>
    <row r="44" spans="1:35">
      <c r="A44" s="16"/>
      <c r="B44" s="17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</row>
    <row r="45" spans="1:35">
      <c r="A45" s="16"/>
      <c r="B45" s="17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</row>
    <row r="47" spans="1:35">
      <c r="A47" s="16"/>
      <c r="B47" s="17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</row>
    <row r="48" spans="1:35">
      <c r="A48" s="16"/>
      <c r="B48" s="17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</row>
    <row r="49" spans="1:35">
      <c r="A49" s="16"/>
      <c r="B49" s="17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</row>
    <row r="50" spans="1:35">
      <c r="A50" s="16"/>
      <c r="B50" s="17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</row>
    <row r="52" spans="1:35">
      <c r="A52" s="16"/>
      <c r="B52" s="17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</row>
    <row r="53" spans="1:35">
      <c r="A53" s="16"/>
      <c r="B53" s="17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</row>
    <row r="54" spans="1:35">
      <c r="A54" s="16"/>
      <c r="B54" s="17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</row>
    <row r="55" spans="1:35">
      <c r="A55" s="16"/>
      <c r="B55" s="17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</row>
    <row r="57" spans="1:35">
      <c r="A57" s="16"/>
      <c r="B57" s="17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</row>
    <row r="58" spans="1:35">
      <c r="A58" s="16"/>
      <c r="B58" s="17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</row>
    <row r="59" spans="1:35">
      <c r="A59" s="16"/>
      <c r="B59" s="17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</row>
    <row r="60" spans="1:35">
      <c r="A60" s="16"/>
      <c r="B60" s="17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</row>
    <row r="62" spans="1:35">
      <c r="A62" s="16"/>
      <c r="B62" s="17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</row>
    <row r="63" spans="1:35">
      <c r="A63" s="16"/>
      <c r="B63" s="17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</row>
    <row r="64" spans="1:35">
      <c r="A64" s="16"/>
      <c r="B64" s="17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</row>
    <row r="65" spans="1:35">
      <c r="A65" s="16"/>
      <c r="B65" s="17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</row>
    <row r="67" spans="1:35">
      <c r="A67" s="16"/>
      <c r="B67" s="17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</row>
    <row r="68" spans="1:35">
      <c r="A68" s="16"/>
      <c r="B68" s="17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</row>
    <row r="69" spans="1:35">
      <c r="A69" s="16"/>
      <c r="B69" s="17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</row>
    <row r="70" spans="1:35">
      <c r="A70" s="16"/>
      <c r="B70" s="17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</row>
    <row r="72" spans="1:35">
      <c r="A72" s="16"/>
      <c r="B72" s="17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</row>
    <row r="73" spans="1:35">
      <c r="A73" s="16"/>
      <c r="B73" s="17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</row>
    <row r="74" spans="1:35">
      <c r="A74" s="16"/>
      <c r="B74" s="17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</row>
    <row r="75" spans="1:35">
      <c r="A75" s="16"/>
      <c r="B75" s="17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</row>
  </sheetData>
  <mergeCells count="3">
    <mergeCell ref="A1:A2"/>
    <mergeCell ref="B1:B2"/>
    <mergeCell ref="C1:S1"/>
  </mergeCell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13"/>
  <sheetViews>
    <sheetView zoomScale="70" zoomScaleNormal="70" zoomScalePageLayoutView="70" workbookViewId="0">
      <selection sqref="A1:AI54"/>
    </sheetView>
  </sheetViews>
  <sheetFormatPr baseColWidth="10" defaultColWidth="6.1640625" defaultRowHeight="15" x14ac:dyDescent="0"/>
  <cols>
    <col min="1" max="1" width="24" style="20" bestFit="1" customWidth="1"/>
    <col min="2" max="2" width="13.5" style="20" bestFit="1" customWidth="1"/>
    <col min="3" max="4" width="11.83203125" bestFit="1" customWidth="1"/>
    <col min="5" max="5" width="8.1640625" bestFit="1" customWidth="1"/>
    <col min="6" max="6" width="7.1640625" bestFit="1" customWidth="1"/>
    <col min="7" max="7" width="9.6640625" bestFit="1" customWidth="1"/>
    <col min="8" max="8" width="6" bestFit="1" customWidth="1"/>
    <col min="9" max="9" width="13.5" bestFit="1" customWidth="1"/>
    <col min="10" max="10" width="6" bestFit="1" customWidth="1"/>
    <col min="11" max="11" width="11.83203125" bestFit="1" customWidth="1"/>
    <col min="12" max="12" width="10.83203125" bestFit="1" customWidth="1"/>
    <col min="13" max="13" width="6" bestFit="1" customWidth="1"/>
    <col min="14" max="14" width="10.83203125" bestFit="1" customWidth="1"/>
    <col min="15" max="18" width="6" bestFit="1" customWidth="1"/>
    <col min="19" max="19" width="9.6640625" bestFit="1" customWidth="1"/>
    <col min="20" max="20" width="7.1640625" bestFit="1" customWidth="1"/>
    <col min="21" max="21" width="10.83203125" bestFit="1" customWidth="1"/>
    <col min="22" max="22" width="6" bestFit="1" customWidth="1"/>
    <col min="23" max="23" width="9.6640625" bestFit="1" customWidth="1"/>
    <col min="24" max="26" width="10.83203125" bestFit="1" customWidth="1"/>
    <col min="27" max="29" width="6" bestFit="1" customWidth="1"/>
    <col min="30" max="30" width="10.83203125" bestFit="1" customWidth="1"/>
    <col min="31" max="32" width="8.1640625" bestFit="1" customWidth="1"/>
    <col min="33" max="33" width="6" bestFit="1" customWidth="1"/>
    <col min="34" max="34" width="10.83203125" bestFit="1" customWidth="1"/>
    <col min="35" max="35" width="9.6640625" bestFit="1" customWidth="1"/>
  </cols>
  <sheetData>
    <row r="1" spans="1:35">
      <c r="A1" s="72" t="s">
        <v>2</v>
      </c>
      <c r="B1" s="72" t="s">
        <v>0</v>
      </c>
      <c r="C1" s="74" t="s">
        <v>1</v>
      </c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</row>
    <row r="2" spans="1:35" ht="52">
      <c r="A2" s="73"/>
      <c r="B2" s="73"/>
      <c r="C2" s="14" t="s">
        <v>30</v>
      </c>
      <c r="D2" s="14" t="s">
        <v>31</v>
      </c>
      <c r="E2" s="14" t="s">
        <v>32</v>
      </c>
      <c r="F2" s="14" t="s">
        <v>33</v>
      </c>
      <c r="G2" s="14" t="s">
        <v>34</v>
      </c>
      <c r="H2" s="14" t="s">
        <v>35</v>
      </c>
      <c r="I2" s="14" t="s">
        <v>36</v>
      </c>
      <c r="J2" s="14" t="s">
        <v>37</v>
      </c>
      <c r="K2" s="14" t="s">
        <v>38</v>
      </c>
      <c r="L2" s="14" t="s">
        <v>39</v>
      </c>
      <c r="M2" s="14" t="s">
        <v>40</v>
      </c>
      <c r="N2" s="14" t="s">
        <v>41</v>
      </c>
      <c r="O2" s="14" t="s">
        <v>42</v>
      </c>
      <c r="P2" s="14" t="s">
        <v>43</v>
      </c>
      <c r="Q2" s="14" t="s">
        <v>44</v>
      </c>
      <c r="R2" s="14" t="s">
        <v>45</v>
      </c>
      <c r="S2" s="14" t="s">
        <v>46</v>
      </c>
      <c r="T2" s="14" t="s">
        <v>47</v>
      </c>
      <c r="U2" s="14" t="s">
        <v>48</v>
      </c>
      <c r="V2" s="14" t="s">
        <v>49</v>
      </c>
      <c r="W2" s="14" t="s">
        <v>50</v>
      </c>
      <c r="X2" s="14" t="s">
        <v>51</v>
      </c>
      <c r="Y2" s="14" t="s">
        <v>52</v>
      </c>
      <c r="Z2" s="14" t="s">
        <v>53</v>
      </c>
      <c r="AA2" s="14" t="s">
        <v>54</v>
      </c>
      <c r="AB2" s="14" t="s">
        <v>55</v>
      </c>
      <c r="AC2" s="14" t="s">
        <v>56</v>
      </c>
      <c r="AD2" s="14" t="s">
        <v>57</v>
      </c>
      <c r="AE2" s="14" t="s">
        <v>58</v>
      </c>
      <c r="AF2" s="14" t="s">
        <v>59</v>
      </c>
      <c r="AG2" s="14" t="s">
        <v>60</v>
      </c>
      <c r="AH2" s="14" t="s">
        <v>61</v>
      </c>
      <c r="AI2" s="14" t="s">
        <v>62</v>
      </c>
    </row>
    <row r="3" spans="1:35">
      <c r="A3" s="9" t="s">
        <v>8</v>
      </c>
      <c r="B3" s="10" t="s">
        <v>26</v>
      </c>
      <c r="C3" s="38"/>
      <c r="D3" s="38"/>
      <c r="E3" s="38"/>
      <c r="F3" s="38"/>
      <c r="G3" s="38"/>
      <c r="H3" s="61">
        <f>'Total Cost-Per Line of Business'!D3*'CL-Percentages'!H3</f>
        <v>0</v>
      </c>
      <c r="I3" s="38"/>
      <c r="J3" s="61">
        <f>'Total Cost-Per Line of Business'!D3*'CL-Percentages'!J3</f>
        <v>0</v>
      </c>
      <c r="K3" s="61">
        <f>'Total Cost-Per Line of Business'!D3*'CL-Percentages'!K3</f>
        <v>0</v>
      </c>
      <c r="L3" s="61">
        <f>'Total Cost-Per Line of Business'!D3*'CL-Percentages'!L3</f>
        <v>0</v>
      </c>
      <c r="M3" s="38"/>
      <c r="N3" s="38"/>
      <c r="O3" s="38"/>
      <c r="P3" s="61">
        <f>'Total Cost-Per Line of Business'!D3*'CL-Percentages'!P3</f>
        <v>0</v>
      </c>
      <c r="Q3" s="61">
        <f>'Total Cost-Per Line of Business'!D3*'CL-Percentages'!Q3</f>
        <v>0</v>
      </c>
      <c r="R3" s="61">
        <f>'Total Cost-Per Line of Business'!D3*'CL-Percentages'!R3</f>
        <v>0</v>
      </c>
      <c r="S3" s="38"/>
      <c r="T3" s="38"/>
      <c r="U3" s="61">
        <f>'Total Cost-Per Line of Business'!D3*'CL-Percentages'!U3</f>
        <v>0</v>
      </c>
      <c r="V3" s="38"/>
      <c r="W3" s="61">
        <f>'Total Cost-Per Line of Business'!D3*'CL-Percentages'!W3</f>
        <v>0</v>
      </c>
      <c r="X3" s="38"/>
      <c r="Y3" s="38"/>
      <c r="Z3" s="61">
        <f>'Total Cost-Per Line of Business'!D3*'CL-Percentages'!Z3</f>
        <v>0</v>
      </c>
      <c r="AA3" s="38"/>
      <c r="AB3" s="61">
        <f>'Total Cost-Per Line of Business'!D3*'CL-Percentages'!AB3</f>
        <v>0</v>
      </c>
      <c r="AC3" s="61">
        <f>'Total Cost-Per Line of Business'!D3*'CL-Percentages'!AC3</f>
        <v>0</v>
      </c>
      <c r="AD3" s="38"/>
      <c r="AE3" s="38"/>
      <c r="AF3" s="38"/>
      <c r="AG3" s="38"/>
      <c r="AH3" s="38"/>
      <c r="AI3" s="38"/>
    </row>
    <row r="4" spans="1:35">
      <c r="A4" s="9"/>
      <c r="B4" s="10" t="s">
        <v>27</v>
      </c>
      <c r="C4" s="38"/>
      <c r="D4" s="38"/>
      <c r="E4" s="38"/>
      <c r="F4" s="38"/>
      <c r="G4" s="38"/>
      <c r="H4" s="61">
        <f>'Total Cost-Per Line of Business'!D3*'CL-Percentages'!H4</f>
        <v>0</v>
      </c>
      <c r="I4" s="38"/>
      <c r="J4" s="61">
        <f>'Total Cost-Per Line of Business'!D3*'CL-Percentages'!J4</f>
        <v>0</v>
      </c>
      <c r="K4" s="61">
        <f>'Total Cost-Per Line of Business'!D3*'CL-Percentages'!K4</f>
        <v>51571.831267840978</v>
      </c>
      <c r="L4" s="61">
        <f>'Total Cost-Per Line of Business'!D3*'CL-Percentages'!L4</f>
        <v>4690.7943918401443</v>
      </c>
      <c r="M4" s="38"/>
      <c r="N4" s="38"/>
      <c r="O4" s="38"/>
      <c r="P4" s="61">
        <f>'Total Cost-Per Line of Business'!D3*'CL-Percentages'!P4</f>
        <v>0</v>
      </c>
      <c r="Q4" s="61">
        <f>'Total Cost-Per Line of Business'!D3*'CL-Percentages'!Q4</f>
        <v>0</v>
      </c>
      <c r="R4" s="61">
        <f>'Total Cost-Per Line of Business'!D3*'CL-Percentages'!R4</f>
        <v>0</v>
      </c>
      <c r="S4" s="38"/>
      <c r="T4" s="38"/>
      <c r="U4" s="61">
        <f>'Total Cost-Per Line of Business'!D3*'CL-Percentages'!U4</f>
        <v>9166.3324444753871</v>
      </c>
      <c r="V4" s="38"/>
      <c r="W4" s="61">
        <f>'Total Cost-Per Line of Business'!D3*'CL-Percentages'!W4</f>
        <v>1139.0647949592703</v>
      </c>
      <c r="X4" s="38"/>
      <c r="Y4" s="38"/>
      <c r="Z4" s="61">
        <f>'Total Cost-Per Line of Business'!D3*'CL-Percentages'!Z4</f>
        <v>1793.8028267075124</v>
      </c>
      <c r="AA4" s="38"/>
      <c r="AB4" s="61">
        <f>'Total Cost-Per Line of Business'!D3*'CL-Percentages'!AB4</f>
        <v>0</v>
      </c>
      <c r="AC4" s="61">
        <f>'Total Cost-Per Line of Business'!D3*'CL-Percentages'!AC4</f>
        <v>0</v>
      </c>
      <c r="AD4" s="38"/>
      <c r="AE4" s="38"/>
      <c r="AF4" s="38"/>
      <c r="AG4" s="38"/>
      <c r="AH4" s="38"/>
      <c r="AI4" s="38"/>
    </row>
    <row r="5" spans="1:35">
      <c r="A5" s="9"/>
      <c r="B5" s="10" t="s">
        <v>28</v>
      </c>
      <c r="C5" s="38"/>
      <c r="D5" s="38"/>
      <c r="E5" s="38"/>
      <c r="F5" s="38"/>
      <c r="G5" s="38"/>
      <c r="H5" s="61">
        <f>'Total Cost-Per Line of Business'!D3*'CL-Percentages'!H5</f>
        <v>0</v>
      </c>
      <c r="I5" s="38"/>
      <c r="J5" s="61">
        <f>'Total Cost-Per Line of Business'!D3*'CL-Percentages'!J5</f>
        <v>0</v>
      </c>
      <c r="K5" s="61">
        <f>'Total Cost-Per Line of Business'!D3*'CL-Percentages'!K5</f>
        <v>350544.94839518209</v>
      </c>
      <c r="L5" s="61">
        <f>'Total Cost-Per Line of Business'!D3*'CL-Percentages'!L5</f>
        <v>20924.709973543133</v>
      </c>
      <c r="M5" s="38"/>
      <c r="N5" s="38"/>
      <c r="O5" s="38"/>
      <c r="P5" s="61">
        <f>'Total Cost-Per Line of Business'!D3*'CL-Percentages'!P5</f>
        <v>0</v>
      </c>
      <c r="Q5" s="61">
        <f>'Total Cost-Per Line of Business'!D3*'CL-Percentages'!Q5</f>
        <v>0</v>
      </c>
      <c r="R5" s="61">
        <f>'Total Cost-Per Line of Business'!D3*'CL-Percentages'!R5</f>
        <v>0</v>
      </c>
      <c r="S5" s="38"/>
      <c r="T5" s="38"/>
      <c r="U5" s="61">
        <f>'Total Cost-Per Line of Business'!D3*'CL-Percentages'!U5</f>
        <v>14036.507118986285</v>
      </c>
      <c r="V5" s="38"/>
      <c r="W5" s="61">
        <f>'Total Cost-Per Line of Business'!D3*'CL-Percentages'!W5</f>
        <v>3354.4112859430479</v>
      </c>
      <c r="X5" s="38"/>
      <c r="Y5" s="38"/>
      <c r="Z5" s="61">
        <f>'Total Cost-Per Line of Business'!D3*'CL-Percentages'!Z5</f>
        <v>12520.743730418437</v>
      </c>
      <c r="AA5" s="38"/>
      <c r="AB5" s="61">
        <f>'Total Cost-Per Line of Business'!D3*'CL-Percentages'!AB5</f>
        <v>0</v>
      </c>
      <c r="AC5" s="61">
        <f>'Total Cost-Per Line of Business'!D3*'CL-Percentages'!AC5</f>
        <v>0</v>
      </c>
      <c r="AD5" s="38"/>
      <c r="AE5" s="38"/>
      <c r="AF5" s="38"/>
      <c r="AG5" s="38"/>
      <c r="AH5" s="38"/>
      <c r="AI5" s="38"/>
    </row>
    <row r="6" spans="1:35">
      <c r="A6" s="9"/>
      <c r="B6" s="10" t="s">
        <v>29</v>
      </c>
      <c r="C6" s="38"/>
      <c r="D6" s="38"/>
      <c r="E6" s="38"/>
      <c r="F6" s="38"/>
      <c r="G6" s="38"/>
      <c r="H6" s="61">
        <f>'Total Cost-Per Line of Business'!D3*'CL-Percentages'!H6</f>
        <v>0</v>
      </c>
      <c r="I6" s="38"/>
      <c r="J6" s="61">
        <f>'Total Cost-Per Line of Business'!D3*'CL-Percentages'!J6</f>
        <v>0</v>
      </c>
      <c r="K6" s="61">
        <f>'Total Cost-Per Line of Business'!D3*'CL-Percentages'!K6</f>
        <v>32082.163555663858</v>
      </c>
      <c r="L6" s="61">
        <f>'Total Cost-Per Line of Business'!D3*'CL-Percentages'!L6</f>
        <v>4224.4056568961914</v>
      </c>
      <c r="M6" s="38"/>
      <c r="N6" s="38"/>
      <c r="O6" s="38"/>
      <c r="P6" s="61">
        <f>'Total Cost-Per Line of Business'!D3*'CL-Percentages'!P6</f>
        <v>0</v>
      </c>
      <c r="Q6" s="61">
        <f>'Total Cost-Per Line of Business'!D3*'CL-Percentages'!Q6</f>
        <v>0</v>
      </c>
      <c r="R6" s="61">
        <f>'Total Cost-Per Line of Business'!D3*'CL-Percentages'!R6</f>
        <v>0</v>
      </c>
      <c r="S6" s="38"/>
      <c r="T6" s="38"/>
      <c r="U6" s="61">
        <f>'Total Cost-Per Line of Business'!D3*'CL-Percentages'!U6</f>
        <v>7193.149335097125</v>
      </c>
      <c r="V6" s="38"/>
      <c r="W6" s="61">
        <f>'Total Cost-Per Line of Business'!D3*'CL-Percentages'!W6</f>
        <v>1695.1436712385992</v>
      </c>
      <c r="X6" s="38"/>
      <c r="Y6" s="38"/>
      <c r="Z6" s="61">
        <f>'Total Cost-Per Line of Business'!D3*'CL-Percentages'!Z6</f>
        <v>349.79155120796491</v>
      </c>
      <c r="AA6" s="38"/>
      <c r="AB6" s="61">
        <f>'Total Cost-Per Line of Business'!D3*'CL-Percentages'!AB6</f>
        <v>0</v>
      </c>
      <c r="AC6" s="61">
        <f>'Total Cost-Per Line of Business'!D3*'CL-Percentages'!AC6</f>
        <v>0</v>
      </c>
      <c r="AD6" s="38"/>
      <c r="AE6" s="38"/>
      <c r="AF6" s="38"/>
      <c r="AG6" s="38"/>
      <c r="AH6" s="38"/>
      <c r="AI6" s="38"/>
    </row>
    <row r="7" spans="1:35">
      <c r="A7" s="34" t="s">
        <v>6</v>
      </c>
      <c r="B7" s="58">
        <f>SUM(H3:H6,J3:L6,P3:R6,U3:U6,W3:W6,Z3:Z6,AB3:AC6)</f>
        <v>515287.79999999993</v>
      </c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</row>
    <row r="8" spans="1:35">
      <c r="A8" s="34"/>
      <c r="B8" s="5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</row>
    <row r="9" spans="1:35">
      <c r="A9" s="11" t="s">
        <v>10</v>
      </c>
      <c r="B9" s="10" t="s">
        <v>27</v>
      </c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</row>
    <row r="10" spans="1:35">
      <c r="A10" s="11"/>
      <c r="B10" s="10" t="s">
        <v>28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</row>
    <row r="11" spans="1:35">
      <c r="A11" s="34" t="s">
        <v>6</v>
      </c>
      <c r="B11" s="5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</row>
    <row r="12" spans="1:35">
      <c r="A12" s="34"/>
      <c r="B12" s="5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7"/>
    </row>
    <row r="13" spans="1:35">
      <c r="A13" s="11" t="s">
        <v>11</v>
      </c>
      <c r="B13" s="13" t="s">
        <v>26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</row>
    <row r="14" spans="1:35">
      <c r="A14" s="11"/>
      <c r="B14" s="10" t="s">
        <v>27</v>
      </c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</row>
    <row r="15" spans="1:35">
      <c r="A15" s="11"/>
      <c r="B15" s="10" t="s">
        <v>28</v>
      </c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7"/>
      <c r="AI15" s="57"/>
    </row>
    <row r="16" spans="1:35">
      <c r="A16" s="11"/>
      <c r="B16" s="10" t="s">
        <v>29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</row>
    <row r="17" spans="1:35">
      <c r="A17" s="34" t="s">
        <v>6</v>
      </c>
      <c r="B17" s="59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7"/>
      <c r="AI17" s="57"/>
    </row>
    <row r="18" spans="1:35">
      <c r="A18" s="34"/>
      <c r="B18" s="59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57"/>
      <c r="AG18" s="57"/>
      <c r="AH18" s="57"/>
      <c r="AI18" s="57"/>
    </row>
    <row r="19" spans="1:35">
      <c r="A19" s="11" t="s">
        <v>12</v>
      </c>
      <c r="B19" s="10" t="s">
        <v>27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61">
        <f>'Total Cost-Per Line of Business'!D7*'CL-Percentages'!N16</f>
        <v>89022.874390243887</v>
      </c>
      <c r="O19" s="39"/>
      <c r="P19" s="39"/>
      <c r="Q19" s="39"/>
      <c r="R19" s="61">
        <f>'Total Cost-Per Line of Business'!D7*'CL-Percentages'!R16</f>
        <v>0</v>
      </c>
      <c r="S19" s="39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61">
        <f>'Total Cost-Per Line of Business'!D7*'CL-Percentages'!AD16</f>
        <v>8634.325609756097</v>
      </c>
      <c r="AE19" s="57"/>
      <c r="AF19" s="57"/>
      <c r="AG19" s="57"/>
      <c r="AH19" s="57"/>
      <c r="AI19" s="57"/>
    </row>
    <row r="20" spans="1:35">
      <c r="A20" s="11"/>
      <c r="B20" s="10" t="s">
        <v>28</v>
      </c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61">
        <f>'Total Cost-Per Line of Business'!D7*'CL-Percentages'!N17</f>
        <v>1687.1670731707316</v>
      </c>
      <c r="O20" s="39"/>
      <c r="P20" s="39"/>
      <c r="Q20" s="39"/>
      <c r="R20" s="61">
        <f>'Total Cost-Per Line of Business'!D7*'CL-Percentages'!R17</f>
        <v>0</v>
      </c>
      <c r="S20" s="39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61">
        <f>'Total Cost-Per Line of Business'!D7*'CL-Percentages'!AD17</f>
        <v>14589.032926829268</v>
      </c>
      <c r="AE20" s="57"/>
      <c r="AF20" s="57"/>
      <c r="AG20" s="57"/>
      <c r="AH20" s="57"/>
      <c r="AI20" s="57"/>
    </row>
    <row r="21" spans="1:35">
      <c r="A21" s="34" t="s">
        <v>6</v>
      </c>
      <c r="B21" s="59">
        <f>SUM(N19:N20,R19:R20,AD19:AD20)</f>
        <v>113933.39999999998</v>
      </c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/>
      <c r="AF21" s="57"/>
      <c r="AG21" s="57"/>
      <c r="AH21" s="57"/>
      <c r="AI21" s="57"/>
    </row>
    <row r="22" spans="1:35">
      <c r="A22" s="34"/>
      <c r="B22" s="5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57"/>
      <c r="U22" s="57"/>
      <c r="V22" s="57"/>
      <c r="W22" s="57"/>
      <c r="X22" s="57"/>
      <c r="Y22" s="57"/>
      <c r="Z22" s="57"/>
      <c r="AA22" s="57"/>
      <c r="AB22" s="57"/>
      <c r="AC22" s="57"/>
      <c r="AD22" s="57"/>
      <c r="AE22" s="57"/>
      <c r="AF22" s="57"/>
      <c r="AG22" s="57"/>
      <c r="AH22" s="57"/>
      <c r="AI22" s="57"/>
    </row>
    <row r="23" spans="1:35">
      <c r="A23" s="11" t="s">
        <v>13</v>
      </c>
      <c r="B23" s="13" t="s">
        <v>26</v>
      </c>
      <c r="C23" s="61">
        <f>'Total Cost-Per Line of Business'!D9*'CL-Percentages'!C19</f>
        <v>0</v>
      </c>
      <c r="D23" s="61">
        <f>'Total Cost-Per Line of Business'!D9*'CL-Percentages'!D19</f>
        <v>0</v>
      </c>
      <c r="E23" s="61">
        <f>'Total Cost-Per Line of Business'!D9*'CL-Percentages'!E19</f>
        <v>0</v>
      </c>
      <c r="F23" s="61">
        <f>'Total Cost-Per Line of Business'!D9*'CL-Percentages'!F19</f>
        <v>0</v>
      </c>
      <c r="G23" s="61">
        <f>'Total Cost-Per Line of Business'!D9*'CL-Percentages'!G19</f>
        <v>0</v>
      </c>
      <c r="H23" s="61">
        <f>'Total Cost-Per Line of Business'!D9*'CL-Percentages'!H19</f>
        <v>0</v>
      </c>
      <c r="I23" s="61">
        <f>'Total Cost-Per Line of Business'!D9*'CL-Percentages'!I19</f>
        <v>0</v>
      </c>
      <c r="J23" s="61">
        <f>'Total Cost-Per Line of Business'!D9*'CL-Percentages'!J19</f>
        <v>0</v>
      </c>
      <c r="K23" s="61">
        <f>'Total Cost-Per Line of Business'!D9*'CL-Percentages'!K19</f>
        <v>0</v>
      </c>
      <c r="L23" s="61">
        <f>'Total Cost-Per Line of Business'!D9*'CL-Percentages'!L19</f>
        <v>0</v>
      </c>
      <c r="M23" s="61">
        <f>'Total Cost-Per Line of Business'!D9*'CL-Percentages'!M19</f>
        <v>0</v>
      </c>
      <c r="N23" s="39"/>
      <c r="O23" s="61">
        <f>'Total Cost-Per Line of Business'!D9*'CL-Percentages'!O19</f>
        <v>0</v>
      </c>
      <c r="P23" s="61">
        <f>'Total Cost-Per Line of Business'!D9*'CL-Percentages'!P19</f>
        <v>0</v>
      </c>
      <c r="Q23" s="61">
        <f>'Total Cost-Per Line of Business'!D9*'CL-Percentages'!Q19</f>
        <v>0</v>
      </c>
      <c r="R23" s="61">
        <f>'Total Cost-Per Line of Business'!D9*'CL-Percentages'!R19</f>
        <v>0</v>
      </c>
      <c r="S23" s="61">
        <f>'Total Cost-Per Line of Business'!D9*'CL-Percentages'!S19</f>
        <v>0</v>
      </c>
      <c r="T23" s="61">
        <f>'Total Cost-Per Line of Business'!D9*'CL-Percentages'!T19</f>
        <v>0</v>
      </c>
      <c r="U23" s="61">
        <f>'Total Cost-Per Line of Business'!D9*'CL-Percentages'!U19</f>
        <v>0</v>
      </c>
      <c r="V23" s="61">
        <f>'Total Cost-Per Line of Business'!D9*'CL-Percentages'!V19</f>
        <v>0</v>
      </c>
      <c r="W23" s="61">
        <f>'Total Cost-Per Line of Business'!D9*'CL-Percentages'!W19</f>
        <v>0</v>
      </c>
      <c r="X23" s="61">
        <f>'Total Cost-Per Line of Business'!D9*'CL-Percentages'!X19</f>
        <v>0</v>
      </c>
      <c r="Y23" s="61">
        <f>'Total Cost-Per Line of Business'!D9*'CL-Percentages'!Y19</f>
        <v>0</v>
      </c>
      <c r="Z23" s="61">
        <f>'Total Cost-Per Line of Business'!D9*'CL-Percentages'!Z19</f>
        <v>0</v>
      </c>
      <c r="AA23" s="61">
        <f>'Total Cost-Per Line of Business'!D9*'CL-Percentages'!AA19</f>
        <v>0</v>
      </c>
      <c r="AB23" s="61">
        <f>'Total Cost-Per Line of Business'!D9*'CL-Percentages'!AB19</f>
        <v>0</v>
      </c>
      <c r="AC23" s="61">
        <f>'Total Cost-Per Line of Business'!D9*'CL-Percentages'!AC19</f>
        <v>0</v>
      </c>
      <c r="AD23" s="61">
        <f>'Total Cost-Per Line of Business'!D9*'CL-Percentages'!AD19</f>
        <v>0</v>
      </c>
      <c r="AE23" s="61">
        <f>'Total Cost-Per Line of Business'!D9*'CL-Percentages'!AE19</f>
        <v>0</v>
      </c>
      <c r="AF23" s="61">
        <f>'Total Cost-Per Line of Business'!D9*'CL-Percentages'!AF19</f>
        <v>0</v>
      </c>
      <c r="AG23" s="61">
        <f>'Total Cost-Per Line of Business'!D9*'CL-Percentages'!AG19</f>
        <v>0</v>
      </c>
      <c r="AH23" s="61">
        <f>'Total Cost-Per Line of Business'!D9*'CL-Percentages'!AH19</f>
        <v>0</v>
      </c>
      <c r="AI23" s="61">
        <f>'Total Cost-Per Line of Business'!D9*'CL-Percentages'!AI19</f>
        <v>0</v>
      </c>
    </row>
    <row r="24" spans="1:35">
      <c r="A24" s="11"/>
      <c r="B24" s="10" t="s">
        <v>27</v>
      </c>
      <c r="C24" s="61">
        <f>'Total Cost-Per Line of Business'!D9*'CL-Percentages'!C20</f>
        <v>24304.461120310534</v>
      </c>
      <c r="D24" s="61">
        <f>'Total Cost-Per Line of Business'!D9*'CL-Percentages'!D20</f>
        <v>33285.297862737694</v>
      </c>
      <c r="E24" s="61">
        <f>'Total Cost-Per Line of Business'!D9*'CL-Percentages'!E20</f>
        <v>0</v>
      </c>
      <c r="F24" s="61">
        <f>'Total Cost-Per Line of Business'!D9*'CL-Percentages'!F20</f>
        <v>22.939557451921225</v>
      </c>
      <c r="G24" s="61">
        <f>'Total Cost-Per Line of Business'!D9*'CL-Percentages'!G20</f>
        <v>0</v>
      </c>
      <c r="H24" s="61">
        <f>'Total Cost-Per Line of Business'!D9*'CL-Percentages'!H20</f>
        <v>0</v>
      </c>
      <c r="I24" s="61">
        <f>'Total Cost-Per Line of Business'!D9*'CL-Percentages'!I20</f>
        <v>58931.723093985624</v>
      </c>
      <c r="J24" s="61">
        <f>'Total Cost-Per Line of Business'!D9*'CL-Percentages'!J20</f>
        <v>0</v>
      </c>
      <c r="K24" s="61">
        <f>'Total Cost-Per Line of Business'!D9*'CL-Percentages'!K20</f>
        <v>65951.227674273512</v>
      </c>
      <c r="L24" s="61">
        <f>'Total Cost-Per Line of Business'!D9*'CL-Percentages'!L20</f>
        <v>5998.694273677399</v>
      </c>
      <c r="M24" s="61">
        <f>'Total Cost-Per Line of Business'!D9*'CL-Percentages'!M20</f>
        <v>0</v>
      </c>
      <c r="N24" s="39"/>
      <c r="O24" s="61">
        <f>'Total Cost-Per Line of Business'!D9*'CL-Percentages'!O20</f>
        <v>0</v>
      </c>
      <c r="P24" s="61">
        <f>'Total Cost-Per Line of Business'!D9*'CL-Percentages'!P20</f>
        <v>0</v>
      </c>
      <c r="Q24" s="61">
        <f>'Total Cost-Per Line of Business'!D9*'CL-Percentages'!Q20</f>
        <v>0</v>
      </c>
      <c r="R24" s="61">
        <f>'Total Cost-Per Line of Business'!D9*'CL-Percentages'!R20</f>
        <v>0</v>
      </c>
      <c r="S24" s="61">
        <f>'Total Cost-Per Line of Business'!D9*'CL-Percentages'!S20</f>
        <v>286.74446814901529</v>
      </c>
      <c r="T24" s="61">
        <f>'Total Cost-Per Line of Business'!D9*'CL-Percentages'!T20</f>
        <v>0</v>
      </c>
      <c r="U24" s="61">
        <f>'Total Cost-Per Line of Business'!D9*'CL-Percentages'!U20</f>
        <v>11722.113857931745</v>
      </c>
      <c r="V24" s="61">
        <f>'Total Cost-Per Line of Business'!D9*'CL-Percentages'!V20</f>
        <v>0</v>
      </c>
      <c r="W24" s="61">
        <f>'Total Cost-Per Line of Business'!D9*'CL-Percentages'!W20</f>
        <v>1456.6618981969978</v>
      </c>
      <c r="X24" s="61">
        <f>'Total Cost-Per Line of Business'!D9*'CL-Percentages'!X20</f>
        <v>1456.6618981969978</v>
      </c>
      <c r="Y24" s="61">
        <f>'Total Cost-Per Line of Business'!D9*'CL-Percentages'!Y20</f>
        <v>940.52185552877006</v>
      </c>
      <c r="Z24" s="61">
        <f>'Total Cost-Per Line of Business'!D9*'CL-Percentages'!Z20</f>
        <v>2293.9557451921223</v>
      </c>
      <c r="AA24" s="61">
        <f>'Total Cost-Per Line of Business'!D9*'CL-Percentages'!AA20</f>
        <v>0</v>
      </c>
      <c r="AB24" s="61">
        <f>'Total Cost-Per Line of Business'!D9*'CL-Percentages'!AB20</f>
        <v>0</v>
      </c>
      <c r="AC24" s="61">
        <f>'Total Cost-Per Line of Business'!D9*'CL-Percentages'!AC20</f>
        <v>0</v>
      </c>
      <c r="AD24" s="61">
        <f>'Total Cost-Per Line of Business'!D9*'CL-Percentages'!AD20</f>
        <v>997.87074915857329</v>
      </c>
      <c r="AE24" s="61">
        <f>'Total Cost-Per Line of Business'!D9*'CL-Percentages'!AE20</f>
        <v>0</v>
      </c>
      <c r="AF24" s="61">
        <f>'Total Cost-Per Line of Business'!D9*'CL-Percentages'!AF20</f>
        <v>0</v>
      </c>
      <c r="AG24" s="61">
        <f>'Total Cost-Per Line of Business'!D9*'CL-Percentages'!AG20</f>
        <v>0</v>
      </c>
      <c r="AH24" s="61">
        <f>'Total Cost-Per Line of Business'!D9*'CL-Percentages'!AH20</f>
        <v>5620.1915757206998</v>
      </c>
      <c r="AI24" s="61">
        <f>'Total Cost-Per Line of Business'!D9*'CL-Percentages'!AI20</f>
        <v>0</v>
      </c>
    </row>
    <row r="25" spans="1:35">
      <c r="A25" s="11"/>
      <c r="B25" s="10" t="s">
        <v>28</v>
      </c>
      <c r="C25" s="61">
        <f>'Total Cost-Per Line of Business'!D9*'CL-Percentages'!C21</f>
        <v>210355.74183411759</v>
      </c>
      <c r="D25" s="61">
        <f>'Total Cost-Per Line of Business'!D9*'CL-Percentages'!D21</f>
        <v>183814.67386224476</v>
      </c>
      <c r="E25" s="61">
        <f>'Total Cost-Per Line of Business'!D9*'CL-Percentages'!E21</f>
        <v>0</v>
      </c>
      <c r="F25" s="61">
        <f>'Total Cost-Per Line of Business'!D9*'CL-Percentages'!F21</f>
        <v>0</v>
      </c>
      <c r="G25" s="61">
        <f>'Total Cost-Per Line of Business'!D9*'CL-Percentages'!G21</f>
        <v>0</v>
      </c>
      <c r="H25" s="61">
        <f>'Total Cost-Per Line of Business'!D9*'CL-Percentages'!H21</f>
        <v>0</v>
      </c>
      <c r="I25" s="61">
        <f>'Total Cost-Per Line of Business'!D9*'CL-Percentages'!I21</f>
        <v>320373.85937353177</v>
      </c>
      <c r="J25" s="61">
        <f>'Total Cost-Per Line of Business'!D9*'CL-Percentages'!J21</f>
        <v>0</v>
      </c>
      <c r="K25" s="61">
        <f>'Total Cost-Per Line of Business'!D9*'CL-Percentages'!K21</f>
        <v>448284.83172544459</v>
      </c>
      <c r="L25" s="61">
        <f>'Total Cost-Per Line of Business'!D9*'CL-Percentages'!L21</f>
        <v>26758.993767666107</v>
      </c>
      <c r="M25" s="61">
        <f>'Total Cost-Per Line of Business'!D9*'CL-Percentages'!M21</f>
        <v>0</v>
      </c>
      <c r="N25" s="39"/>
      <c r="O25" s="61">
        <f>'Total Cost-Per Line of Business'!D9*'CL-Percentages'!O21</f>
        <v>0</v>
      </c>
      <c r="P25" s="61">
        <f>'Total Cost-Per Line of Business'!D9*'CL-Percentages'!P21</f>
        <v>0</v>
      </c>
      <c r="Q25" s="61">
        <f>'Total Cost-Per Line of Business'!D9*'CL-Percentages'!Q21</f>
        <v>0</v>
      </c>
      <c r="R25" s="61">
        <f>'Total Cost-Per Line of Business'!D9*'CL-Percentages'!R21</f>
        <v>0</v>
      </c>
      <c r="S25" s="61">
        <f>'Total Cost-Per Line of Business'!D9*'CL-Percentages'!S21</f>
        <v>6468.955201441785</v>
      </c>
      <c r="T25" s="61">
        <f>'Total Cost-Per Line of Business'!D9*'CL-Percentages'!T21</f>
        <v>0</v>
      </c>
      <c r="U25" s="61">
        <f>'Total Cost-Per Line of Business'!D9*'CL-Percentages'!U21</f>
        <v>17950.203706128355</v>
      </c>
      <c r="V25" s="61">
        <f>'Total Cost-Per Line of Business'!D9*'CL-Percentages'!V21</f>
        <v>0</v>
      </c>
      <c r="W25" s="61">
        <f>'Total Cost-Per Line of Business'!D9*'CL-Percentages'!W21</f>
        <v>4289.6972435092694</v>
      </c>
      <c r="X25" s="61">
        <f>'Total Cost-Per Line of Business'!D9*'CL-Percentages'!X21</f>
        <v>4289.6972435092694</v>
      </c>
      <c r="Y25" s="61">
        <f>'Total Cost-Per Line of Business'!D9*'CL-Percentages'!Y21</f>
        <v>3108.3100347353256</v>
      </c>
      <c r="Z25" s="61">
        <f>'Total Cost-Per Line of Business'!D9*'CL-Percentages'!Z21</f>
        <v>16011.811101441015</v>
      </c>
      <c r="AA25" s="61">
        <f>'Total Cost-Per Line of Business'!D9*'CL-Percentages'!AA21</f>
        <v>0</v>
      </c>
      <c r="AB25" s="61">
        <f>'Total Cost-Per Line of Business'!D9*'CL-Percentages'!AB21</f>
        <v>0</v>
      </c>
      <c r="AC25" s="61">
        <f>'Total Cost-Per Line of Business'!D9*'CL-Percentages'!AC21</f>
        <v>0</v>
      </c>
      <c r="AD25" s="61">
        <f>'Total Cost-Per Line of Business'!D9*'CL-Percentages'!AD21</f>
        <v>1686.05747271621</v>
      </c>
      <c r="AE25" s="61">
        <f>'Total Cost-Per Line of Business'!D9*'CL-Percentages'!AE21</f>
        <v>0</v>
      </c>
      <c r="AF25" s="61">
        <f>'Total Cost-Per Line of Business'!D9*'CL-Percentages'!AF21</f>
        <v>0</v>
      </c>
      <c r="AG25" s="61">
        <f>'Total Cost-Per Line of Business'!D9*'CL-Percentages'!AG21</f>
        <v>0</v>
      </c>
      <c r="AH25" s="61">
        <f>'Total Cost-Per Line of Business'!D9*'CL-Percentages'!AH21</f>
        <v>31633.649726199368</v>
      </c>
      <c r="AI25" s="61">
        <f>'Total Cost-Per Line of Business'!D9*'CL-Percentages'!AI21</f>
        <v>929.05207680280955</v>
      </c>
    </row>
    <row r="26" spans="1:35">
      <c r="A26" s="34" t="s">
        <v>6</v>
      </c>
      <c r="B26" s="59">
        <f>SUM(C23:M25,O23:AI25)</f>
        <v>1489224.5999999999</v>
      </c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57"/>
      <c r="AH26" s="57"/>
      <c r="AI26" s="57"/>
    </row>
    <row r="27" spans="1:35">
      <c r="A27" s="34"/>
      <c r="B27" s="5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7"/>
      <c r="AF27" s="57"/>
      <c r="AG27" s="57"/>
      <c r="AH27" s="57"/>
      <c r="AI27" s="57"/>
    </row>
    <row r="28" spans="1:35">
      <c r="A28" s="11" t="s">
        <v>16</v>
      </c>
      <c r="B28" s="10" t="s">
        <v>29</v>
      </c>
      <c r="C28" s="61">
        <f>'Total Cost-Per Line of Business'!D11*'CL-Percentages'!C23</f>
        <v>308499.77018813312</v>
      </c>
      <c r="D28" s="61">
        <f>'Total Cost-Per Line of Business'!D11*'CL-Percentages'!D23</f>
        <v>130114.68746743847</v>
      </c>
      <c r="E28" s="61">
        <f>'Total Cost-Per Line of Business'!D11*'CL-Percentages'!E23</f>
        <v>802.39502170767003</v>
      </c>
      <c r="F28" s="61">
        <f>'Total Cost-Per Line of Business'!D11*'CL-Percentages'!F23</f>
        <v>0</v>
      </c>
      <c r="G28" s="61">
        <f>'Total Cost-Per Line of Business'!D11*'CL-Percentages'!G23</f>
        <v>1182.4768740955137</v>
      </c>
      <c r="H28" s="61">
        <f>'Total Cost-Per Line of Business'!D11*'CL-Percentages'!H23</f>
        <v>0</v>
      </c>
      <c r="I28" s="61">
        <f>'Total Cost-Per Line of Business'!D11*'CL-Percentages'!I23</f>
        <v>175175.50263386397</v>
      </c>
      <c r="J28" s="61">
        <f>'Total Cost-Per Line of Business'!D11*'CL-Percentages'!J23</f>
        <v>0</v>
      </c>
      <c r="K28" s="61">
        <f>'Total Cost-Per Line of Business'!D11*'CL-Percentages'!K23</f>
        <v>151061.42066570188</v>
      </c>
      <c r="L28" s="61">
        <f>'Total Cost-Per Line of Business'!D11*'CL-Percentages'!L23</f>
        <v>19890.95027496382</v>
      </c>
      <c r="M28" s="61">
        <f>'Total Cost-Per Line of Business'!D11*'CL-Percentages'!M23</f>
        <v>0</v>
      </c>
      <c r="N28" s="61">
        <f>'Total Cost-Per Line of Business'!D11*'CL-Percentages'!N23</f>
        <v>12289.313227206945</v>
      </c>
      <c r="O28" s="61">
        <f>'Total Cost-Per Line of Business'!D11*'CL-Percentages'!O23</f>
        <v>0</v>
      </c>
      <c r="P28" s="61">
        <f>'Total Cost-Per Line of Business'!D11*'CL-Percentages'!P23</f>
        <v>0</v>
      </c>
      <c r="Q28" s="61">
        <f>'Total Cost-Per Line of Business'!D11*'CL-Percentages'!Q23</f>
        <v>0</v>
      </c>
      <c r="R28" s="61">
        <f>'Total Cost-Per Line of Business'!D11*'CL-Percentages'!R23</f>
        <v>0</v>
      </c>
      <c r="S28" s="61">
        <f>'Total Cost-Per Line of Business'!D11*'CL-Percentages'!S23</f>
        <v>4434.2882778581761</v>
      </c>
      <c r="T28" s="61">
        <f>'Total Cost-Per Line of Business'!D11*'CL-Percentages'!T23</f>
        <v>84.462633863965266</v>
      </c>
      <c r="U28" s="61">
        <f>'Total Cost-Per Line of Business'!D11*'CL-Percentages'!U23</f>
        <v>33869.516179450067</v>
      </c>
      <c r="V28" s="61">
        <f>'Total Cost-Per Line of Business'!D11*'CL-Percentages'!V23</f>
        <v>0</v>
      </c>
      <c r="W28" s="61">
        <f>'Total Cost-Per Line of Business'!D11*'CL-Percentages'!W23</f>
        <v>7981.7189001447177</v>
      </c>
      <c r="X28" s="61">
        <f>'Total Cost-Per Line of Business'!D11*'CL-Percentages'!X23</f>
        <v>15963.437800289435</v>
      </c>
      <c r="Y28" s="61">
        <f>'Total Cost-Per Line of Business'!D11*'CL-Percentages'!Y23</f>
        <v>11064.60503617945</v>
      </c>
      <c r="Z28" s="61">
        <f>'Total Cost-Per Line of Business'!D11*'CL-Percentages'!Z23</f>
        <v>1647.0213603473226</v>
      </c>
      <c r="AA28" s="61">
        <f>'Total Cost-Per Line of Business'!D11*'CL-Percentages'!AA23</f>
        <v>0</v>
      </c>
      <c r="AB28" s="61">
        <f>'Total Cost-Per Line of Business'!D11*'CL-Percentages'!AB23</f>
        <v>0</v>
      </c>
      <c r="AC28" s="61">
        <f>'Total Cost-Per Line of Business'!D11*'CL-Percentages'!AC23</f>
        <v>0</v>
      </c>
      <c r="AD28" s="61">
        <f>'Total Cost-Per Line of Business'!D11*'CL-Percentages'!AD23</f>
        <v>633.46975397973938</v>
      </c>
      <c r="AE28" s="61">
        <f>'Total Cost-Per Line of Business'!D11*'CL-Percentages'!AE23</f>
        <v>253.38790159189577</v>
      </c>
      <c r="AF28" s="61">
        <f>'Total Cost-Per Line of Business'!D11*'CL-Percentages'!AF23</f>
        <v>211.15658465991316</v>
      </c>
      <c r="AG28" s="61">
        <f>'Total Cost-Per Line of Business'!D11*'CL-Percentages'!AG23</f>
        <v>0</v>
      </c>
      <c r="AH28" s="61">
        <f>'Total Cost-Per Line of Business'!D11*'CL-Percentages'!AH23</f>
        <v>295.61921852387843</v>
      </c>
      <c r="AI28" s="61">
        <f>'Total Cost-Per Line of Business'!D11*'CL-Percentages'!AI23</f>
        <v>0</v>
      </c>
    </row>
    <row r="29" spans="1:35">
      <c r="A29" s="34" t="s">
        <v>6</v>
      </c>
      <c r="B29" s="59">
        <f>SUM(C28:AI28)</f>
        <v>875455.2</v>
      </c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7"/>
    </row>
    <row r="30" spans="1:35">
      <c r="A30" s="34"/>
      <c r="B30" s="5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7"/>
    </row>
    <row r="31" spans="1:35">
      <c r="A31" s="11" t="s">
        <v>19</v>
      </c>
      <c r="B31" s="10" t="s">
        <v>27</v>
      </c>
      <c r="C31" s="61">
        <f>'Total Cost-Per Line of Business'!D14*'CL-Percentages'!C25</f>
        <v>75318.879169287276</v>
      </c>
      <c r="D31" s="61">
        <f>'Total Cost-Per Line of Business'!D14*'CL-Percentages'!D25</f>
        <v>103150.25358625375</v>
      </c>
      <c r="E31" s="61">
        <f>'Total Cost-Per Line of Business'!D14*'CL-Percentages'!E25</f>
        <v>0</v>
      </c>
      <c r="F31" s="61">
        <f>'Total Cost-Per Line of Business'!D14*'CL-Percentages'!F25</f>
        <v>71.089078970540143</v>
      </c>
      <c r="G31" s="61">
        <f>'Total Cost-Per Line of Business'!D14*'CL-Percentages'!G25</f>
        <v>0</v>
      </c>
      <c r="H31" s="61">
        <f>'Total Cost-Per Line of Business'!D14*'CL-Percentages'!H25</f>
        <v>0</v>
      </c>
      <c r="I31" s="61">
        <f>'Total Cost-Per Line of Business'!D14*'CL-Percentages'!I25</f>
        <v>182627.84387531763</v>
      </c>
      <c r="J31" s="61">
        <f>'Total Cost-Per Line of Business'!D14*'CL-Percentages'!J25</f>
        <v>0</v>
      </c>
      <c r="K31" s="57"/>
      <c r="L31" s="61">
        <f>'Total Cost-Per Line of Business'!D14*'CL-Percentages'!L25</f>
        <v>18589.794150796246</v>
      </c>
      <c r="M31" s="61">
        <f>'Total Cost-Per Line of Business'!D14*'CL-Percentages'!M25</f>
        <v>0</v>
      </c>
      <c r="N31" s="39"/>
      <c r="O31" s="39"/>
      <c r="P31" s="57"/>
      <c r="Q31" s="61">
        <f>'Total Cost-Per Line of Business'!D14*'CL-Percentages'!Q25</f>
        <v>0</v>
      </c>
      <c r="R31" s="61">
        <f>'Total Cost-Per Line of Business'!D14*'CL-Percentages'!R25</f>
        <v>0</v>
      </c>
      <c r="S31" s="39"/>
      <c r="T31" s="39"/>
      <c r="U31" s="39"/>
      <c r="V31" s="39"/>
      <c r="W31" s="57"/>
      <c r="X31" s="61">
        <f>'Total Cost-Per Line of Business'!D14*'CL-Percentages'!X25</f>
        <v>4514.1565146292987</v>
      </c>
      <c r="Y31" s="61">
        <f>'Total Cost-Per Line of Business'!D14*'CL-Percentages'!Y25</f>
        <v>2914.6522377921456</v>
      </c>
      <c r="Z31" s="57"/>
      <c r="AA31" s="61">
        <f>'Total Cost-Per Line of Business'!D14*'CL-Percentages'!AA25</f>
        <v>0</v>
      </c>
      <c r="AB31" s="39"/>
      <c r="AC31" s="39"/>
      <c r="AD31" s="57"/>
      <c r="AE31" s="61">
        <f>'Total Cost-Per Line of Business'!D14*'CL-Percentages'!AE25</f>
        <v>0</v>
      </c>
      <c r="AF31" s="39"/>
      <c r="AG31" s="39"/>
      <c r="AH31" s="61">
        <f>'Total Cost-Per Line of Business'!D14*'CL-Percentages'!AH25</f>
        <v>17416.824347782331</v>
      </c>
      <c r="AI31" s="61">
        <f>'Total Cost-Per Line of Business'!D14*'CL-Percentages'!AI25</f>
        <v>0</v>
      </c>
    </row>
    <row r="32" spans="1:35">
      <c r="A32" s="11"/>
      <c r="B32" s="10" t="s">
        <v>28</v>
      </c>
      <c r="C32" s="61">
        <f>'Total Cost-Per Line of Business'!D14*'CL-Percentages'!C26</f>
        <v>651886.85415985296</v>
      </c>
      <c r="D32" s="61">
        <f>'Total Cost-Per Line of Business'!D14*'CL-Percentages'!D26</f>
        <v>569636.78979093814</v>
      </c>
      <c r="E32" s="61">
        <f>'Total Cost-Per Line of Business'!D14*'CL-Percentages'!E26</f>
        <v>0</v>
      </c>
      <c r="F32" s="61">
        <f>'Total Cost-Per Line of Business'!D14*'CL-Percentages'!F26</f>
        <v>0</v>
      </c>
      <c r="G32" s="61">
        <f>'Total Cost-Per Line of Business'!D14*'CL-Percentages'!G26</f>
        <v>0</v>
      </c>
      <c r="H32" s="61">
        <f>'Total Cost-Per Line of Business'!D14*'CL-Percentages'!H26</f>
        <v>0</v>
      </c>
      <c r="I32" s="61">
        <f>'Total Cost-Per Line of Business'!D14*'CL-Percentages'!I26</f>
        <v>992830.07690256345</v>
      </c>
      <c r="J32" s="61">
        <f>'Total Cost-Per Line of Business'!D14*'CL-Percentages'!J26</f>
        <v>0</v>
      </c>
      <c r="K32" s="57"/>
      <c r="L32" s="61">
        <f>'Total Cost-Per Line of Business'!D14*'CL-Percentages'!L26</f>
        <v>82925.410619135058</v>
      </c>
      <c r="M32" s="61">
        <f>'Total Cost-Per Line of Business'!D14*'CL-Percentages'!M26</f>
        <v>0</v>
      </c>
      <c r="N32" s="39"/>
      <c r="O32" s="39"/>
      <c r="P32" s="57"/>
      <c r="Q32" s="61">
        <f>'Total Cost-Per Line of Business'!D14*'CL-Percentages'!Q26</f>
        <v>0</v>
      </c>
      <c r="R32" s="61">
        <f>'Total Cost-Per Line of Business'!D14*'CL-Percentages'!R26</f>
        <v>0</v>
      </c>
      <c r="S32" s="39"/>
      <c r="T32" s="39"/>
      <c r="U32" s="39"/>
      <c r="V32" s="39"/>
      <c r="W32" s="57"/>
      <c r="X32" s="61">
        <f>'Total Cost-Per Line of Business'!D14*'CL-Percentages'!X26</f>
        <v>13293.657767491006</v>
      </c>
      <c r="Y32" s="61">
        <f>'Total Cost-Per Line of Business'!D14*'CL-Percentages'!Y26</f>
        <v>9632.5702005081876</v>
      </c>
      <c r="Z32" s="57"/>
      <c r="AA32" s="61">
        <f>'Total Cost-Per Line of Business'!D14*'CL-Percentages'!AA26</f>
        <v>0</v>
      </c>
      <c r="AB32" s="39"/>
      <c r="AC32" s="39"/>
      <c r="AD32" s="57"/>
      <c r="AE32" s="61">
        <f>'Total Cost-Per Line of Business'!D14*'CL-Percentages'!AE26</f>
        <v>0</v>
      </c>
      <c r="AF32" s="39"/>
      <c r="AG32" s="39"/>
      <c r="AH32" s="61">
        <f>'Total Cost-Per Line of Business'!D14*'CL-Percentages'!AH26</f>
        <v>98031.839900374835</v>
      </c>
      <c r="AI32" s="61">
        <f>'Total Cost-Per Line of Business'!D14*'CL-Percentages'!AI26</f>
        <v>2879.1076983068751</v>
      </c>
    </row>
    <row r="33" spans="1:35">
      <c r="A33" s="34" t="s">
        <v>6</v>
      </c>
      <c r="B33" s="58">
        <f>SUM(C31:J32,L31:M32,Q31:R32,X31:Y32,AA31:AA32,AE31:AE32,AH31:AI32)</f>
        <v>2825719.8</v>
      </c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</row>
    <row r="34" spans="1:35">
      <c r="A34" s="34"/>
      <c r="B34" s="58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</row>
    <row r="35" spans="1:35">
      <c r="A35" s="11" t="s">
        <v>20</v>
      </c>
      <c r="B35" s="13" t="s">
        <v>26</v>
      </c>
      <c r="C35" s="61">
        <f>'Total Cost-Per Line of Business'!D15*'CL-Percentages'!C28</f>
        <v>0</v>
      </c>
      <c r="D35" s="61">
        <f>'Total Cost-Per Line of Business'!D15*'CL-Percentages'!D28</f>
        <v>0</v>
      </c>
      <c r="E35" s="39"/>
      <c r="F35" s="39"/>
      <c r="G35" s="39"/>
      <c r="H35" s="61">
        <f>'Total Cost-Per Line of Business'!D15*'CL-Percentages'!H28</f>
        <v>0</v>
      </c>
      <c r="I35" s="61">
        <f>'Total Cost-Per Line of Business'!D15*'CL-Percentages'!I28</f>
        <v>0</v>
      </c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61">
        <f>'Total Cost-Per Line of Business'!D15*'CL-Percentages'!AG28</f>
        <v>0</v>
      </c>
      <c r="AH35" s="39"/>
      <c r="AI35" s="61">
        <f>'Total Cost-Per Line of Business'!D15*'CL-Percentages'!AI28</f>
        <v>0</v>
      </c>
    </row>
    <row r="36" spans="1:35">
      <c r="A36" s="11"/>
      <c r="B36" s="10" t="s">
        <v>27</v>
      </c>
      <c r="C36" s="61">
        <f>'Total Cost-Per Line of Business'!D15*'CL-Percentages'!C29</f>
        <v>476276.65224923706</v>
      </c>
      <c r="D36" s="61">
        <f>'Total Cost-Per Line of Business'!D15*'CL-Percentages'!D29</f>
        <v>652267.50581750169</v>
      </c>
      <c r="E36" s="39"/>
      <c r="F36" s="39"/>
      <c r="G36" s="39"/>
      <c r="H36" s="61">
        <f>'Total Cost-Per Line of Business'!D15*'CL-Percentages'!H29</f>
        <v>0</v>
      </c>
      <c r="I36" s="61">
        <f>'Total Cost-Per Line of Business'!D15*'CL-Percentages'!I29</f>
        <v>1154841.6419332612</v>
      </c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61">
        <f>'Total Cost-Per Line of Business'!D15*'CL-Percentages'!AG29</f>
        <v>0</v>
      </c>
      <c r="AH36" s="39"/>
      <c r="AI36" s="61">
        <f>'Total Cost-Per Line of Business'!D15*'CL-Percentages'!AI29</f>
        <v>0</v>
      </c>
    </row>
    <row r="37" spans="1:35">
      <c r="A37" s="34" t="s">
        <v>6</v>
      </c>
      <c r="B37" s="59">
        <f>SUM(C35:D36,H35:I36,AG35:AG36,AI35:AI36)</f>
        <v>2283385.7999999998</v>
      </c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</row>
    <row r="38" spans="1:35">
      <c r="A38" s="34"/>
      <c r="B38" s="5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</row>
    <row r="39" spans="1:35">
      <c r="A39" s="11" t="s">
        <v>23</v>
      </c>
      <c r="B39" s="13" t="s">
        <v>26</v>
      </c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</row>
    <row r="40" spans="1:35">
      <c r="A40" s="11"/>
      <c r="B40" s="10" t="s">
        <v>27</v>
      </c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</row>
    <row r="41" spans="1:35">
      <c r="A41" s="11"/>
      <c r="B41" s="10" t="s">
        <v>28</v>
      </c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</row>
    <row r="42" spans="1:35">
      <c r="A42" s="34" t="s">
        <v>6</v>
      </c>
      <c r="B42" s="53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</row>
    <row r="43" spans="1:35">
      <c r="A43" s="34"/>
      <c r="B43" s="53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</row>
    <row r="44" spans="1:35">
      <c r="A44" s="11" t="s">
        <v>21</v>
      </c>
      <c r="B44" s="13" t="s">
        <v>26</v>
      </c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</row>
    <row r="45" spans="1:35">
      <c r="A45" s="11"/>
      <c r="B45" s="10" t="s">
        <v>27</v>
      </c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</row>
    <row r="46" spans="1:35">
      <c r="A46" s="11"/>
      <c r="B46" s="10" t="s">
        <v>28</v>
      </c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</row>
    <row r="47" spans="1:35">
      <c r="A47" s="11"/>
      <c r="B47" s="10" t="s">
        <v>29</v>
      </c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</row>
    <row r="48" spans="1:35">
      <c r="A48" s="34" t="s">
        <v>6</v>
      </c>
      <c r="B48" s="53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</row>
    <row r="49" spans="1:35">
      <c r="A49" s="34"/>
      <c r="B49" s="53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</row>
    <row r="50" spans="1:35">
      <c r="A50" s="11" t="s">
        <v>22</v>
      </c>
      <c r="B50" s="13" t="s">
        <v>26</v>
      </c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</row>
    <row r="51" spans="1:35">
      <c r="A51" s="11"/>
      <c r="B51" s="10" t="s">
        <v>27</v>
      </c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</row>
    <row r="52" spans="1:35">
      <c r="A52" s="11"/>
      <c r="B52" s="10" t="s">
        <v>28</v>
      </c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</row>
    <row r="53" spans="1:35">
      <c r="A53" s="11"/>
      <c r="B53" s="10" t="s">
        <v>29</v>
      </c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</row>
    <row r="54" spans="1:35">
      <c r="A54" s="34" t="s">
        <v>6</v>
      </c>
      <c r="B54" s="13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</row>
    <row r="55" spans="1:35">
      <c r="A55" s="18"/>
      <c r="B55" s="19"/>
    </row>
    <row r="56" spans="1:35">
      <c r="A56" s="18"/>
      <c r="B56" s="19"/>
    </row>
    <row r="57" spans="1:35">
      <c r="A57" s="18"/>
      <c r="B57" s="19"/>
    </row>
    <row r="58" spans="1:35">
      <c r="A58" s="18"/>
      <c r="B58" s="19"/>
    </row>
    <row r="59" spans="1:35">
      <c r="A59" s="18"/>
    </row>
    <row r="60" spans="1:35">
      <c r="A60" s="18"/>
      <c r="B60" s="19"/>
    </row>
    <row r="61" spans="1:35">
      <c r="A61" s="18"/>
      <c r="B61" s="19"/>
    </row>
    <row r="62" spans="1:35">
      <c r="A62" s="18"/>
      <c r="B62" s="19"/>
    </row>
    <row r="63" spans="1:35">
      <c r="A63" s="18"/>
      <c r="B63" s="19"/>
    </row>
    <row r="64" spans="1:35">
      <c r="A64" s="18"/>
    </row>
    <row r="65" spans="1:2">
      <c r="A65" s="18"/>
      <c r="B65" s="19"/>
    </row>
    <row r="66" spans="1:2">
      <c r="A66" s="18"/>
      <c r="B66" s="19"/>
    </row>
    <row r="67" spans="1:2">
      <c r="A67" s="18"/>
      <c r="B67" s="19"/>
    </row>
    <row r="68" spans="1:2">
      <c r="A68" s="18"/>
      <c r="B68" s="19"/>
    </row>
    <row r="69" spans="1:2">
      <c r="A69" s="18"/>
    </row>
    <row r="70" spans="1:2">
      <c r="A70" s="18"/>
      <c r="B70" s="19"/>
    </row>
    <row r="71" spans="1:2">
      <c r="A71" s="18"/>
      <c r="B71" s="19"/>
    </row>
    <row r="72" spans="1:2">
      <c r="A72" s="18"/>
      <c r="B72" s="19"/>
    </row>
    <row r="73" spans="1:2">
      <c r="A73" s="18"/>
      <c r="B73" s="19"/>
    </row>
    <row r="75" spans="1:2">
      <c r="A75" s="18"/>
      <c r="B75" s="19"/>
    </row>
    <row r="76" spans="1:2">
      <c r="A76" s="18"/>
      <c r="B76" s="19"/>
    </row>
    <row r="77" spans="1:2">
      <c r="A77" s="18"/>
      <c r="B77" s="19"/>
    </row>
    <row r="78" spans="1:2">
      <c r="A78" s="18"/>
      <c r="B78" s="19"/>
    </row>
    <row r="80" spans="1:2">
      <c r="A80" s="18"/>
      <c r="B80" s="19"/>
    </row>
    <row r="81" spans="1:2">
      <c r="A81" s="18"/>
      <c r="B81" s="19"/>
    </row>
    <row r="82" spans="1:2">
      <c r="A82" s="18"/>
      <c r="B82" s="19"/>
    </row>
    <row r="83" spans="1:2">
      <c r="A83" s="18"/>
      <c r="B83" s="19"/>
    </row>
    <row r="85" spans="1:2">
      <c r="A85" s="18"/>
      <c r="B85" s="19"/>
    </row>
    <row r="86" spans="1:2">
      <c r="A86" s="18"/>
      <c r="B86" s="19"/>
    </row>
    <row r="87" spans="1:2">
      <c r="A87" s="18"/>
      <c r="B87" s="19"/>
    </row>
    <row r="88" spans="1:2">
      <c r="A88" s="18"/>
      <c r="B88" s="19"/>
    </row>
    <row r="90" spans="1:2">
      <c r="A90" s="18"/>
      <c r="B90" s="19"/>
    </row>
    <row r="91" spans="1:2">
      <c r="A91" s="18"/>
      <c r="B91" s="19"/>
    </row>
    <row r="92" spans="1:2">
      <c r="A92" s="18"/>
      <c r="B92" s="19"/>
    </row>
    <row r="93" spans="1:2">
      <c r="A93" s="18"/>
      <c r="B93" s="19"/>
    </row>
    <row r="95" spans="1:2">
      <c r="A95" s="18"/>
      <c r="B95" s="19"/>
    </row>
    <row r="96" spans="1:2">
      <c r="A96" s="18"/>
      <c r="B96" s="19"/>
    </row>
    <row r="97" spans="1:2">
      <c r="A97" s="18"/>
      <c r="B97" s="19"/>
    </row>
    <row r="98" spans="1:2">
      <c r="A98" s="18"/>
      <c r="B98" s="19"/>
    </row>
    <row r="100" spans="1:2">
      <c r="A100" s="18"/>
      <c r="B100" s="19"/>
    </row>
    <row r="101" spans="1:2">
      <c r="A101" s="18"/>
      <c r="B101" s="19"/>
    </row>
    <row r="102" spans="1:2">
      <c r="A102" s="18"/>
      <c r="B102" s="19"/>
    </row>
    <row r="103" spans="1:2">
      <c r="A103" s="18"/>
      <c r="B103" s="19"/>
    </row>
    <row r="105" spans="1:2">
      <c r="A105" s="18"/>
      <c r="B105" s="19"/>
    </row>
    <row r="106" spans="1:2">
      <c r="A106" s="18"/>
      <c r="B106" s="19"/>
    </row>
    <row r="107" spans="1:2">
      <c r="A107" s="18"/>
      <c r="B107" s="19"/>
    </row>
    <row r="108" spans="1:2">
      <c r="A108" s="18"/>
      <c r="B108" s="19"/>
    </row>
    <row r="110" spans="1:2">
      <c r="A110" s="18"/>
      <c r="B110" s="19"/>
    </row>
    <row r="111" spans="1:2">
      <c r="A111" s="18"/>
      <c r="B111" s="19"/>
    </row>
    <row r="112" spans="1:2">
      <c r="A112" s="18"/>
      <c r="B112" s="19"/>
    </row>
    <row r="113" spans="1:2">
      <c r="A113" s="18"/>
      <c r="B113" s="19"/>
    </row>
  </sheetData>
  <mergeCells count="3">
    <mergeCell ref="A1:A2"/>
    <mergeCell ref="B1:B2"/>
    <mergeCell ref="C1:AI1"/>
  </mergeCell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71"/>
  <sheetViews>
    <sheetView workbookViewId="0">
      <selection sqref="A1:S21"/>
    </sheetView>
  </sheetViews>
  <sheetFormatPr baseColWidth="10" defaultColWidth="6.1640625" defaultRowHeight="15" x14ac:dyDescent="0"/>
  <cols>
    <col min="1" max="1" width="16" style="5" bestFit="1" customWidth="1"/>
    <col min="2" max="2" width="13" style="5" bestFit="1" customWidth="1"/>
    <col min="3" max="4" width="9.33203125" style="8" bestFit="1" customWidth="1"/>
    <col min="5" max="6" width="8.1640625" style="8" bestFit="1" customWidth="1"/>
    <col min="7" max="7" width="6.1640625" style="8"/>
    <col min="8" max="10" width="8.1640625" style="8" bestFit="1" customWidth="1"/>
    <col min="11" max="12" width="6.1640625" style="8"/>
    <col min="13" max="13" width="8.1640625" style="8" bestFit="1" customWidth="1"/>
    <col min="14" max="16" width="6.1640625" style="8"/>
    <col min="17" max="17" width="8.1640625" style="8" bestFit="1" customWidth="1"/>
    <col min="18" max="19" width="9.33203125" style="8" bestFit="1" customWidth="1"/>
    <col min="20" max="35" width="6.1640625" style="5"/>
    <col min="36" max="16384" width="6.1640625" style="8"/>
  </cols>
  <sheetData>
    <row r="1" spans="1:35">
      <c r="A1" s="68" t="s">
        <v>2</v>
      </c>
      <c r="B1" s="68" t="s">
        <v>0</v>
      </c>
      <c r="C1" s="69" t="s">
        <v>1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1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</row>
    <row r="2" spans="1:35" ht="56">
      <c r="A2" s="68"/>
      <c r="B2" s="68"/>
      <c r="C2" s="1" t="s">
        <v>30</v>
      </c>
      <c r="D2" s="1" t="s">
        <v>31</v>
      </c>
      <c r="E2" s="1" t="s">
        <v>32</v>
      </c>
      <c r="F2" s="1" t="s">
        <v>33</v>
      </c>
      <c r="G2" s="1" t="s">
        <v>34</v>
      </c>
      <c r="H2" s="1" t="s">
        <v>35</v>
      </c>
      <c r="I2" s="1" t="s">
        <v>36</v>
      </c>
      <c r="J2" s="1" t="s">
        <v>37</v>
      </c>
      <c r="K2" s="1" t="s">
        <v>38</v>
      </c>
      <c r="L2" s="1" t="s">
        <v>39</v>
      </c>
      <c r="M2" s="1" t="s">
        <v>40</v>
      </c>
      <c r="N2" s="1" t="s">
        <v>41</v>
      </c>
      <c r="O2" s="1" t="s">
        <v>42</v>
      </c>
      <c r="P2" s="1" t="s">
        <v>43</v>
      </c>
      <c r="Q2" s="1" t="s">
        <v>44</v>
      </c>
      <c r="R2" s="1" t="s">
        <v>45</v>
      </c>
      <c r="S2" s="1" t="s">
        <v>46</v>
      </c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</row>
    <row r="3" spans="1:35">
      <c r="A3" s="9" t="s">
        <v>9</v>
      </c>
      <c r="B3" s="10" t="s">
        <v>26</v>
      </c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63">
        <f>'PL-Transactions Counts'!R3/'PL-Transactions Counts'!B7</f>
        <v>0</v>
      </c>
      <c r="S3" s="63">
        <f>'PL-Transactions Counts'!S3/'PL-Transactions Counts'!B7</f>
        <v>0</v>
      </c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</row>
    <row r="4" spans="1:35">
      <c r="A4" s="9"/>
      <c r="B4" s="10" t="s">
        <v>27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63">
        <f>'PL-Transactions Counts'!R4/'PL-Transactions Counts'!B7</f>
        <v>2.9166666666666667E-2</v>
      </c>
      <c r="S4" s="63">
        <f>'PL-Transactions Counts'!S4/'PL-Transactions Counts'!B7</f>
        <v>7.4074074074074077E-3</v>
      </c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</row>
    <row r="5" spans="1:35">
      <c r="A5" s="9"/>
      <c r="B5" s="10" t="s">
        <v>28</v>
      </c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63">
        <f>'PL-Transactions Counts'!R5/'PL-Transactions Counts'!B7</f>
        <v>0.77083333333333337</v>
      </c>
      <c r="S5" s="63">
        <f>'PL-Transactions Counts'!S5/'PL-Transactions Counts'!B7</f>
        <v>0.18518518518518517</v>
      </c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</row>
    <row r="6" spans="1:35">
      <c r="A6" s="9"/>
      <c r="B6" s="10" t="s">
        <v>29</v>
      </c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63">
        <f>'PL-Transactions Counts'!R6/'PL-Transactions Counts'!B7</f>
        <v>1.8518518518518519E-3</v>
      </c>
      <c r="S6" s="63">
        <f>'PL-Transactions Counts'!S6/'PL-Transactions Counts'!B7</f>
        <v>5.5555555555555558E-3</v>
      </c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>
      <c r="A7" s="11"/>
      <c r="B7" s="12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</row>
    <row r="8" spans="1:35">
      <c r="A8" s="11" t="s">
        <v>10</v>
      </c>
      <c r="B8" s="10" t="s">
        <v>27</v>
      </c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</row>
    <row r="9" spans="1:35">
      <c r="A9" s="11"/>
      <c r="B9" s="10" t="s">
        <v>28</v>
      </c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</row>
    <row r="10" spans="1:35">
      <c r="A10" s="11"/>
      <c r="B10" s="12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</row>
    <row r="11" spans="1:35">
      <c r="A11" s="11" t="s">
        <v>19</v>
      </c>
      <c r="B11" s="10" t="s">
        <v>27</v>
      </c>
      <c r="C11" s="63">
        <f>'PL-Transactions Counts'!C13/'PL-Transactions Counts'!B16</f>
        <v>6.2286971562293333E-2</v>
      </c>
      <c r="D11" s="63">
        <f>'PL-Transactions Counts'!D13/'PL-Transactions Counts'!B16</f>
        <v>4.8092646022136788E-3</v>
      </c>
      <c r="E11" s="63">
        <f>'PL-Transactions Counts'!E13/'PL-Transactions Counts'!B16</f>
        <v>7.2493259398687495E-4</v>
      </c>
      <c r="F11" s="63">
        <f>'PL-Transactions Counts'!F13/'PL-Transactions Counts'!B16</f>
        <v>0</v>
      </c>
      <c r="G11" s="41"/>
      <c r="H11" s="63">
        <f>'PL-Transactions Counts'!H13/'PL-Transactions Counts'!B16</f>
        <v>0</v>
      </c>
      <c r="I11" s="63">
        <f>'PL-Transactions Counts'!I13/'PL-Transactions Counts'!B16</f>
        <v>0</v>
      </c>
      <c r="J11" s="63">
        <f>'PL-Transactions Counts'!J13/'PL-Transactions Counts'!B16</f>
        <v>0</v>
      </c>
      <c r="K11" s="41"/>
      <c r="L11" s="41"/>
      <c r="M11" s="63">
        <f>'PL-Transactions Counts'!M13/'PL-Transactions Counts'!B16</f>
        <v>0</v>
      </c>
      <c r="N11" s="41"/>
      <c r="O11" s="41"/>
      <c r="P11" s="41"/>
      <c r="Q11" s="63">
        <f>'PL-Transactions Counts'!Q13/'PL-Transactions Counts'!B16</f>
        <v>0</v>
      </c>
      <c r="R11" s="63">
        <f>'PL-Transactions Counts'!R13/'PL-Transactions Counts'!B16</f>
        <v>5.7231520577911177E-5</v>
      </c>
      <c r="S11" s="63">
        <f>'PL-Transactions Counts'!S13/'PL-Transactions Counts'!B16</f>
        <v>0</v>
      </c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</row>
    <row r="12" spans="1:35">
      <c r="A12" s="11"/>
      <c r="B12" s="10" t="s">
        <v>28</v>
      </c>
      <c r="C12" s="63">
        <f>'PL-Transactions Counts'!C14/'PL-Transactions Counts'!B16</f>
        <v>0.79271833370882061</v>
      </c>
      <c r="D12" s="63">
        <f>'PL-Transactions Counts'!D14/'PL-Transactions Counts'!B16</f>
        <v>5.6105058903044354E-2</v>
      </c>
      <c r="E12" s="63">
        <f>'PL-Transactions Counts'!E14/'PL-Transactions Counts'!B16</f>
        <v>4.1724503811800956E-3</v>
      </c>
      <c r="F12" s="63">
        <f>'PL-Transactions Counts'!F14/'PL-Transactions Counts'!B16</f>
        <v>0</v>
      </c>
      <c r="G12" s="41"/>
      <c r="H12" s="63">
        <f>'PL-Transactions Counts'!H14/'PL-Transactions Counts'!B16</f>
        <v>0</v>
      </c>
      <c r="I12" s="63">
        <f>'PL-Transactions Counts'!I14/'PL-Transactions Counts'!B16</f>
        <v>0</v>
      </c>
      <c r="J12" s="63">
        <f>'PL-Transactions Counts'!J14/'PL-Transactions Counts'!B16</f>
        <v>0</v>
      </c>
      <c r="K12" s="41"/>
      <c r="L12" s="41"/>
      <c r="M12" s="63">
        <f>'PL-Transactions Counts'!M14/'PL-Transactions Counts'!B16</f>
        <v>0</v>
      </c>
      <c r="N12" s="41"/>
      <c r="O12" s="41"/>
      <c r="P12" s="41"/>
      <c r="Q12" s="63">
        <f>'PL-Transactions Counts'!Q14/'PL-Transactions Counts'!B16</f>
        <v>0</v>
      </c>
      <c r="R12" s="63">
        <f>'PL-Transactions Counts'!R14/'PL-Transactions Counts'!B16</f>
        <v>1.5125473295590811E-3</v>
      </c>
      <c r="S12" s="63">
        <f>'PL-Transactions Counts'!S14/'PL-Transactions Counts'!B16</f>
        <v>0</v>
      </c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</row>
    <row r="13" spans="1:35">
      <c r="A13" s="11"/>
      <c r="B13" s="10" t="s">
        <v>29</v>
      </c>
      <c r="C13" s="63">
        <f>'PL-Transactions Counts'!C15/'PL-Transactions Counts'!B16</f>
        <v>6.4738842578797806E-2</v>
      </c>
      <c r="D13" s="63">
        <f>'PL-Transactions Counts'!D15/'PL-Transactions Counts'!B16</f>
        <v>1.2553688616923088E-2</v>
      </c>
      <c r="E13" s="63">
        <f>'PL-Transactions Counts'!E15/'PL-Transactions Counts'!B16</f>
        <v>3.1704445526493653E-4</v>
      </c>
      <c r="F13" s="63">
        <f>'PL-Transactions Counts'!F15/'PL-Transactions Counts'!B16</f>
        <v>0</v>
      </c>
      <c r="G13" s="41"/>
      <c r="H13" s="63">
        <f>'PL-Transactions Counts'!H15/'PL-Transactions Counts'!B16</f>
        <v>0</v>
      </c>
      <c r="I13" s="63">
        <f>'PL-Transactions Counts'!I15/'PL-Transactions Counts'!B16</f>
        <v>0</v>
      </c>
      <c r="J13" s="63">
        <f>'PL-Transactions Counts'!J15/'PL-Transactions Counts'!B16</f>
        <v>0</v>
      </c>
      <c r="K13" s="41"/>
      <c r="L13" s="41"/>
      <c r="M13" s="63">
        <f>'PL-Transactions Counts'!M15/'PL-Transactions Counts'!B16</f>
        <v>0</v>
      </c>
      <c r="N13" s="41"/>
      <c r="O13" s="41"/>
      <c r="P13" s="41"/>
      <c r="Q13" s="63">
        <f>'PL-Transactions Counts'!Q15/'PL-Transactions Counts'!B16</f>
        <v>0</v>
      </c>
      <c r="R13" s="63">
        <f>'PL-Transactions Counts'!R15/'PL-Transactions Counts'!B16</f>
        <v>3.6337473382800749E-6</v>
      </c>
      <c r="S13" s="63">
        <f>'PL-Transactions Counts'!S15/'PL-Transactions Counts'!B16</f>
        <v>0</v>
      </c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</row>
    <row r="14" spans="1:35">
      <c r="A14" s="12"/>
      <c r="B14" s="12"/>
      <c r="C14" s="52"/>
      <c r="D14" s="41"/>
      <c r="E14" s="41"/>
      <c r="F14" s="41"/>
      <c r="G14" s="41"/>
      <c r="H14" s="52"/>
      <c r="I14" s="41"/>
      <c r="J14" s="41"/>
      <c r="K14" s="41"/>
      <c r="L14" s="41"/>
      <c r="M14" s="41"/>
      <c r="N14" s="41"/>
      <c r="O14" s="41"/>
      <c r="P14" s="41"/>
      <c r="Q14" s="52"/>
      <c r="R14" s="41"/>
      <c r="S14" s="41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</row>
    <row r="15" spans="1:35">
      <c r="A15" s="11" t="s">
        <v>20</v>
      </c>
      <c r="B15" s="13" t="s">
        <v>26</v>
      </c>
      <c r="C15" s="63">
        <f>'PL-Transactions Counts'!C18/'PL-Transactions Counts'!B20</f>
        <v>0.5409140704161659</v>
      </c>
      <c r="D15" s="63">
        <f>'PL-Transactions Counts'!D18/'PL-Transactions Counts'!B20</f>
        <v>0.28047243980237624</v>
      </c>
      <c r="E15" s="41"/>
      <c r="F15" s="41"/>
      <c r="G15" s="41"/>
      <c r="H15" s="63">
        <f>'PL-Transactions Counts'!H18/'PL-Transactions Counts'!B20</f>
        <v>0</v>
      </c>
      <c r="I15" s="41"/>
      <c r="J15" s="41"/>
      <c r="K15" s="41"/>
      <c r="L15" s="41"/>
      <c r="M15" s="41"/>
      <c r="N15" s="41"/>
      <c r="O15" s="41"/>
      <c r="P15" s="41"/>
      <c r="Q15" s="63">
        <f>'PL-Transactions Counts'!Q18/'PL-Transactions Counts'!B20</f>
        <v>0</v>
      </c>
      <c r="R15" s="41"/>
      <c r="S15" s="41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</row>
    <row r="16" spans="1:35">
      <c r="A16" s="11"/>
      <c r="B16" s="10" t="s">
        <v>27</v>
      </c>
      <c r="C16" s="63">
        <f>'PL-Transactions Counts'!C19/'PL-Transactions Counts'!B20</f>
        <v>0.16581099022279833</v>
      </c>
      <c r="D16" s="63">
        <f>'PL-Transactions Counts'!D19/'PL-Transactions Counts'!B20</f>
        <v>1.2802499558659582E-2</v>
      </c>
      <c r="E16" s="41"/>
      <c r="F16" s="41"/>
      <c r="G16" s="41"/>
      <c r="H16" s="63">
        <f>'PL-Transactions Counts'!H19/'PL-Transactions Counts'!B20</f>
        <v>0</v>
      </c>
      <c r="I16" s="41"/>
      <c r="J16" s="41"/>
      <c r="K16" s="41"/>
      <c r="L16" s="41"/>
      <c r="M16" s="41"/>
      <c r="N16" s="41"/>
      <c r="O16" s="41"/>
      <c r="P16" s="41"/>
      <c r="Q16" s="63">
        <f>'PL-Transactions Counts'!Q19/'PL-Transactions Counts'!B20</f>
        <v>0</v>
      </c>
      <c r="R16" s="41"/>
      <c r="S16" s="41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</row>
    <row r="17" spans="1:35">
      <c r="A17" s="11"/>
      <c r="B17" s="12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</row>
    <row r="18" spans="1:35">
      <c r="A18" s="11" t="s">
        <v>22</v>
      </c>
      <c r="B18" s="13" t="s">
        <v>26</v>
      </c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</row>
    <row r="19" spans="1:35">
      <c r="A19" s="11"/>
      <c r="B19" s="10" t="s">
        <v>27</v>
      </c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</row>
    <row r="20" spans="1:35">
      <c r="A20" s="11"/>
      <c r="B20" s="10" t="s">
        <v>28</v>
      </c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</row>
    <row r="21" spans="1:35">
      <c r="A21" s="11"/>
      <c r="B21" s="10" t="s">
        <v>29</v>
      </c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</row>
    <row r="22" spans="1:35">
      <c r="A22" s="16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</row>
    <row r="23" spans="1:35">
      <c r="A23" s="16"/>
      <c r="B23" s="17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</row>
    <row r="24" spans="1:35">
      <c r="A24" s="16"/>
      <c r="B24" s="17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</row>
    <row r="25" spans="1:35">
      <c r="A25" s="16"/>
      <c r="B25" s="17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</row>
    <row r="26" spans="1:35">
      <c r="A26" s="16"/>
      <c r="B26" s="17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</row>
    <row r="27" spans="1:35">
      <c r="A27" s="16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</row>
    <row r="28" spans="1:35">
      <c r="A28" s="16"/>
      <c r="B28" s="17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</row>
    <row r="29" spans="1:35">
      <c r="A29" s="16"/>
      <c r="B29" s="17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</row>
    <row r="30" spans="1:35">
      <c r="A30" s="16"/>
      <c r="B30" s="17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</row>
    <row r="31" spans="1:35">
      <c r="A31" s="16"/>
      <c r="B31" s="17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</row>
    <row r="33" spans="1:35">
      <c r="A33" s="16"/>
      <c r="B33" s="17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</row>
    <row r="34" spans="1:35">
      <c r="A34" s="16"/>
      <c r="B34" s="17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</row>
    <row r="35" spans="1:35">
      <c r="A35" s="16"/>
      <c r="B35" s="17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</row>
    <row r="36" spans="1:35">
      <c r="A36" s="16"/>
      <c r="B36" s="17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</row>
    <row r="38" spans="1:35">
      <c r="A38" s="16"/>
      <c r="B38" s="17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</row>
    <row r="39" spans="1:35">
      <c r="A39" s="16"/>
      <c r="B39" s="17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</row>
    <row r="40" spans="1:35">
      <c r="A40" s="16"/>
      <c r="B40" s="17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</row>
    <row r="41" spans="1:35">
      <c r="A41" s="16"/>
      <c r="B41" s="17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</row>
    <row r="43" spans="1:35">
      <c r="A43" s="16"/>
      <c r="B43" s="17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</row>
    <row r="44" spans="1:35">
      <c r="A44" s="16"/>
      <c r="B44" s="17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</row>
    <row r="45" spans="1:35">
      <c r="A45" s="16"/>
      <c r="B45" s="17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</row>
    <row r="46" spans="1:35">
      <c r="A46" s="16"/>
      <c r="B46" s="17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</row>
    <row r="48" spans="1:35">
      <c r="A48" s="16"/>
      <c r="B48" s="17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</row>
    <row r="49" spans="1:35">
      <c r="A49" s="16"/>
      <c r="B49" s="17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</row>
    <row r="50" spans="1:35">
      <c r="A50" s="16"/>
      <c r="B50" s="17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</row>
    <row r="51" spans="1:35">
      <c r="A51" s="16"/>
      <c r="B51" s="17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</row>
    <row r="53" spans="1:35">
      <c r="A53" s="16"/>
      <c r="B53" s="17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</row>
    <row r="54" spans="1:35">
      <c r="A54" s="16"/>
      <c r="B54" s="17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</row>
    <row r="55" spans="1:35">
      <c r="A55" s="16"/>
      <c r="B55" s="17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</row>
    <row r="56" spans="1:35">
      <c r="A56" s="16"/>
      <c r="B56" s="17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</row>
    <row r="58" spans="1:35">
      <c r="A58" s="16"/>
      <c r="B58" s="17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</row>
    <row r="59" spans="1:35">
      <c r="A59" s="16"/>
      <c r="B59" s="17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</row>
    <row r="60" spans="1:35">
      <c r="A60" s="16"/>
      <c r="B60" s="17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</row>
    <row r="61" spans="1:35">
      <c r="A61" s="16"/>
      <c r="B61" s="17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</row>
    <row r="63" spans="1:35">
      <c r="A63" s="16"/>
      <c r="B63" s="17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</row>
    <row r="64" spans="1:35">
      <c r="A64" s="16"/>
      <c r="B64" s="17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</row>
    <row r="65" spans="1:35">
      <c r="A65" s="16"/>
      <c r="B65" s="17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</row>
    <row r="66" spans="1:35">
      <c r="A66" s="16"/>
      <c r="B66" s="17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</row>
    <row r="68" spans="1:35">
      <c r="A68" s="16"/>
      <c r="B68" s="17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</row>
    <row r="69" spans="1:35">
      <c r="A69" s="16"/>
      <c r="B69" s="17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</row>
    <row r="70" spans="1:35">
      <c r="A70" s="16"/>
      <c r="B70" s="17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</row>
    <row r="71" spans="1:35">
      <c r="A71" s="16"/>
      <c r="B71" s="17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</row>
  </sheetData>
  <mergeCells count="3">
    <mergeCell ref="C1:S1"/>
    <mergeCell ref="A1:A2"/>
    <mergeCell ref="B1:B2"/>
  </mergeCells>
  <pageMargins left="0.75" right="0.75" top="1" bottom="1" header="0.5" footer="0.5"/>
  <pageSetup orientation="landscape" horizontalDpi="2400" verticalDpi="2400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03"/>
  <sheetViews>
    <sheetView zoomScale="70" zoomScaleNormal="70" zoomScalePageLayoutView="70" workbookViewId="0">
      <selection sqref="A1:AI43"/>
    </sheetView>
  </sheetViews>
  <sheetFormatPr baseColWidth="10" defaultColWidth="6.1640625" defaultRowHeight="15" x14ac:dyDescent="0"/>
  <cols>
    <col min="1" max="1" width="21.1640625" style="20" bestFit="1" customWidth="1"/>
    <col min="2" max="2" width="17.1640625" style="20" bestFit="1" customWidth="1"/>
    <col min="3" max="4" width="9.33203125" bestFit="1" customWidth="1"/>
    <col min="5" max="5" width="8.1640625" bestFit="1" customWidth="1"/>
    <col min="6" max="6" width="8.5" bestFit="1" customWidth="1"/>
    <col min="7" max="7" width="8.1640625" bestFit="1" customWidth="1"/>
    <col min="8" max="12" width="9.33203125" bestFit="1" customWidth="1"/>
    <col min="13" max="13" width="8.1640625" bestFit="1" customWidth="1"/>
    <col min="14" max="14" width="9.33203125" bestFit="1" customWidth="1"/>
    <col min="15" max="15" width="8.1640625" bestFit="1" customWidth="1"/>
    <col min="16" max="18" width="9.33203125" bestFit="1" customWidth="1"/>
    <col min="19" max="20" width="8.1640625" bestFit="1" customWidth="1"/>
    <col min="21" max="21" width="9.33203125" bestFit="1" customWidth="1"/>
    <col min="22" max="22" width="8.1640625" bestFit="1" customWidth="1"/>
    <col min="23" max="23" width="9.33203125" bestFit="1" customWidth="1"/>
    <col min="24" max="25" width="8.1640625" bestFit="1" customWidth="1"/>
    <col min="26" max="26" width="9.33203125" bestFit="1" customWidth="1"/>
    <col min="27" max="27" width="8.1640625" bestFit="1" customWidth="1"/>
    <col min="28" max="30" width="9.33203125" bestFit="1" customWidth="1"/>
    <col min="31" max="35" width="8.1640625" bestFit="1" customWidth="1"/>
  </cols>
  <sheetData>
    <row r="1" spans="1:35">
      <c r="A1" s="72" t="s">
        <v>2</v>
      </c>
      <c r="B1" s="72" t="s">
        <v>0</v>
      </c>
      <c r="C1" s="74" t="s">
        <v>1</v>
      </c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</row>
    <row r="2" spans="1:35" ht="52">
      <c r="A2" s="73"/>
      <c r="B2" s="73"/>
      <c r="C2" s="14" t="s">
        <v>30</v>
      </c>
      <c r="D2" s="14" t="s">
        <v>31</v>
      </c>
      <c r="E2" s="14" t="s">
        <v>32</v>
      </c>
      <c r="F2" s="14" t="s">
        <v>33</v>
      </c>
      <c r="G2" s="14" t="s">
        <v>34</v>
      </c>
      <c r="H2" s="14" t="s">
        <v>35</v>
      </c>
      <c r="I2" s="14" t="s">
        <v>36</v>
      </c>
      <c r="J2" s="14" t="s">
        <v>37</v>
      </c>
      <c r="K2" s="14" t="s">
        <v>38</v>
      </c>
      <c r="L2" s="14" t="s">
        <v>39</v>
      </c>
      <c r="M2" s="14" t="s">
        <v>40</v>
      </c>
      <c r="N2" s="14" t="s">
        <v>41</v>
      </c>
      <c r="O2" s="14" t="s">
        <v>42</v>
      </c>
      <c r="P2" s="14" t="s">
        <v>43</v>
      </c>
      <c r="Q2" s="14" t="s">
        <v>44</v>
      </c>
      <c r="R2" s="14" t="s">
        <v>45</v>
      </c>
      <c r="S2" s="14" t="s">
        <v>46</v>
      </c>
      <c r="T2" s="14" t="s">
        <v>47</v>
      </c>
      <c r="U2" s="14" t="s">
        <v>48</v>
      </c>
      <c r="V2" s="14" t="s">
        <v>49</v>
      </c>
      <c r="W2" s="14" t="s">
        <v>50</v>
      </c>
      <c r="X2" s="14" t="s">
        <v>51</v>
      </c>
      <c r="Y2" s="14" t="s">
        <v>52</v>
      </c>
      <c r="Z2" s="14" t="s">
        <v>53</v>
      </c>
      <c r="AA2" s="14" t="s">
        <v>54</v>
      </c>
      <c r="AB2" s="14" t="s">
        <v>55</v>
      </c>
      <c r="AC2" s="14" t="s">
        <v>56</v>
      </c>
      <c r="AD2" s="14" t="s">
        <v>57</v>
      </c>
      <c r="AE2" s="14" t="s">
        <v>58</v>
      </c>
      <c r="AF2" s="14" t="s">
        <v>59</v>
      </c>
      <c r="AG2" s="14" t="s">
        <v>60</v>
      </c>
      <c r="AH2" s="14" t="s">
        <v>61</v>
      </c>
      <c r="AI2" s="14" t="s">
        <v>62</v>
      </c>
    </row>
    <row r="3" spans="1:35">
      <c r="A3" s="9" t="s">
        <v>8</v>
      </c>
      <c r="B3" s="10" t="s">
        <v>26</v>
      </c>
      <c r="C3" s="40"/>
      <c r="D3" s="40"/>
      <c r="E3" s="40"/>
      <c r="F3" s="40"/>
      <c r="G3" s="40"/>
      <c r="H3" s="63">
        <f>'CL-Transactions Counts'!H3/'CL-Transactions Counts'!B7</f>
        <v>0</v>
      </c>
      <c r="I3" s="55"/>
      <c r="J3" s="63">
        <f>'CL-Transactions Counts'!J3/'CL-Transactions Counts'!B7</f>
        <v>0</v>
      </c>
      <c r="K3" s="63">
        <f>'CL-Transactions Counts'!K3/'CL-Transactions Counts'!B7</f>
        <v>0</v>
      </c>
      <c r="L3" s="63">
        <f>'CL-Transactions Counts'!L3/'CL-Transactions Counts'!B7</f>
        <v>0</v>
      </c>
      <c r="M3" s="40"/>
      <c r="N3" s="40"/>
      <c r="O3" s="40"/>
      <c r="P3" s="63">
        <f>'CL-Transactions Counts'!P3/'CL-Transactions Counts'!B7</f>
        <v>0</v>
      </c>
      <c r="Q3" s="63">
        <f>'CL-Transactions Counts'!Q3/'CL-Transactions Counts'!B7</f>
        <v>0</v>
      </c>
      <c r="R3" s="63">
        <f>'CL-Transactions Counts'!R3/'CL-Transactions Counts'!B7</f>
        <v>0</v>
      </c>
      <c r="S3" s="40"/>
      <c r="T3" s="40"/>
      <c r="U3" s="63">
        <f>'CL-Transactions Counts'!U3/'CL-Transactions Counts'!B7</f>
        <v>0</v>
      </c>
      <c r="V3" s="40"/>
      <c r="W3" s="63">
        <f>'CL-Transactions Counts'!W3/'CL-Transactions Counts'!B7</f>
        <v>0</v>
      </c>
      <c r="X3" s="40"/>
      <c r="Y3" s="40"/>
      <c r="Z3" s="63">
        <f>'CL-Transactions Counts'!Z3/'CL-Transactions Counts'!B7</f>
        <v>0</v>
      </c>
      <c r="AA3" s="40"/>
      <c r="AB3" s="63">
        <f>'CL-Transactions Counts'!AB3/'CL-Transactions Counts'!B7</f>
        <v>0</v>
      </c>
      <c r="AC3" s="63">
        <f>'CL-Transactions Counts'!AC3/'CL-Transactions Counts'!B7</f>
        <v>0</v>
      </c>
      <c r="AD3" s="40"/>
      <c r="AE3" s="40"/>
      <c r="AF3" s="40"/>
      <c r="AG3" s="40"/>
      <c r="AH3" s="40"/>
      <c r="AI3" s="40"/>
    </row>
    <row r="4" spans="1:35">
      <c r="A4" s="9"/>
      <c r="B4" s="10" t="s">
        <v>27</v>
      </c>
      <c r="C4" s="40"/>
      <c r="D4" s="40"/>
      <c r="E4" s="40"/>
      <c r="F4" s="40"/>
      <c r="G4" s="40"/>
      <c r="H4" s="63">
        <f>'CL-Transactions Counts'!H4/'CL-Transactions Counts'!B7</f>
        <v>0</v>
      </c>
      <c r="I4" s="55"/>
      <c r="J4" s="63">
        <f>'CL-Transactions Counts'!J4/'CL-Transactions Counts'!B7</f>
        <v>0</v>
      </c>
      <c r="K4" s="63">
        <f>'CL-Transactions Counts'!K4/'CL-Transactions Counts'!B7</f>
        <v>0.10008354800529137</v>
      </c>
      <c r="L4" s="63">
        <f>'CL-Transactions Counts'!L4/'CL-Transactions Counts'!B7</f>
        <v>9.1032514098725887E-3</v>
      </c>
      <c r="M4" s="40"/>
      <c r="N4" s="40"/>
      <c r="O4" s="40"/>
      <c r="P4" s="63">
        <f>'CL-Transactions Counts'!P4/'CL-Transactions Counts'!B7</f>
        <v>0</v>
      </c>
      <c r="Q4" s="63">
        <f>'CL-Transactions Counts'!Q4/'CL-Transactions Counts'!B7</f>
        <v>0</v>
      </c>
      <c r="R4" s="63">
        <f>'CL-Transactions Counts'!R4/'CL-Transactions Counts'!B7</f>
        <v>0</v>
      </c>
      <c r="S4" s="40"/>
      <c r="T4" s="40"/>
      <c r="U4" s="63">
        <f>'CL-Transactions Counts'!U4/'CL-Transactions Counts'!B7</f>
        <v>1.778876279328831E-2</v>
      </c>
      <c r="V4" s="40"/>
      <c r="W4" s="63">
        <f>'CL-Transactions Counts'!W4/'CL-Transactions Counts'!B7</f>
        <v>2.2105409733342617E-3</v>
      </c>
      <c r="X4" s="40"/>
      <c r="Y4" s="40"/>
      <c r="Z4" s="63">
        <f>'CL-Transactions Counts'!Z4/'CL-Transactions Counts'!B7</f>
        <v>3.4811668871405697E-3</v>
      </c>
      <c r="AA4" s="40"/>
      <c r="AB4" s="63">
        <f>'CL-Transactions Counts'!AB4/'CL-Transactions Counts'!B7</f>
        <v>0</v>
      </c>
      <c r="AC4" s="63">
        <f>'CL-Transactions Counts'!AC4/'CL-Transactions Counts'!B7</f>
        <v>0</v>
      </c>
      <c r="AD4" s="40"/>
      <c r="AE4" s="40"/>
      <c r="AF4" s="40"/>
      <c r="AG4" s="40"/>
      <c r="AH4" s="40"/>
      <c r="AI4" s="40"/>
    </row>
    <row r="5" spans="1:35">
      <c r="A5" s="9"/>
      <c r="B5" s="10" t="s">
        <v>28</v>
      </c>
      <c r="C5" s="40"/>
      <c r="D5" s="40"/>
      <c r="E5" s="40"/>
      <c r="F5" s="40"/>
      <c r="G5" s="40"/>
      <c r="H5" s="63">
        <f>'CL-Transactions Counts'!H5/'CL-Transactions Counts'!B7</f>
        <v>0</v>
      </c>
      <c r="I5" s="55"/>
      <c r="J5" s="63">
        <f>'CL-Transactions Counts'!J5/'CL-Transactions Counts'!B7</f>
        <v>0</v>
      </c>
      <c r="K5" s="63">
        <f>'CL-Transactions Counts'!K5/'CL-Transactions Counts'!B7</f>
        <v>0.68028963308501011</v>
      </c>
      <c r="L5" s="63">
        <f>'CL-Transactions Counts'!L5/'CL-Transactions Counts'!B7</f>
        <v>4.0607811738494745E-2</v>
      </c>
      <c r="M5" s="40"/>
      <c r="N5" s="40"/>
      <c r="O5" s="40"/>
      <c r="P5" s="63">
        <f>'CL-Transactions Counts'!P5/'CL-Transactions Counts'!B7</f>
        <v>0</v>
      </c>
      <c r="Q5" s="63">
        <f>'CL-Transactions Counts'!Q5/'CL-Transactions Counts'!B7</f>
        <v>0</v>
      </c>
      <c r="R5" s="63">
        <f>'CL-Transactions Counts'!R5/'CL-Transactions Counts'!B7</f>
        <v>0</v>
      </c>
      <c r="S5" s="40"/>
      <c r="T5" s="40"/>
      <c r="U5" s="63">
        <f>'CL-Transactions Counts'!U5/'CL-Transactions Counts'!B7</f>
        <v>2.7240130891874957E-2</v>
      </c>
      <c r="V5" s="40"/>
      <c r="W5" s="63">
        <f>'CL-Transactions Counts'!W5/'CL-Transactions Counts'!B7</f>
        <v>6.5097820789528646E-3</v>
      </c>
      <c r="X5" s="40"/>
      <c r="Y5" s="40"/>
      <c r="Z5" s="63">
        <f>'CL-Transactions Counts'!Z5/'CL-Transactions Counts'!B7</f>
        <v>2.4298544872241177E-2</v>
      </c>
      <c r="AA5" s="40"/>
      <c r="AB5" s="63">
        <f>'CL-Transactions Counts'!AB5/'CL-Transactions Counts'!B7</f>
        <v>0</v>
      </c>
      <c r="AC5" s="63">
        <f>'CL-Transactions Counts'!AC5/'CL-Transactions Counts'!B7</f>
        <v>0</v>
      </c>
      <c r="AD5" s="40"/>
      <c r="AE5" s="40"/>
      <c r="AF5" s="40"/>
      <c r="AG5" s="40"/>
      <c r="AH5" s="40"/>
      <c r="AI5" s="40"/>
    </row>
    <row r="6" spans="1:35">
      <c r="A6" s="9"/>
      <c r="B6" s="10" t="s">
        <v>29</v>
      </c>
      <c r="C6" s="40"/>
      <c r="D6" s="40"/>
      <c r="E6" s="40"/>
      <c r="F6" s="40"/>
      <c r="G6" s="40"/>
      <c r="H6" s="63">
        <f>'CL-Transactions Counts'!H6/'CL-Transactions Counts'!B7</f>
        <v>0</v>
      </c>
      <c r="I6" s="55"/>
      <c r="J6" s="63">
        <f>'CL-Transactions Counts'!J6/'CL-Transactions Counts'!B7</f>
        <v>0</v>
      </c>
      <c r="K6" s="63">
        <f>'CL-Transactions Counts'!K6/'CL-Transactions Counts'!B7</f>
        <v>6.2260669776509084E-2</v>
      </c>
      <c r="L6" s="63">
        <f>'CL-Transactions Counts'!L6/'CL-Transactions Counts'!B7</f>
        <v>8.1981480192160408E-3</v>
      </c>
      <c r="M6" s="40"/>
      <c r="N6" s="40"/>
      <c r="O6" s="40"/>
      <c r="P6" s="63">
        <f>'CL-Transactions Counts'!P6/'CL-Transactions Counts'!B7</f>
        <v>0</v>
      </c>
      <c r="Q6" s="63">
        <f>'CL-Transactions Counts'!Q6/'CL-Transactions Counts'!B7</f>
        <v>0</v>
      </c>
      <c r="R6" s="63">
        <f>'CL-Transactions Counts'!R6/'CL-Transactions Counts'!B7</f>
        <v>0</v>
      </c>
      <c r="S6" s="40"/>
      <c r="T6" s="40"/>
      <c r="U6" s="63">
        <f>'CL-Transactions Counts'!U6/'CL-Transactions Counts'!B7</f>
        <v>1.3959479217433684E-2</v>
      </c>
      <c r="V6" s="40"/>
      <c r="W6" s="63">
        <f>'CL-Transactions Counts'!W6/'CL-Transactions Counts'!B7</f>
        <v>3.2897027083478381E-3</v>
      </c>
      <c r="X6" s="40"/>
      <c r="Y6" s="40"/>
      <c r="Z6" s="63">
        <f>'CL-Transactions Counts'!Z6/'CL-Transactions Counts'!B7</f>
        <v>6.7882754299241103E-4</v>
      </c>
      <c r="AA6" s="40"/>
      <c r="AB6" s="63">
        <f>'CL-Transactions Counts'!AB6/'CL-Transactions Counts'!B7</f>
        <v>0</v>
      </c>
      <c r="AC6" s="63">
        <f>'CL-Transactions Counts'!AC6/'CL-Transactions Counts'!B7</f>
        <v>0</v>
      </c>
      <c r="AD6" s="40"/>
      <c r="AE6" s="40"/>
      <c r="AF6" s="40"/>
      <c r="AG6" s="40"/>
      <c r="AH6" s="40"/>
      <c r="AI6" s="40"/>
    </row>
    <row r="7" spans="1:35">
      <c r="A7" s="9"/>
      <c r="B7" s="1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</row>
    <row r="8" spans="1:35">
      <c r="A8" s="11" t="s">
        <v>10</v>
      </c>
      <c r="B8" s="10" t="s">
        <v>27</v>
      </c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</row>
    <row r="9" spans="1:35">
      <c r="A9" s="11"/>
      <c r="B9" s="10" t="s">
        <v>28</v>
      </c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</row>
    <row r="10" spans="1:35">
      <c r="A10" s="11"/>
      <c r="B10" s="13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</row>
    <row r="11" spans="1:35">
      <c r="A11" s="11" t="s">
        <v>11</v>
      </c>
      <c r="B11" s="13" t="s">
        <v>26</v>
      </c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</row>
    <row r="12" spans="1:35">
      <c r="A12" s="11"/>
      <c r="B12" s="10" t="s">
        <v>27</v>
      </c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</row>
    <row r="13" spans="1:35">
      <c r="A13" s="11"/>
      <c r="B13" s="10" t="s">
        <v>28</v>
      </c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</row>
    <row r="14" spans="1:35">
      <c r="A14" s="11"/>
      <c r="B14" s="10" t="s">
        <v>29</v>
      </c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</row>
    <row r="15" spans="1:35">
      <c r="A15" s="11"/>
      <c r="B15" s="13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</row>
    <row r="16" spans="1:35">
      <c r="A16" s="11" t="s">
        <v>12</v>
      </c>
      <c r="B16" s="10" t="s">
        <v>27</v>
      </c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63">
        <f>'CL-Transactions Counts'!N19/'CL-Transactions Counts'!B21</f>
        <v>0.78135888501742157</v>
      </c>
      <c r="O16" s="41"/>
      <c r="P16" s="41"/>
      <c r="Q16" s="41"/>
      <c r="R16" s="63">
        <f>'CL-Transactions Counts'!R19/'CL-Transactions Counts'!B21</f>
        <v>0</v>
      </c>
      <c r="S16" s="41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63">
        <f>'CL-Transactions Counts'!AD19/'CL-Transactions Counts'!B21</f>
        <v>7.5783972125435542E-2</v>
      </c>
      <c r="AE16" s="52"/>
      <c r="AF16" s="52"/>
      <c r="AG16" s="52"/>
      <c r="AH16" s="52"/>
      <c r="AI16" s="52"/>
    </row>
    <row r="17" spans="1:35">
      <c r="A17" s="11"/>
      <c r="B17" s="10" t="s">
        <v>28</v>
      </c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63">
        <f>'CL-Transactions Counts'!N20/'CL-Transactions Counts'!B21</f>
        <v>1.4808362369337979E-2</v>
      </c>
      <c r="O17" s="41"/>
      <c r="P17" s="41"/>
      <c r="Q17" s="41"/>
      <c r="R17" s="63">
        <f>'CL-Transactions Counts'!R20/'CL-Transactions Counts'!B21</f>
        <v>0</v>
      </c>
      <c r="S17" s="41"/>
      <c r="T17" s="52"/>
      <c r="U17" s="52"/>
      <c r="V17" s="52"/>
      <c r="W17" s="52"/>
      <c r="X17" s="52"/>
      <c r="Y17" s="52"/>
      <c r="Z17" s="52"/>
      <c r="AA17" s="52"/>
      <c r="AB17" s="52"/>
      <c r="AC17" s="52"/>
      <c r="AD17" s="63">
        <f>'CL-Transactions Counts'!AD20/'CL-Transactions Counts'!B21</f>
        <v>0.12804878048780488</v>
      </c>
      <c r="AE17" s="52"/>
      <c r="AF17" s="52"/>
      <c r="AG17" s="52"/>
      <c r="AH17" s="52"/>
      <c r="AI17" s="52"/>
    </row>
    <row r="18" spans="1:35">
      <c r="A18" s="11"/>
      <c r="B18" s="13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52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</row>
    <row r="19" spans="1:35">
      <c r="A19" s="11" t="s">
        <v>13</v>
      </c>
      <c r="B19" s="13" t="s">
        <v>26</v>
      </c>
      <c r="C19" s="63">
        <f>'CL-Transactions Counts'!C23/'CL-Transactions Counts'!B26</f>
        <v>0</v>
      </c>
      <c r="D19" s="63">
        <f>'CL-Transactions Counts'!D23/'CL-Transactions Counts'!B26</f>
        <v>0</v>
      </c>
      <c r="E19" s="63">
        <f>'CL-Transactions Counts'!E23/'CL-Transactions Counts'!B26</f>
        <v>0</v>
      </c>
      <c r="F19" s="63">
        <f>'CL-Transactions Counts'!F23/'CL-Transactions Counts'!B26</f>
        <v>0</v>
      </c>
      <c r="G19" s="63">
        <f>'CL-Transactions Counts'!G23/'CL-Transactions Counts'!B26</f>
        <v>0</v>
      </c>
      <c r="H19" s="63">
        <f>'CL-Transactions Counts'!H23/'CL-Transactions Counts'!B26</f>
        <v>0</v>
      </c>
      <c r="I19" s="63">
        <f>'CL-Transactions Counts'!I23/'CL-Transactions Counts'!B26</f>
        <v>0</v>
      </c>
      <c r="J19" s="63">
        <f>'CL-Transactions Counts'!J23/'CL-Transactions Counts'!B26</f>
        <v>0</v>
      </c>
      <c r="K19" s="63">
        <f>'CL-Transactions Counts'!K23/'CL-Transactions Counts'!B26</f>
        <v>0</v>
      </c>
      <c r="L19" s="63">
        <f>'CL-Transactions Counts'!L23/'CL-Transactions Counts'!B26</f>
        <v>0</v>
      </c>
      <c r="M19" s="63">
        <f>'CL-Transactions Counts'!M23/'CL-Transactions Counts'!B26</f>
        <v>0</v>
      </c>
      <c r="N19" s="41"/>
      <c r="O19" s="63">
        <f>'CL-Transactions Counts'!O23/'CL-Transactions Counts'!B26</f>
        <v>0</v>
      </c>
      <c r="P19" s="63">
        <f>'CL-Transactions Counts'!P23/'CL-Transactions Counts'!B26</f>
        <v>0</v>
      </c>
      <c r="Q19" s="63">
        <f>'CL-Transactions Counts'!Q23/'CL-Transactions Counts'!B26</f>
        <v>0</v>
      </c>
      <c r="R19" s="63">
        <f>'CL-Transactions Counts'!R23/'CL-Transactions Counts'!B26</f>
        <v>0</v>
      </c>
      <c r="S19" s="63">
        <f>'CL-Transactions Counts'!S23/'CL-Transactions Counts'!B26</f>
        <v>0</v>
      </c>
      <c r="T19" s="63">
        <f>'CL-Transactions Counts'!T23/'CL-Transactions Counts'!B26</f>
        <v>0</v>
      </c>
      <c r="U19" s="63">
        <f>'CL-Transactions Counts'!U23/'CL-Transactions Counts'!B26</f>
        <v>0</v>
      </c>
      <c r="V19" s="63">
        <f>'CL-Transactions Counts'!V23/'CL-Transactions Counts'!B26</f>
        <v>0</v>
      </c>
      <c r="W19" s="63">
        <f>'CL-Transactions Counts'!W23/'CL-Transactions Counts'!B26</f>
        <v>0</v>
      </c>
      <c r="X19" s="63">
        <f>'CL-Transactions Counts'!X23/'CL-Transactions Counts'!B26</f>
        <v>0</v>
      </c>
      <c r="Y19" s="63">
        <f>'CL-Transactions Counts'!Y23/'CL-Transactions Counts'!B26</f>
        <v>0</v>
      </c>
      <c r="Z19" s="63">
        <f>'CL-Transactions Counts'!Z23/'CL-Transactions Counts'!B26</f>
        <v>0</v>
      </c>
      <c r="AA19" s="63">
        <f>'CL-Transactions Counts'!AA23/'CL-Transactions Counts'!B26</f>
        <v>0</v>
      </c>
      <c r="AB19" s="63">
        <f>'CL-Transactions Counts'!AB23/'CL-Transactions Counts'!B26</f>
        <v>0</v>
      </c>
      <c r="AC19" s="63">
        <f>'CL-Transactions Counts'!AC23/'CL-Transactions Counts'!B26</f>
        <v>0</v>
      </c>
      <c r="AD19" s="63">
        <f>'CL-Transactions Counts'!AD23/'CL-Transactions Counts'!B26</f>
        <v>0</v>
      </c>
      <c r="AE19" s="63">
        <f>'CL-Transactions Counts'!AE23/'CL-Transactions Counts'!B26</f>
        <v>0</v>
      </c>
      <c r="AF19" s="63">
        <f>'CL-Transactions Counts'!AF23/'CL-Transactions Counts'!B26</f>
        <v>0</v>
      </c>
      <c r="AG19" s="63">
        <f>'CL-Transactions Counts'!AG23/'CL-Transactions Counts'!B26</f>
        <v>0</v>
      </c>
      <c r="AH19" s="63">
        <f>'CL-Transactions Counts'!AH23/'CL-Transactions Counts'!B26</f>
        <v>0</v>
      </c>
      <c r="AI19" s="63">
        <f>'CL-Transactions Counts'!AI23/'CL-Transactions Counts'!B26</f>
        <v>0</v>
      </c>
    </row>
    <row r="20" spans="1:35">
      <c r="A20" s="11"/>
      <c r="B20" s="10" t="s">
        <v>27</v>
      </c>
      <c r="C20" s="63">
        <f>'CL-Transactions Counts'!C24/'CL-Transactions Counts'!B26</f>
        <v>1.6320211954805566E-2</v>
      </c>
      <c r="D20" s="63">
        <f>'CL-Transactions Counts'!D24/'CL-Transactions Counts'!B26</f>
        <v>2.2350757476567132E-2</v>
      </c>
      <c r="E20" s="63">
        <f>'CL-Transactions Counts'!E24/'CL-Transactions Counts'!B26</f>
        <v>0</v>
      </c>
      <c r="F20" s="63">
        <f>'CL-Transactions Counts'!F24/'CL-Transactions Counts'!B26</f>
        <v>1.5403692265035929E-5</v>
      </c>
      <c r="G20" s="63">
        <f>'CL-Transactions Counts'!G24/'CL-Transactions Counts'!B26</f>
        <v>0</v>
      </c>
      <c r="H20" s="63">
        <f>'CL-Transactions Counts'!H24/'CL-Transactions Counts'!B26</f>
        <v>0</v>
      </c>
      <c r="I20" s="63">
        <f>'CL-Transactions Counts'!I24/'CL-Transactions Counts'!B26</f>
        <v>3.9572085428877302E-2</v>
      </c>
      <c r="J20" s="63">
        <f>'CL-Transactions Counts'!J24/'CL-Transactions Counts'!B26</f>
        <v>0</v>
      </c>
      <c r="K20" s="63">
        <f>'CL-Transactions Counts'!K24/'CL-Transactions Counts'!B26</f>
        <v>4.4285615261978294E-2</v>
      </c>
      <c r="L20" s="63">
        <f>'CL-Transactions Counts'!L24/'CL-Transactions Counts'!B26</f>
        <v>4.0280655273068951E-3</v>
      </c>
      <c r="M20" s="63">
        <f>'CL-Transactions Counts'!M24/'CL-Transactions Counts'!B26</f>
        <v>0</v>
      </c>
      <c r="N20" s="41"/>
      <c r="O20" s="63">
        <f>'CL-Transactions Counts'!O24/'CL-Transactions Counts'!B26</f>
        <v>0</v>
      </c>
      <c r="P20" s="63">
        <f>'CL-Transactions Counts'!P24/'CL-Transactions Counts'!B26</f>
        <v>0</v>
      </c>
      <c r="Q20" s="63">
        <f>'CL-Transactions Counts'!Q24/'CL-Transactions Counts'!B26</f>
        <v>0</v>
      </c>
      <c r="R20" s="63">
        <f>'CL-Transactions Counts'!R24/'CL-Transactions Counts'!B26</f>
        <v>0</v>
      </c>
      <c r="S20" s="63">
        <f>'CL-Transactions Counts'!S24/'CL-Transactions Counts'!B26</f>
        <v>1.9254615331294912E-4</v>
      </c>
      <c r="T20" s="63">
        <f>'CL-Transactions Counts'!T24/'CL-Transactions Counts'!B26</f>
        <v>0</v>
      </c>
      <c r="U20" s="63">
        <f>'CL-Transactions Counts'!U24/'CL-Transactions Counts'!B26</f>
        <v>7.8712867474333599E-3</v>
      </c>
      <c r="V20" s="63">
        <f>'CL-Transactions Counts'!V24/'CL-Transactions Counts'!B26</f>
        <v>0</v>
      </c>
      <c r="W20" s="63">
        <f>'CL-Transactions Counts'!W24/'CL-Transactions Counts'!B26</f>
        <v>9.7813445882978154E-4</v>
      </c>
      <c r="X20" s="63">
        <f>'CL-Transactions Counts'!X24/'CL-Transactions Counts'!B26</f>
        <v>9.7813445882978154E-4</v>
      </c>
      <c r="Y20" s="63">
        <f>'CL-Transactions Counts'!Y24/'CL-Transactions Counts'!B26</f>
        <v>6.3155138286647306E-4</v>
      </c>
      <c r="Z20" s="63">
        <f>'CL-Transactions Counts'!Z24/'CL-Transactions Counts'!B26</f>
        <v>1.540369226503593E-3</v>
      </c>
      <c r="AA20" s="63">
        <f>'CL-Transactions Counts'!AA24/'CL-Transactions Counts'!B26</f>
        <v>0</v>
      </c>
      <c r="AB20" s="63">
        <f>'CL-Transactions Counts'!AB24/'CL-Transactions Counts'!B26</f>
        <v>0</v>
      </c>
      <c r="AC20" s="63">
        <f>'CL-Transactions Counts'!AC24/'CL-Transactions Counts'!B26</f>
        <v>0</v>
      </c>
      <c r="AD20" s="63">
        <f>'CL-Transactions Counts'!AD24/'CL-Transactions Counts'!B26</f>
        <v>6.7006061352906294E-4</v>
      </c>
      <c r="AE20" s="63">
        <f>'CL-Transactions Counts'!AE24/'CL-Transactions Counts'!B26</f>
        <v>0</v>
      </c>
      <c r="AF20" s="63">
        <f>'CL-Transactions Counts'!AF24/'CL-Transactions Counts'!B26</f>
        <v>0</v>
      </c>
      <c r="AG20" s="63">
        <f>'CL-Transactions Counts'!AG24/'CL-Transactions Counts'!B26</f>
        <v>0</v>
      </c>
      <c r="AH20" s="63">
        <f>'CL-Transactions Counts'!AH24/'CL-Transactions Counts'!B26</f>
        <v>3.7739046049338025E-3</v>
      </c>
      <c r="AI20" s="63">
        <f>'CL-Transactions Counts'!AI24/'CL-Transactions Counts'!B26</f>
        <v>0</v>
      </c>
    </row>
    <row r="21" spans="1:35">
      <c r="A21" s="11"/>
      <c r="B21" s="10" t="s">
        <v>28</v>
      </c>
      <c r="C21" s="63">
        <f>'CL-Transactions Counts'!C25/'CL-Transactions Counts'!B26</f>
        <v>0.14125185807037946</v>
      </c>
      <c r="D21" s="63">
        <f>'CL-Transactions Counts'!D25/'CL-Transactions Counts'!B26</f>
        <v>0.1234297861197329</v>
      </c>
      <c r="E21" s="63">
        <f>'CL-Transactions Counts'!E25/'CL-Transactions Counts'!B26</f>
        <v>0</v>
      </c>
      <c r="F21" s="63">
        <f>'CL-Transactions Counts'!F25/'CL-Transactions Counts'!B26</f>
        <v>0</v>
      </c>
      <c r="G21" s="63">
        <f>'CL-Transactions Counts'!G25/'CL-Transactions Counts'!B26</f>
        <v>0</v>
      </c>
      <c r="H21" s="63">
        <f>'CL-Transactions Counts'!H25/'CL-Transactions Counts'!B26</f>
        <v>0</v>
      </c>
      <c r="I21" s="63">
        <f>'CL-Transactions Counts'!I25/'CL-Transactions Counts'!B26</f>
        <v>0.21512796617349178</v>
      </c>
      <c r="J21" s="63">
        <f>'CL-Transactions Counts'!J25/'CL-Transactions Counts'!B26</f>
        <v>0</v>
      </c>
      <c r="K21" s="63">
        <f>'CL-Transactions Counts'!K25/'CL-Transactions Counts'!B26</f>
        <v>0.30101895424333214</v>
      </c>
      <c r="L21" s="63">
        <f>'CL-Transactions Counts'!L25/'CL-Transactions Counts'!B26</f>
        <v>1.7968407027164412E-2</v>
      </c>
      <c r="M21" s="63">
        <f>'CL-Transactions Counts'!M25/'CL-Transactions Counts'!B26</f>
        <v>0</v>
      </c>
      <c r="N21" s="41"/>
      <c r="O21" s="63">
        <f>'CL-Transactions Counts'!O25/'CL-Transactions Counts'!B26</f>
        <v>0</v>
      </c>
      <c r="P21" s="63">
        <f>'CL-Transactions Counts'!P25/'CL-Transactions Counts'!B26</f>
        <v>0</v>
      </c>
      <c r="Q21" s="63">
        <f>'CL-Transactions Counts'!Q25/'CL-Transactions Counts'!B26</f>
        <v>0</v>
      </c>
      <c r="R21" s="63">
        <f>'CL-Transactions Counts'!R25/'CL-Transactions Counts'!B26</f>
        <v>0</v>
      </c>
      <c r="S21" s="63">
        <f>'CL-Transactions Counts'!S25/'CL-Transactions Counts'!B26</f>
        <v>4.3438412187401321E-3</v>
      </c>
      <c r="T21" s="63">
        <f>'CL-Transactions Counts'!T25/'CL-Transactions Counts'!B26</f>
        <v>0</v>
      </c>
      <c r="U21" s="63">
        <f>'CL-Transactions Counts'!U25/'CL-Transactions Counts'!B26</f>
        <v>1.2053389197390614E-2</v>
      </c>
      <c r="V21" s="63">
        <f>'CL-Transactions Counts'!V25/'CL-Transactions Counts'!B26</f>
        <v>0</v>
      </c>
      <c r="W21" s="63">
        <f>'CL-Transactions Counts'!W25/'CL-Transactions Counts'!B26</f>
        <v>2.8804904535617189E-3</v>
      </c>
      <c r="X21" s="63">
        <f>'CL-Transactions Counts'!X25/'CL-Transactions Counts'!B26</f>
        <v>2.8804904535617189E-3</v>
      </c>
      <c r="Y21" s="63">
        <f>'CL-Transactions Counts'!Y25/'CL-Transactions Counts'!B26</f>
        <v>2.0872003019123684E-3</v>
      </c>
      <c r="Z21" s="63">
        <f>'CL-Transactions Counts'!Z25/'CL-Transactions Counts'!B26</f>
        <v>1.0751777200995079E-2</v>
      </c>
      <c r="AA21" s="63">
        <f>'CL-Transactions Counts'!AA25/'CL-Transactions Counts'!B26</f>
        <v>0</v>
      </c>
      <c r="AB21" s="63">
        <f>'CL-Transactions Counts'!AB25/'CL-Transactions Counts'!B26</f>
        <v>0</v>
      </c>
      <c r="AC21" s="63">
        <f>'CL-Transactions Counts'!AC25/'CL-Transactions Counts'!B26</f>
        <v>0</v>
      </c>
      <c r="AD21" s="63">
        <f>'CL-Transactions Counts'!AD25/'CL-Transactions Counts'!B26</f>
        <v>1.1321713814801408E-3</v>
      </c>
      <c r="AE21" s="63">
        <f>'CL-Transactions Counts'!AE25/'CL-Transactions Counts'!B26</f>
        <v>0</v>
      </c>
      <c r="AF21" s="63">
        <f>'CL-Transactions Counts'!AF25/'CL-Transactions Counts'!B26</f>
        <v>0</v>
      </c>
      <c r="AG21" s="63">
        <f>'CL-Transactions Counts'!AG25/'CL-Transactions Counts'!B26</f>
        <v>0</v>
      </c>
      <c r="AH21" s="63">
        <f>'CL-Transactions Counts'!AH25/'CL-Transactions Counts'!B26</f>
        <v>2.1241691633484546E-2</v>
      </c>
      <c r="AI21" s="63">
        <f>'CL-Transactions Counts'!AI25/'CL-Transactions Counts'!B26</f>
        <v>6.2384953673395513E-4</v>
      </c>
    </row>
    <row r="22" spans="1:35">
      <c r="A22" s="11"/>
      <c r="B22" s="13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52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52"/>
    </row>
    <row r="23" spans="1:35">
      <c r="A23" s="11" t="s">
        <v>16</v>
      </c>
      <c r="B23" s="10" t="s">
        <v>29</v>
      </c>
      <c r="C23" s="63">
        <f>'CL-Transactions Counts'!C28/'CL-Transactions Counts'!B29</f>
        <v>0.35238784370477566</v>
      </c>
      <c r="D23" s="63">
        <f>'CL-Transactions Counts'!D28/'CL-Transactions Counts'!B29</f>
        <v>0.14862518089725035</v>
      </c>
      <c r="E23" s="63">
        <f>'CL-Transactions Counts'!E28/'CL-Transactions Counts'!B29</f>
        <v>9.1654606849975878E-4</v>
      </c>
      <c r="F23" s="63">
        <f>'CL-Transactions Counts'!F28/'CL-Transactions Counts'!B29</f>
        <v>0</v>
      </c>
      <c r="G23" s="63">
        <f>'CL-Transactions Counts'!G28/'CL-Transactions Counts'!B29</f>
        <v>1.3506994693680656E-3</v>
      </c>
      <c r="H23" s="63">
        <f>'CL-Transactions Counts'!H28/'CL-Transactions Counts'!B29</f>
        <v>0</v>
      </c>
      <c r="I23" s="63">
        <f>'CL-Transactions Counts'!I28/'CL-Transactions Counts'!B29</f>
        <v>0.2000964785335263</v>
      </c>
      <c r="J23" s="63">
        <f>'CL-Transactions Counts'!J28/'CL-Transactions Counts'!B29</f>
        <v>0</v>
      </c>
      <c r="K23" s="63">
        <f>'CL-Transactions Counts'!K28/'CL-Transactions Counts'!B29</f>
        <v>0.17255185721177038</v>
      </c>
      <c r="L23" s="63">
        <f>'CL-Transactions Counts'!L28/'CL-Transactions Counts'!B29</f>
        <v>2.2720694645441391E-2</v>
      </c>
      <c r="M23" s="63">
        <f>'CL-Transactions Counts'!M28/'CL-Transactions Counts'!B29</f>
        <v>0</v>
      </c>
      <c r="N23" s="63">
        <f>'CL-Transactions Counts'!N28/'CL-Transactions Counts'!B29</f>
        <v>1.4037626628075252E-2</v>
      </c>
      <c r="O23" s="63">
        <f>'CL-Transactions Counts'!O28/'CL-Transactions Counts'!B29</f>
        <v>0</v>
      </c>
      <c r="P23" s="63">
        <f>'CL-Transactions Counts'!P28/'CL-Transactions Counts'!B29</f>
        <v>0</v>
      </c>
      <c r="Q23" s="63">
        <f>'CL-Transactions Counts'!Q28/'CL-Transactions Counts'!B29</f>
        <v>0</v>
      </c>
      <c r="R23" s="63">
        <f>'CL-Transactions Counts'!R28/'CL-Transactions Counts'!B29</f>
        <v>0</v>
      </c>
      <c r="S23" s="63">
        <f>'CL-Transactions Counts'!S28/'CL-Transactions Counts'!B29</f>
        <v>5.065123010130246E-3</v>
      </c>
      <c r="T23" s="63">
        <f>'CL-Transactions Counts'!T28/'CL-Transactions Counts'!B29</f>
        <v>9.6478533526290401E-5</v>
      </c>
      <c r="U23" s="63">
        <f>'CL-Transactions Counts'!U28/'CL-Transactions Counts'!B29</f>
        <v>3.868789194404245E-2</v>
      </c>
      <c r="V23" s="63">
        <f>'CL-Transactions Counts'!V28/'CL-Transactions Counts'!B29</f>
        <v>0</v>
      </c>
      <c r="W23" s="63">
        <f>'CL-Transactions Counts'!W28/'CL-Transactions Counts'!B29</f>
        <v>9.1172214182344436E-3</v>
      </c>
      <c r="X23" s="63">
        <f>'CL-Transactions Counts'!X28/'CL-Transactions Counts'!B29</f>
        <v>1.8234442836468887E-2</v>
      </c>
      <c r="Y23" s="63">
        <f>'CL-Transactions Counts'!Y28/'CL-Transactions Counts'!B29</f>
        <v>1.2638687891944042E-2</v>
      </c>
      <c r="Z23" s="63">
        <f>'CL-Transactions Counts'!Z28/'CL-Transactions Counts'!B29</f>
        <v>1.8813314037626628E-3</v>
      </c>
      <c r="AA23" s="63">
        <f>'CL-Transactions Counts'!AA28/'CL-Transactions Counts'!B29</f>
        <v>0</v>
      </c>
      <c r="AB23" s="63">
        <f>'CL-Transactions Counts'!AB28/'CL-Transactions Counts'!B29</f>
        <v>0</v>
      </c>
      <c r="AC23" s="63">
        <f>'CL-Transactions Counts'!AC28/'CL-Transactions Counts'!B29</f>
        <v>0</v>
      </c>
      <c r="AD23" s="63">
        <f>'CL-Transactions Counts'!AD28/'CL-Transactions Counts'!B29</f>
        <v>7.2358900144717795E-4</v>
      </c>
      <c r="AE23" s="63">
        <f>'CL-Transactions Counts'!AE28/'CL-Transactions Counts'!B29</f>
        <v>2.8943560057887119E-4</v>
      </c>
      <c r="AF23" s="63">
        <f>'CL-Transactions Counts'!AF28/'CL-Transactions Counts'!B29</f>
        <v>2.4119633381572601E-4</v>
      </c>
      <c r="AG23" s="63">
        <f>'CL-Transactions Counts'!AG28/'CL-Transactions Counts'!B29</f>
        <v>0</v>
      </c>
      <c r="AH23" s="63">
        <f>'CL-Transactions Counts'!AH28/'CL-Transactions Counts'!B29</f>
        <v>3.376748673420164E-4</v>
      </c>
      <c r="AI23" s="63">
        <f>'CL-Transactions Counts'!AI28/'CL-Transactions Counts'!B29</f>
        <v>0</v>
      </c>
    </row>
    <row r="24" spans="1:35">
      <c r="A24" s="11"/>
      <c r="B24" s="13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</row>
    <row r="25" spans="1:35">
      <c r="A25" s="11" t="s">
        <v>19</v>
      </c>
      <c r="B25" s="10" t="s">
        <v>27</v>
      </c>
      <c r="C25" s="63">
        <f>'CL-Transactions Counts'!C31/'CL-Transactions Counts'!B33</f>
        <v>2.6654758610279505E-2</v>
      </c>
      <c r="D25" s="63">
        <f>'CL-Transactions Counts'!D31/'CL-Transactions Counts'!B33</f>
        <v>3.6504062995295482E-2</v>
      </c>
      <c r="E25" s="63">
        <f>'CL-Transactions Counts'!E31/'CL-Transactions Counts'!B33</f>
        <v>0</v>
      </c>
      <c r="F25" s="63">
        <f>'CL-Transactions Counts'!F31/'CL-Transactions Counts'!B33</f>
        <v>2.515786560668193E-5</v>
      </c>
      <c r="G25" s="63">
        <f>'CL-Transactions Counts'!G31/'CL-Transactions Counts'!B33</f>
        <v>0</v>
      </c>
      <c r="H25" s="63">
        <f>'CL-Transactions Counts'!H31/'CL-Transactions Counts'!B33</f>
        <v>0</v>
      </c>
      <c r="I25" s="63">
        <f>'CL-Transactions Counts'!I31/'CL-Transactions Counts'!B33</f>
        <v>6.4630556743565881E-2</v>
      </c>
      <c r="J25" s="63">
        <f>'CL-Transactions Counts'!J31/'CL-Transactions Counts'!B33</f>
        <v>0</v>
      </c>
      <c r="K25" s="52"/>
      <c r="L25" s="63">
        <f>'CL-Transactions Counts'!L31/'CL-Transactions Counts'!B33</f>
        <v>6.5787818561473246E-3</v>
      </c>
      <c r="M25" s="63">
        <f>'CL-Transactions Counts'!M31/'CL-Transactions Counts'!B33</f>
        <v>0</v>
      </c>
      <c r="N25" s="41"/>
      <c r="O25" s="41"/>
      <c r="P25" s="52"/>
      <c r="Q25" s="63">
        <f>'CL-Transactions Counts'!Q31/'CL-Transactions Counts'!B33</f>
        <v>0</v>
      </c>
      <c r="R25" s="63">
        <f>'CL-Transactions Counts'!R31/'CL-Transactions Counts'!B33</f>
        <v>0</v>
      </c>
      <c r="S25" s="41"/>
      <c r="T25" s="41"/>
      <c r="U25" s="41"/>
      <c r="V25" s="41"/>
      <c r="W25" s="52"/>
      <c r="X25" s="63">
        <f>'CL-Transactions Counts'!X31/'CL-Transactions Counts'!B33</f>
        <v>1.5975244660243026E-3</v>
      </c>
      <c r="Y25" s="63">
        <f>'CL-Transactions Counts'!Y31/'CL-Transactions Counts'!B33</f>
        <v>1.0314724898739592E-3</v>
      </c>
      <c r="Z25" s="52"/>
      <c r="AA25" s="63">
        <f>'CL-Transactions Counts'!AA31/'CL-Transactions Counts'!B33</f>
        <v>0</v>
      </c>
      <c r="AB25" s="41"/>
      <c r="AC25" s="41"/>
      <c r="AD25" s="52"/>
      <c r="AE25" s="63">
        <f>'CL-Transactions Counts'!AE31/'CL-Transactions Counts'!B33</f>
        <v>0</v>
      </c>
      <c r="AF25" s="41"/>
      <c r="AG25" s="41"/>
      <c r="AH25" s="63">
        <f>'CL-Transactions Counts'!AH31/'CL-Transactions Counts'!B33</f>
        <v>6.1636770736370724E-3</v>
      </c>
      <c r="AI25" s="63">
        <f>'CL-Transactions Counts'!AI31/'CL-Transactions Counts'!B33</f>
        <v>0</v>
      </c>
    </row>
    <row r="26" spans="1:35">
      <c r="A26" s="11"/>
      <c r="B26" s="10" t="s">
        <v>28</v>
      </c>
      <c r="C26" s="63">
        <f>'CL-Transactions Counts'!C32/'CL-Transactions Counts'!B33</f>
        <v>0.23069762761327328</v>
      </c>
      <c r="D26" s="63">
        <f>'CL-Transactions Counts'!D32/'CL-Transactions Counts'!B33</f>
        <v>0.2015899771063423</v>
      </c>
      <c r="E26" s="63">
        <f>'CL-Transactions Counts'!E32/'CL-Transactions Counts'!B33</f>
        <v>0</v>
      </c>
      <c r="F26" s="63">
        <f>'CL-Transactions Counts'!F32/'CL-Transactions Counts'!B33</f>
        <v>0</v>
      </c>
      <c r="G26" s="63">
        <f>'CL-Transactions Counts'!G32/'CL-Transactions Counts'!B33</f>
        <v>0</v>
      </c>
      <c r="H26" s="63">
        <f>'CL-Transactions Counts'!H32/'CL-Transactions Counts'!B33</f>
        <v>0</v>
      </c>
      <c r="I26" s="63">
        <f>'CL-Transactions Counts'!I32/'CL-Transactions Counts'!B33</f>
        <v>0.3513547510629198</v>
      </c>
      <c r="J26" s="63">
        <f>'CL-Transactions Counts'!J32/'CL-Transactions Counts'!B33</f>
        <v>0</v>
      </c>
      <c r="K26" s="52"/>
      <c r="L26" s="63">
        <f>'CL-Transactions Counts'!L32/'CL-Transactions Counts'!B33</f>
        <v>2.934665023019447E-2</v>
      </c>
      <c r="M26" s="63">
        <f>'CL-Transactions Counts'!M32/'CL-Transactions Counts'!B33</f>
        <v>0</v>
      </c>
      <c r="N26" s="41"/>
      <c r="O26" s="41"/>
      <c r="P26" s="52"/>
      <c r="Q26" s="63">
        <f>'CL-Transactions Counts'!Q32/'CL-Transactions Counts'!B33</f>
        <v>0</v>
      </c>
      <c r="R26" s="63">
        <f>'CL-Transactions Counts'!R32/'CL-Transactions Counts'!B33</f>
        <v>0</v>
      </c>
      <c r="S26" s="41"/>
      <c r="T26" s="41"/>
      <c r="U26" s="41"/>
      <c r="V26" s="41"/>
      <c r="W26" s="52"/>
      <c r="X26" s="63">
        <f>'CL-Transactions Counts'!X32/'CL-Transactions Counts'!B33</f>
        <v>4.7045208684495209E-3</v>
      </c>
      <c r="Y26" s="63">
        <f>'CL-Transactions Counts'!Y32/'CL-Transactions Counts'!B33</f>
        <v>3.4088907897054013E-3</v>
      </c>
      <c r="Z26" s="52"/>
      <c r="AA26" s="63">
        <f>'CL-Transactions Counts'!AA32/'CL-Transactions Counts'!B33</f>
        <v>0</v>
      </c>
      <c r="AB26" s="41"/>
      <c r="AC26" s="41"/>
      <c r="AD26" s="52"/>
      <c r="AE26" s="63">
        <f>'CL-Transactions Counts'!AE32/'CL-Transactions Counts'!B33</f>
        <v>0</v>
      </c>
      <c r="AF26" s="41"/>
      <c r="AG26" s="41"/>
      <c r="AH26" s="63">
        <f>'CL-Transactions Counts'!AH32/'CL-Transactions Counts'!B33</f>
        <v>3.4692696671614377E-2</v>
      </c>
      <c r="AI26" s="63">
        <f>'CL-Transactions Counts'!AI32/'CL-Transactions Counts'!B33</f>
        <v>1.018893557070618E-3</v>
      </c>
    </row>
    <row r="27" spans="1:35">
      <c r="A27" s="11"/>
      <c r="B27" s="12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</row>
    <row r="28" spans="1:35">
      <c r="A28" s="11" t="s">
        <v>20</v>
      </c>
      <c r="B28" s="13" t="s">
        <v>26</v>
      </c>
      <c r="C28" s="63">
        <f>'CL-Transactions Counts'!C35/'CL-Transactions Counts'!B37</f>
        <v>0</v>
      </c>
      <c r="D28" s="63">
        <f>'CL-Transactions Counts'!D35/'CL-Transactions Counts'!B37</f>
        <v>0</v>
      </c>
      <c r="E28" s="41"/>
      <c r="F28" s="41"/>
      <c r="G28" s="41"/>
      <c r="H28" s="63">
        <f>'CL-Transactions Counts'!H35/'CL-Transactions Counts'!B37</f>
        <v>0</v>
      </c>
      <c r="I28" s="63">
        <f>'CL-Transactions Counts'!I35/'CL-Transactions Counts'!B37</f>
        <v>0</v>
      </c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63">
        <f>'CL-Transactions Counts'!AG35/'CL-Transactions Counts'!B37</f>
        <v>0</v>
      </c>
      <c r="AH28" s="41"/>
      <c r="AI28" s="63">
        <f>'CL-Transactions Counts'!AI35/'CL-Transactions Counts'!B37</f>
        <v>0</v>
      </c>
    </row>
    <row r="29" spans="1:35">
      <c r="A29" s="11"/>
      <c r="B29" s="10" t="s">
        <v>27</v>
      </c>
      <c r="C29" s="63">
        <f>'CL-Transactions Counts'!C36/'CL-Transactions Counts'!B37</f>
        <v>0.20858352200019686</v>
      </c>
      <c r="D29" s="63">
        <f>'CL-Transactions Counts'!D36/'CL-Transactions Counts'!B37</f>
        <v>0.28565803720838667</v>
      </c>
      <c r="E29" s="41"/>
      <c r="F29" s="41"/>
      <c r="G29" s="41"/>
      <c r="H29" s="63">
        <f>'CL-Transactions Counts'!H36/'CL-Transactions Counts'!B37</f>
        <v>0</v>
      </c>
      <c r="I29" s="63">
        <f>'CL-Transactions Counts'!I36/'CL-Transactions Counts'!B37</f>
        <v>0.50575844079141652</v>
      </c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  <c r="AF29" s="41"/>
      <c r="AG29" s="63">
        <f>'CL-Transactions Counts'!AG36/'CL-Transactions Counts'!B37</f>
        <v>0</v>
      </c>
      <c r="AH29" s="41"/>
      <c r="AI29" s="63">
        <f>'CL-Transactions Counts'!AI36/'CL-Transactions Counts'!B37</f>
        <v>0</v>
      </c>
    </row>
    <row r="30" spans="1:35">
      <c r="A30" s="11"/>
      <c r="B30" s="13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</row>
    <row r="31" spans="1:35">
      <c r="A31" s="11" t="s">
        <v>23</v>
      </c>
      <c r="B31" s="13" t="s">
        <v>26</v>
      </c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</row>
    <row r="32" spans="1:35">
      <c r="A32" s="11"/>
      <c r="B32" s="10" t="s">
        <v>27</v>
      </c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  <c r="AF32" s="41"/>
      <c r="AG32" s="41"/>
      <c r="AH32" s="41"/>
      <c r="AI32" s="41"/>
    </row>
    <row r="33" spans="1:35">
      <c r="A33" s="11"/>
      <c r="B33" s="10" t="s">
        <v>28</v>
      </c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  <c r="AF33" s="41"/>
      <c r="AG33" s="41"/>
      <c r="AH33" s="41"/>
      <c r="AI33" s="41"/>
    </row>
    <row r="34" spans="1:35">
      <c r="A34" s="11"/>
      <c r="B34" s="12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1"/>
    </row>
    <row r="35" spans="1:35">
      <c r="A35" s="11" t="s">
        <v>21</v>
      </c>
      <c r="B35" s="13" t="s">
        <v>26</v>
      </c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  <c r="AF35" s="41"/>
      <c r="AG35" s="41"/>
      <c r="AH35" s="41"/>
      <c r="AI35" s="41"/>
    </row>
    <row r="36" spans="1:35">
      <c r="A36" s="11"/>
      <c r="B36" s="10" t="s">
        <v>27</v>
      </c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</row>
    <row r="37" spans="1:35">
      <c r="A37" s="11"/>
      <c r="B37" s="10" t="s">
        <v>28</v>
      </c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</row>
    <row r="38" spans="1:35">
      <c r="A38" s="11"/>
      <c r="B38" s="10" t="s">
        <v>29</v>
      </c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  <c r="AF38" s="41"/>
      <c r="AG38" s="41"/>
      <c r="AH38" s="41"/>
      <c r="AI38" s="41"/>
    </row>
    <row r="39" spans="1:35">
      <c r="A39" s="11"/>
      <c r="B39" s="12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  <c r="AF39" s="41"/>
      <c r="AG39" s="41"/>
      <c r="AH39" s="41"/>
      <c r="AI39" s="41"/>
    </row>
    <row r="40" spans="1:35">
      <c r="A40" s="11" t="s">
        <v>22</v>
      </c>
      <c r="B40" s="13" t="s">
        <v>26</v>
      </c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</row>
    <row r="41" spans="1:35">
      <c r="A41" s="11"/>
      <c r="B41" s="10" t="s">
        <v>27</v>
      </c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</row>
    <row r="42" spans="1:35">
      <c r="A42" s="11"/>
      <c r="B42" s="10" t="s">
        <v>28</v>
      </c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</row>
    <row r="43" spans="1:35">
      <c r="A43" s="11"/>
      <c r="B43" s="10" t="s">
        <v>29</v>
      </c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</row>
    <row r="45" spans="1:35">
      <c r="A45" s="18"/>
      <c r="B45" s="19"/>
    </row>
    <row r="46" spans="1:35">
      <c r="A46" s="18"/>
      <c r="B46" s="19"/>
    </row>
    <row r="47" spans="1:35">
      <c r="A47" s="18"/>
      <c r="B47" s="19"/>
    </row>
    <row r="48" spans="1:35">
      <c r="A48" s="18"/>
      <c r="B48" s="19"/>
    </row>
    <row r="49" spans="1:2">
      <c r="A49" s="18"/>
    </row>
    <row r="50" spans="1:2">
      <c r="A50" s="18"/>
      <c r="B50" s="19"/>
    </row>
    <row r="51" spans="1:2">
      <c r="A51" s="18"/>
      <c r="B51" s="19"/>
    </row>
    <row r="52" spans="1:2">
      <c r="A52" s="18"/>
      <c r="B52" s="19"/>
    </row>
    <row r="53" spans="1:2">
      <c r="A53" s="18"/>
      <c r="B53" s="19"/>
    </row>
    <row r="54" spans="1:2">
      <c r="A54" s="18"/>
    </row>
    <row r="55" spans="1:2">
      <c r="A55" s="18"/>
      <c r="B55" s="19"/>
    </row>
    <row r="56" spans="1:2">
      <c r="A56" s="18"/>
      <c r="B56" s="19"/>
    </row>
    <row r="57" spans="1:2">
      <c r="A57" s="18"/>
      <c r="B57" s="19"/>
    </row>
    <row r="58" spans="1:2">
      <c r="A58" s="18"/>
      <c r="B58" s="19"/>
    </row>
    <row r="59" spans="1:2">
      <c r="A59" s="18"/>
    </row>
    <row r="60" spans="1:2">
      <c r="A60" s="18"/>
      <c r="B60" s="19"/>
    </row>
    <row r="61" spans="1:2">
      <c r="A61" s="18"/>
      <c r="B61" s="19"/>
    </row>
    <row r="62" spans="1:2">
      <c r="A62" s="18"/>
      <c r="B62" s="19"/>
    </row>
    <row r="63" spans="1:2">
      <c r="A63" s="18"/>
      <c r="B63" s="19"/>
    </row>
    <row r="65" spans="1:2">
      <c r="A65" s="18"/>
      <c r="B65" s="19"/>
    </row>
    <row r="66" spans="1:2">
      <c r="A66" s="18"/>
      <c r="B66" s="19"/>
    </row>
    <row r="67" spans="1:2">
      <c r="A67" s="18"/>
      <c r="B67" s="19"/>
    </row>
    <row r="68" spans="1:2">
      <c r="A68" s="18"/>
      <c r="B68" s="19"/>
    </row>
    <row r="70" spans="1:2">
      <c r="A70" s="18"/>
      <c r="B70" s="19"/>
    </row>
    <row r="71" spans="1:2">
      <c r="A71" s="18"/>
      <c r="B71" s="19"/>
    </row>
    <row r="72" spans="1:2">
      <c r="A72" s="18"/>
      <c r="B72" s="19"/>
    </row>
    <row r="73" spans="1:2">
      <c r="A73" s="18"/>
      <c r="B73" s="19"/>
    </row>
    <row r="75" spans="1:2">
      <c r="A75" s="18"/>
      <c r="B75" s="19"/>
    </row>
    <row r="76" spans="1:2">
      <c r="A76" s="18"/>
      <c r="B76" s="19"/>
    </row>
    <row r="77" spans="1:2">
      <c r="A77" s="18"/>
      <c r="B77" s="19"/>
    </row>
    <row r="78" spans="1:2">
      <c r="A78" s="18"/>
      <c r="B78" s="19"/>
    </row>
    <row r="80" spans="1:2">
      <c r="A80" s="18"/>
      <c r="B80" s="19"/>
    </row>
    <row r="81" spans="1:2">
      <c r="A81" s="18"/>
      <c r="B81" s="19"/>
    </row>
    <row r="82" spans="1:2">
      <c r="A82" s="18"/>
      <c r="B82" s="19"/>
    </row>
    <row r="83" spans="1:2">
      <c r="A83" s="18"/>
      <c r="B83" s="19"/>
    </row>
    <row r="85" spans="1:2">
      <c r="A85" s="18"/>
      <c r="B85" s="19"/>
    </row>
    <row r="86" spans="1:2">
      <c r="A86" s="18"/>
      <c r="B86" s="19"/>
    </row>
    <row r="87" spans="1:2">
      <c r="A87" s="18"/>
      <c r="B87" s="19"/>
    </row>
    <row r="88" spans="1:2">
      <c r="A88" s="18"/>
      <c r="B88" s="19"/>
    </row>
    <row r="90" spans="1:2">
      <c r="A90" s="18"/>
      <c r="B90" s="19"/>
    </row>
    <row r="91" spans="1:2">
      <c r="A91" s="18"/>
      <c r="B91" s="19"/>
    </row>
    <row r="92" spans="1:2">
      <c r="A92" s="18"/>
      <c r="B92" s="19"/>
    </row>
    <row r="93" spans="1:2">
      <c r="A93" s="18"/>
      <c r="B93" s="19"/>
    </row>
    <row r="95" spans="1:2">
      <c r="A95" s="18"/>
      <c r="B95" s="19"/>
    </row>
    <row r="96" spans="1:2">
      <c r="A96" s="18"/>
      <c r="B96" s="19"/>
    </row>
    <row r="97" spans="1:2">
      <c r="A97" s="18"/>
      <c r="B97" s="19"/>
    </row>
    <row r="98" spans="1:2">
      <c r="A98" s="18"/>
      <c r="B98" s="19"/>
    </row>
    <row r="100" spans="1:2">
      <c r="A100" s="18"/>
      <c r="B100" s="19"/>
    </row>
    <row r="101" spans="1:2">
      <c r="A101" s="18"/>
      <c r="B101" s="19"/>
    </row>
    <row r="102" spans="1:2">
      <c r="A102" s="18"/>
      <c r="B102" s="19"/>
    </row>
    <row r="103" spans="1:2">
      <c r="A103" s="18"/>
      <c r="B103" s="19"/>
    </row>
  </sheetData>
  <mergeCells count="3">
    <mergeCell ref="C1:AI1"/>
    <mergeCell ref="A1:A2"/>
    <mergeCell ref="B1:B2"/>
  </mergeCells>
  <pageMargins left="0.75" right="0.75" top="1" bottom="1" header="0.5" footer="0.5"/>
  <pageSetup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75"/>
  <sheetViews>
    <sheetView workbookViewId="0">
      <selection sqref="A1:S26"/>
    </sheetView>
  </sheetViews>
  <sheetFormatPr baseColWidth="10" defaultColWidth="6.1640625" defaultRowHeight="15" x14ac:dyDescent="0"/>
  <cols>
    <col min="1" max="1" width="16" style="5" bestFit="1" customWidth="1"/>
    <col min="2" max="2" width="13" style="5" bestFit="1" customWidth="1"/>
    <col min="3" max="3" width="7.83203125" style="8" customWidth="1"/>
    <col min="4" max="4" width="7.1640625" style="8" bestFit="1" customWidth="1"/>
    <col min="5" max="17" width="6.1640625" style="8"/>
    <col min="18" max="18" width="8" style="8" bestFit="1" customWidth="1"/>
    <col min="19" max="19" width="6.1640625" style="8"/>
    <col min="20" max="35" width="6.1640625" style="5"/>
    <col min="36" max="16384" width="6.1640625" style="8"/>
  </cols>
  <sheetData>
    <row r="1" spans="1:35">
      <c r="A1" s="68" t="s">
        <v>2</v>
      </c>
      <c r="B1" s="68" t="s">
        <v>0</v>
      </c>
      <c r="C1" s="69" t="s">
        <v>1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1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</row>
    <row r="2" spans="1:35" ht="56">
      <c r="A2" s="68"/>
      <c r="B2" s="68"/>
      <c r="C2" s="1" t="s">
        <v>30</v>
      </c>
      <c r="D2" s="1" t="s">
        <v>31</v>
      </c>
      <c r="E2" s="1" t="s">
        <v>32</v>
      </c>
      <c r="F2" s="1" t="s">
        <v>33</v>
      </c>
      <c r="G2" s="1" t="s">
        <v>34</v>
      </c>
      <c r="H2" s="1" t="s">
        <v>35</v>
      </c>
      <c r="I2" s="1" t="s">
        <v>36</v>
      </c>
      <c r="J2" s="1" t="s">
        <v>37</v>
      </c>
      <c r="K2" s="1" t="s">
        <v>38</v>
      </c>
      <c r="L2" s="1" t="s">
        <v>39</v>
      </c>
      <c r="M2" s="1" t="s">
        <v>40</v>
      </c>
      <c r="N2" s="1" t="s">
        <v>41</v>
      </c>
      <c r="O2" s="1" t="s">
        <v>42</v>
      </c>
      <c r="P2" s="1" t="s">
        <v>43</v>
      </c>
      <c r="Q2" s="1" t="s">
        <v>44</v>
      </c>
      <c r="R2" s="1" t="s">
        <v>45</v>
      </c>
      <c r="S2" s="1" t="s">
        <v>46</v>
      </c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</row>
    <row r="3" spans="1:35">
      <c r="A3" s="9" t="s">
        <v>9</v>
      </c>
      <c r="B3" s="10" t="s">
        <v>26</v>
      </c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64"/>
      <c r="S3" s="6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</row>
    <row r="4" spans="1:35">
      <c r="A4" s="9"/>
      <c r="B4" s="10" t="s">
        <v>27</v>
      </c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64">
        <v>63</v>
      </c>
      <c r="S4" s="64">
        <v>16</v>
      </c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</row>
    <row r="5" spans="1:35">
      <c r="A5" s="9"/>
      <c r="B5" s="10" t="s">
        <v>28</v>
      </c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64">
        <v>1665</v>
      </c>
      <c r="S5" s="64">
        <v>400</v>
      </c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</row>
    <row r="6" spans="1:35">
      <c r="A6" s="9"/>
      <c r="B6" s="10" t="s">
        <v>29</v>
      </c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64">
        <v>4</v>
      </c>
      <c r="S6" s="64">
        <v>12</v>
      </c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s="44" customFormat="1">
      <c r="A7" s="34" t="s">
        <v>6</v>
      </c>
      <c r="B7" s="42">
        <f>SUM(R3:S6)</f>
        <v>2160</v>
      </c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3"/>
    </row>
    <row r="8" spans="1:35" s="44" customFormat="1">
      <c r="A8" s="34"/>
      <c r="B8" s="42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</row>
    <row r="9" spans="1:35">
      <c r="A9" s="11" t="s">
        <v>10</v>
      </c>
      <c r="B9" s="10" t="s">
        <v>27</v>
      </c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</row>
    <row r="10" spans="1:35">
      <c r="A10" s="11"/>
      <c r="B10" s="10" t="s">
        <v>28</v>
      </c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</row>
    <row r="11" spans="1:35" s="44" customFormat="1">
      <c r="A11" s="34" t="s">
        <v>6</v>
      </c>
      <c r="B11" s="42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</row>
    <row r="12" spans="1:35" s="44" customFormat="1">
      <c r="A12" s="34"/>
      <c r="B12" s="42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</row>
    <row r="13" spans="1:35">
      <c r="A13" s="11" t="s">
        <v>19</v>
      </c>
      <c r="B13" s="10" t="s">
        <v>27</v>
      </c>
      <c r="C13" s="64">
        <v>68565</v>
      </c>
      <c r="D13" s="64">
        <v>5294</v>
      </c>
      <c r="E13" s="64">
        <v>798</v>
      </c>
      <c r="F13" s="64"/>
      <c r="G13" s="51"/>
      <c r="H13" s="64"/>
      <c r="I13" s="64"/>
      <c r="J13" s="64"/>
      <c r="K13" s="51"/>
      <c r="L13" s="51"/>
      <c r="M13" s="64"/>
      <c r="N13" s="51"/>
      <c r="O13" s="51"/>
      <c r="P13" s="51"/>
      <c r="Q13" s="64"/>
      <c r="R13" s="64">
        <v>63</v>
      </c>
      <c r="S13" s="64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</row>
    <row r="14" spans="1:35">
      <c r="A14" s="11"/>
      <c r="B14" s="10" t="s">
        <v>28</v>
      </c>
      <c r="C14" s="64">
        <v>872618</v>
      </c>
      <c r="D14" s="64">
        <v>61760</v>
      </c>
      <c r="E14" s="64">
        <v>4593</v>
      </c>
      <c r="F14" s="64"/>
      <c r="G14" s="51"/>
      <c r="H14" s="64"/>
      <c r="I14" s="64"/>
      <c r="J14" s="64"/>
      <c r="K14" s="51"/>
      <c r="L14" s="51"/>
      <c r="M14" s="64"/>
      <c r="N14" s="51"/>
      <c r="O14" s="51"/>
      <c r="P14" s="51"/>
      <c r="Q14" s="64"/>
      <c r="R14" s="64">
        <v>1665</v>
      </c>
      <c r="S14" s="64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</row>
    <row r="15" spans="1:35">
      <c r="A15" s="11"/>
      <c r="B15" s="10" t="s">
        <v>29</v>
      </c>
      <c r="C15" s="64">
        <v>71264</v>
      </c>
      <c r="D15" s="64">
        <v>13819</v>
      </c>
      <c r="E15" s="64">
        <v>349</v>
      </c>
      <c r="F15" s="64"/>
      <c r="G15" s="51"/>
      <c r="H15" s="64"/>
      <c r="I15" s="64"/>
      <c r="J15" s="64"/>
      <c r="K15" s="51"/>
      <c r="L15" s="51"/>
      <c r="M15" s="64"/>
      <c r="N15" s="51"/>
      <c r="O15" s="51"/>
      <c r="P15" s="51"/>
      <c r="Q15" s="64"/>
      <c r="R15" s="64">
        <v>4</v>
      </c>
      <c r="S15" s="64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</row>
    <row r="16" spans="1:35" s="44" customFormat="1">
      <c r="A16" s="42" t="s">
        <v>6</v>
      </c>
      <c r="B16" s="42">
        <f>SUM(C13:F15,H13:J15,M13:M15,Q13:S15)</f>
        <v>1100792</v>
      </c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</row>
    <row r="17" spans="1:35" s="44" customFormat="1">
      <c r="A17" s="42"/>
      <c r="B17" s="42"/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</row>
    <row r="18" spans="1:35">
      <c r="A18" s="11" t="s">
        <v>20</v>
      </c>
      <c r="B18" s="13" t="s">
        <v>26</v>
      </c>
      <c r="C18" s="64">
        <v>223675</v>
      </c>
      <c r="D18" s="64">
        <v>115979</v>
      </c>
      <c r="E18" s="51"/>
      <c r="F18" s="51"/>
      <c r="G18" s="51"/>
      <c r="H18" s="64"/>
      <c r="I18" s="51"/>
      <c r="J18" s="51"/>
      <c r="K18" s="51"/>
      <c r="L18" s="51"/>
      <c r="M18" s="51"/>
      <c r="N18" s="51"/>
      <c r="O18" s="51"/>
      <c r="P18" s="51"/>
      <c r="Q18" s="64"/>
      <c r="R18" s="51"/>
      <c r="S18" s="51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</row>
    <row r="19" spans="1:35">
      <c r="A19" s="11"/>
      <c r="B19" s="10" t="s">
        <v>27</v>
      </c>
      <c r="C19" s="64">
        <v>68565</v>
      </c>
      <c r="D19" s="64">
        <v>5294</v>
      </c>
      <c r="E19" s="51"/>
      <c r="F19" s="51"/>
      <c r="G19" s="51"/>
      <c r="H19" s="64"/>
      <c r="I19" s="51"/>
      <c r="J19" s="51"/>
      <c r="K19" s="51"/>
      <c r="L19" s="51"/>
      <c r="M19" s="51"/>
      <c r="N19" s="51"/>
      <c r="O19" s="51"/>
      <c r="P19" s="51"/>
      <c r="Q19" s="64"/>
      <c r="R19" s="51"/>
      <c r="S19" s="51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</row>
    <row r="20" spans="1:35" s="44" customFormat="1">
      <c r="A20" s="34" t="s">
        <v>6</v>
      </c>
      <c r="B20" s="42">
        <f>SUM(C18:D19,H18:H19,Q18:Q19)</f>
        <v>413513</v>
      </c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</row>
    <row r="21" spans="1:35" s="44" customFormat="1">
      <c r="A21" s="34"/>
      <c r="B21" s="42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</row>
    <row r="22" spans="1:35">
      <c r="A22" s="11" t="s">
        <v>22</v>
      </c>
      <c r="B22" s="13" t="s">
        <v>26</v>
      </c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</row>
    <row r="23" spans="1:35">
      <c r="A23" s="11"/>
      <c r="B23" s="10" t="s">
        <v>27</v>
      </c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</row>
    <row r="24" spans="1:35">
      <c r="A24" s="11"/>
      <c r="B24" s="10" t="s">
        <v>28</v>
      </c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</row>
    <row r="25" spans="1:35">
      <c r="A25" s="11"/>
      <c r="B25" s="10" t="s">
        <v>29</v>
      </c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</row>
    <row r="26" spans="1:35" s="44" customFormat="1">
      <c r="A26" s="34" t="s">
        <v>6</v>
      </c>
      <c r="B26" s="42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</row>
    <row r="27" spans="1:35">
      <c r="A27" s="16"/>
      <c r="B27" s="17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</row>
    <row r="28" spans="1:35" s="27" customFormat="1">
      <c r="A28" s="24"/>
      <c r="B28" s="54"/>
    </row>
    <row r="29" spans="1:35">
      <c r="A29" s="16"/>
      <c r="B29" s="17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</row>
    <row r="30" spans="1:35">
      <c r="A30" s="16"/>
      <c r="B30" s="17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</row>
    <row r="31" spans="1:35">
      <c r="A31" s="16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</row>
    <row r="32" spans="1:35">
      <c r="A32" s="16"/>
      <c r="B32" s="17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</row>
    <row r="33" spans="1:35">
      <c r="A33" s="16"/>
      <c r="B33" s="17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</row>
    <row r="34" spans="1:35">
      <c r="A34" s="16"/>
      <c r="B34" s="17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</row>
    <row r="35" spans="1:35">
      <c r="A35" s="16"/>
      <c r="B35" s="17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</row>
    <row r="37" spans="1:35">
      <c r="A37" s="16"/>
      <c r="B37" s="17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</row>
    <row r="38" spans="1:35">
      <c r="A38" s="16"/>
      <c r="B38" s="17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</row>
    <row r="39" spans="1:35">
      <c r="A39" s="16"/>
      <c r="B39" s="17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</row>
    <row r="40" spans="1:35">
      <c r="A40" s="16"/>
      <c r="B40" s="17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</row>
    <row r="42" spans="1:35">
      <c r="A42" s="16"/>
      <c r="B42" s="17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</row>
    <row r="43" spans="1:35">
      <c r="A43" s="16"/>
      <c r="B43" s="17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</row>
    <row r="44" spans="1:35">
      <c r="A44" s="16"/>
      <c r="B44" s="17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</row>
    <row r="45" spans="1:35">
      <c r="A45" s="16"/>
      <c r="B45" s="17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</row>
    <row r="47" spans="1:35">
      <c r="A47" s="16"/>
      <c r="B47" s="17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</row>
    <row r="48" spans="1:35">
      <c r="A48" s="16"/>
      <c r="B48" s="17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</row>
    <row r="49" spans="1:35">
      <c r="A49" s="16"/>
      <c r="B49" s="17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</row>
    <row r="50" spans="1:35">
      <c r="A50" s="16"/>
      <c r="B50" s="17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</row>
    <row r="52" spans="1:35">
      <c r="A52" s="16"/>
      <c r="B52" s="17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</row>
    <row r="53" spans="1:35">
      <c r="A53" s="16"/>
      <c r="B53" s="17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</row>
    <row r="54" spans="1:35">
      <c r="A54" s="16"/>
      <c r="B54" s="17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</row>
    <row r="55" spans="1:35">
      <c r="A55" s="16"/>
      <c r="B55" s="17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</row>
    <row r="57" spans="1:35">
      <c r="A57" s="16"/>
      <c r="B57" s="17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</row>
    <row r="58" spans="1:35">
      <c r="A58" s="16"/>
      <c r="B58" s="17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</row>
    <row r="59" spans="1:35">
      <c r="A59" s="16"/>
      <c r="B59" s="17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</row>
    <row r="60" spans="1:35">
      <c r="A60" s="16"/>
      <c r="B60" s="17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</row>
    <row r="62" spans="1:35">
      <c r="A62" s="16"/>
      <c r="B62" s="17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</row>
    <row r="63" spans="1:35">
      <c r="A63" s="16"/>
      <c r="B63" s="17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</row>
    <row r="64" spans="1:35">
      <c r="A64" s="16"/>
      <c r="B64" s="17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</row>
    <row r="65" spans="1:35">
      <c r="A65" s="16"/>
      <c r="B65" s="17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</row>
    <row r="67" spans="1:35">
      <c r="A67" s="16"/>
      <c r="B67" s="17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</row>
    <row r="68" spans="1:35">
      <c r="A68" s="16"/>
      <c r="B68" s="17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</row>
    <row r="69" spans="1:35">
      <c r="A69" s="16"/>
      <c r="B69" s="17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</row>
    <row r="70" spans="1:35">
      <c r="A70" s="16"/>
      <c r="B70" s="17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</row>
    <row r="72" spans="1:35">
      <c r="A72" s="16"/>
      <c r="B72" s="17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</row>
    <row r="73" spans="1:35">
      <c r="A73" s="16"/>
      <c r="B73" s="17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</row>
    <row r="74" spans="1:35">
      <c r="A74" s="16"/>
      <c r="B74" s="17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</row>
    <row r="75" spans="1:35">
      <c r="A75" s="16"/>
      <c r="B75" s="17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</row>
  </sheetData>
  <mergeCells count="3">
    <mergeCell ref="A1:A2"/>
    <mergeCell ref="B1:B2"/>
    <mergeCell ref="C1:S1"/>
  </mergeCells>
  <pageMargins left="0.75" right="0.75" top="1" bottom="1" header="0.5" footer="0.5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13"/>
  <sheetViews>
    <sheetView workbookViewId="0">
      <selection sqref="A1:AI54"/>
    </sheetView>
  </sheetViews>
  <sheetFormatPr baseColWidth="10" defaultColWidth="6.1640625" defaultRowHeight="15" x14ac:dyDescent="0"/>
  <cols>
    <col min="1" max="1" width="16" style="20" bestFit="1" customWidth="1"/>
    <col min="2" max="2" width="13" style="20" bestFit="1" customWidth="1"/>
    <col min="3" max="3" width="6.1640625" customWidth="1"/>
  </cols>
  <sheetData>
    <row r="1" spans="1:35">
      <c r="A1" s="72" t="s">
        <v>2</v>
      </c>
      <c r="B1" s="72" t="s">
        <v>0</v>
      </c>
      <c r="C1" s="74" t="s">
        <v>1</v>
      </c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</row>
    <row r="2" spans="1:35" ht="52">
      <c r="A2" s="73"/>
      <c r="B2" s="73"/>
      <c r="C2" s="14" t="s">
        <v>30</v>
      </c>
      <c r="D2" s="14" t="s">
        <v>31</v>
      </c>
      <c r="E2" s="14" t="s">
        <v>32</v>
      </c>
      <c r="F2" s="14" t="s">
        <v>33</v>
      </c>
      <c r="G2" s="14" t="s">
        <v>34</v>
      </c>
      <c r="H2" s="14" t="s">
        <v>35</v>
      </c>
      <c r="I2" s="14" t="s">
        <v>36</v>
      </c>
      <c r="J2" s="14" t="s">
        <v>37</v>
      </c>
      <c r="K2" s="14" t="s">
        <v>38</v>
      </c>
      <c r="L2" s="14" t="s">
        <v>39</v>
      </c>
      <c r="M2" s="14" t="s">
        <v>40</v>
      </c>
      <c r="N2" s="14" t="s">
        <v>41</v>
      </c>
      <c r="O2" s="14" t="s">
        <v>42</v>
      </c>
      <c r="P2" s="14" t="s">
        <v>43</v>
      </c>
      <c r="Q2" s="14" t="s">
        <v>44</v>
      </c>
      <c r="R2" s="14" t="s">
        <v>45</v>
      </c>
      <c r="S2" s="14" t="s">
        <v>46</v>
      </c>
      <c r="T2" s="14" t="s">
        <v>47</v>
      </c>
      <c r="U2" s="14" t="s">
        <v>48</v>
      </c>
      <c r="V2" s="14" t="s">
        <v>49</v>
      </c>
      <c r="W2" s="14" t="s">
        <v>50</v>
      </c>
      <c r="X2" s="14" t="s">
        <v>51</v>
      </c>
      <c r="Y2" s="14" t="s">
        <v>52</v>
      </c>
      <c r="Z2" s="14" t="s">
        <v>53</v>
      </c>
      <c r="AA2" s="14" t="s">
        <v>54</v>
      </c>
      <c r="AB2" s="14" t="s">
        <v>55</v>
      </c>
      <c r="AC2" s="14" t="s">
        <v>56</v>
      </c>
      <c r="AD2" s="14" t="s">
        <v>57</v>
      </c>
      <c r="AE2" s="14" t="s">
        <v>58</v>
      </c>
      <c r="AF2" s="14" t="s">
        <v>59</v>
      </c>
      <c r="AG2" s="14" t="s">
        <v>60</v>
      </c>
      <c r="AH2" s="14" t="s">
        <v>61</v>
      </c>
      <c r="AI2" s="14" t="s">
        <v>62</v>
      </c>
    </row>
    <row r="3" spans="1:35">
      <c r="A3" s="9" t="s">
        <v>8</v>
      </c>
      <c r="B3" s="10" t="s">
        <v>26</v>
      </c>
      <c r="C3" s="6"/>
      <c r="D3" s="6"/>
      <c r="E3" s="6"/>
      <c r="F3" s="6"/>
      <c r="G3" s="6"/>
      <c r="H3" s="64"/>
      <c r="I3" s="6"/>
      <c r="J3" s="64"/>
      <c r="K3" s="64"/>
      <c r="L3" s="64"/>
      <c r="M3" s="6"/>
      <c r="N3" s="6"/>
      <c r="O3" s="6"/>
      <c r="P3" s="64"/>
      <c r="Q3" s="64"/>
      <c r="R3" s="64"/>
      <c r="S3" s="6"/>
      <c r="T3" s="6"/>
      <c r="U3" s="64"/>
      <c r="V3" s="6"/>
      <c r="W3" s="64"/>
      <c r="X3" s="6"/>
      <c r="Y3" s="6"/>
      <c r="Z3" s="64"/>
      <c r="AA3" s="6"/>
      <c r="AB3" s="64"/>
      <c r="AC3" s="64"/>
      <c r="AD3" s="6"/>
      <c r="AE3" s="6"/>
      <c r="AF3" s="6"/>
      <c r="AG3" s="6"/>
      <c r="AH3" s="6"/>
      <c r="AI3" s="6"/>
    </row>
    <row r="4" spans="1:35">
      <c r="A4" s="9"/>
      <c r="B4" s="10" t="s">
        <v>27</v>
      </c>
      <c r="C4" s="6"/>
      <c r="D4" s="6"/>
      <c r="E4" s="6"/>
      <c r="F4" s="6"/>
      <c r="G4" s="6"/>
      <c r="H4" s="64"/>
      <c r="I4" s="6"/>
      <c r="J4" s="64"/>
      <c r="K4" s="64">
        <v>5750</v>
      </c>
      <c r="L4" s="64">
        <v>523</v>
      </c>
      <c r="M4" s="6"/>
      <c r="N4" s="6"/>
      <c r="O4" s="6"/>
      <c r="P4" s="64"/>
      <c r="Q4" s="64"/>
      <c r="R4" s="64"/>
      <c r="S4" s="6"/>
      <c r="T4" s="6"/>
      <c r="U4" s="64">
        <v>1022</v>
      </c>
      <c r="V4" s="6"/>
      <c r="W4" s="64">
        <v>127</v>
      </c>
      <c r="X4" s="6"/>
      <c r="Y4" s="6"/>
      <c r="Z4" s="64">
        <v>200</v>
      </c>
      <c r="AA4" s="6"/>
      <c r="AB4" s="64"/>
      <c r="AC4" s="64"/>
      <c r="AD4" s="6"/>
      <c r="AE4" s="6"/>
      <c r="AF4" s="6"/>
      <c r="AG4" s="6"/>
      <c r="AH4" s="6"/>
      <c r="AI4" s="6"/>
    </row>
    <row r="5" spans="1:35">
      <c r="A5" s="9"/>
      <c r="B5" s="10" t="s">
        <v>28</v>
      </c>
      <c r="C5" s="6"/>
      <c r="D5" s="6"/>
      <c r="E5" s="6"/>
      <c r="F5" s="6"/>
      <c r="G5" s="6"/>
      <c r="H5" s="64"/>
      <c r="I5" s="6"/>
      <c r="J5" s="64"/>
      <c r="K5" s="64">
        <v>39084</v>
      </c>
      <c r="L5" s="64">
        <v>2333</v>
      </c>
      <c r="M5" s="6"/>
      <c r="N5" s="6"/>
      <c r="O5" s="6"/>
      <c r="P5" s="64"/>
      <c r="Q5" s="64"/>
      <c r="R5" s="64"/>
      <c r="S5" s="6"/>
      <c r="T5" s="6"/>
      <c r="U5" s="64">
        <v>1565</v>
      </c>
      <c r="V5" s="6"/>
      <c r="W5" s="64">
        <v>374</v>
      </c>
      <c r="X5" s="6"/>
      <c r="Y5" s="6"/>
      <c r="Z5" s="64">
        <v>1396</v>
      </c>
      <c r="AA5" s="6"/>
      <c r="AB5" s="64"/>
      <c r="AC5" s="64"/>
      <c r="AD5" s="6"/>
      <c r="AE5" s="6"/>
      <c r="AF5" s="6"/>
      <c r="AG5" s="6"/>
      <c r="AH5" s="6"/>
      <c r="AI5" s="6"/>
    </row>
    <row r="6" spans="1:35">
      <c r="A6" s="9"/>
      <c r="B6" s="10" t="s">
        <v>29</v>
      </c>
      <c r="C6" s="6"/>
      <c r="D6" s="6"/>
      <c r="E6" s="6"/>
      <c r="F6" s="6"/>
      <c r="G6" s="6"/>
      <c r="H6" s="64"/>
      <c r="I6" s="6"/>
      <c r="J6" s="64"/>
      <c r="K6" s="64">
        <v>3577</v>
      </c>
      <c r="L6" s="64">
        <v>471</v>
      </c>
      <c r="M6" s="6"/>
      <c r="N6" s="6"/>
      <c r="O6" s="6"/>
      <c r="P6" s="64"/>
      <c r="Q6" s="64"/>
      <c r="R6" s="64"/>
      <c r="S6" s="6"/>
      <c r="T6" s="6"/>
      <c r="U6" s="64">
        <v>802</v>
      </c>
      <c r="V6" s="6"/>
      <c r="W6" s="64">
        <v>189</v>
      </c>
      <c r="X6" s="6"/>
      <c r="Y6" s="6"/>
      <c r="Z6" s="64">
        <v>39</v>
      </c>
      <c r="AA6" s="6"/>
      <c r="AB6" s="64"/>
      <c r="AC6" s="64"/>
      <c r="AD6" s="6"/>
      <c r="AE6" s="6"/>
      <c r="AF6" s="6"/>
      <c r="AG6" s="6"/>
      <c r="AH6" s="6"/>
      <c r="AI6" s="6"/>
    </row>
    <row r="7" spans="1:35" s="46" customFormat="1">
      <c r="A7" s="34" t="s">
        <v>6</v>
      </c>
      <c r="B7" s="42">
        <f>SUM(H3:H6,J3:L6,P3:R6,U3:U6,W3:W6,Z3:Z6,AB3:AC6)</f>
        <v>57452</v>
      </c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</row>
    <row r="8" spans="1:35" s="46" customFormat="1">
      <c r="A8" s="34"/>
      <c r="B8" s="42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</row>
    <row r="9" spans="1:35">
      <c r="A9" s="11" t="s">
        <v>10</v>
      </c>
      <c r="B9" s="10" t="s">
        <v>27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</row>
    <row r="10" spans="1:35">
      <c r="A10" s="11"/>
      <c r="B10" s="10" t="s">
        <v>28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</row>
    <row r="11" spans="1:35" s="46" customFormat="1">
      <c r="A11" s="34" t="s">
        <v>6</v>
      </c>
      <c r="B11" s="47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</row>
    <row r="12" spans="1:35" s="46" customFormat="1">
      <c r="A12" s="34"/>
      <c r="B12" s="47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</row>
    <row r="13" spans="1:35">
      <c r="A13" s="11" t="s">
        <v>11</v>
      </c>
      <c r="B13" s="13" t="s">
        <v>26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</row>
    <row r="14" spans="1:35">
      <c r="A14" s="11"/>
      <c r="B14" s="10" t="s">
        <v>27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</row>
    <row r="15" spans="1:35">
      <c r="A15" s="11"/>
      <c r="B15" s="10" t="s">
        <v>28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</row>
    <row r="16" spans="1:35">
      <c r="A16" s="11"/>
      <c r="B16" s="10" t="s">
        <v>29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</row>
    <row r="17" spans="1:35" s="46" customFormat="1">
      <c r="A17" s="34" t="s">
        <v>6</v>
      </c>
      <c r="B17" s="47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</row>
    <row r="18" spans="1:35" s="46" customFormat="1">
      <c r="A18" s="34"/>
      <c r="B18" s="47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48"/>
    </row>
    <row r="19" spans="1:35">
      <c r="A19" s="11" t="s">
        <v>12</v>
      </c>
      <c r="B19" s="10" t="s">
        <v>27</v>
      </c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64">
        <v>897</v>
      </c>
      <c r="O19" s="7"/>
      <c r="P19" s="7"/>
      <c r="Q19" s="7"/>
      <c r="R19" s="64"/>
      <c r="S19" s="7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64">
        <f>174/2</f>
        <v>87</v>
      </c>
      <c r="AE19" s="15"/>
      <c r="AF19" s="15"/>
      <c r="AG19" s="15"/>
      <c r="AH19" s="15"/>
      <c r="AI19" s="15"/>
    </row>
    <row r="20" spans="1:35">
      <c r="A20" s="11"/>
      <c r="B20" s="10" t="s">
        <v>28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64">
        <v>17</v>
      </c>
      <c r="O20" s="7"/>
      <c r="P20" s="7"/>
      <c r="Q20" s="7"/>
      <c r="R20" s="64"/>
      <c r="S20" s="7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64">
        <v>147</v>
      </c>
      <c r="AE20" s="15"/>
      <c r="AF20" s="15"/>
      <c r="AG20" s="15"/>
      <c r="AH20" s="15"/>
      <c r="AI20" s="15"/>
    </row>
    <row r="21" spans="1:35" s="46" customFormat="1">
      <c r="A21" s="34" t="s">
        <v>6</v>
      </c>
      <c r="B21" s="47">
        <f>SUM(N19:N20,R19:R20,AD19:AD20)</f>
        <v>1148</v>
      </c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</row>
    <row r="22" spans="1:35" s="46" customFormat="1">
      <c r="A22" s="34"/>
      <c r="B22" s="47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</row>
    <row r="23" spans="1:35">
      <c r="A23" s="11" t="s">
        <v>13</v>
      </c>
      <c r="B23" s="13" t="s">
        <v>26</v>
      </c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7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64"/>
      <c r="AE23" s="64"/>
      <c r="AF23" s="64"/>
      <c r="AG23" s="64"/>
      <c r="AH23" s="64"/>
      <c r="AI23" s="64"/>
    </row>
    <row r="24" spans="1:35">
      <c r="A24" s="11"/>
      <c r="B24" s="10" t="s">
        <v>27</v>
      </c>
      <c r="C24" s="64">
        <v>2119</v>
      </c>
      <c r="D24" s="64">
        <v>2902</v>
      </c>
      <c r="E24" s="64"/>
      <c r="F24" s="64">
        <v>2</v>
      </c>
      <c r="G24" s="64"/>
      <c r="H24" s="64"/>
      <c r="I24" s="64">
        <v>5138</v>
      </c>
      <c r="J24" s="64"/>
      <c r="K24" s="64">
        <v>5750</v>
      </c>
      <c r="L24" s="64">
        <v>523</v>
      </c>
      <c r="M24" s="64"/>
      <c r="N24" s="7"/>
      <c r="O24" s="64"/>
      <c r="P24" s="64"/>
      <c r="Q24" s="64"/>
      <c r="R24" s="64"/>
      <c r="S24" s="64">
        <v>25</v>
      </c>
      <c r="T24" s="64"/>
      <c r="U24" s="64">
        <v>1022</v>
      </c>
      <c r="V24" s="64"/>
      <c r="W24" s="64">
        <v>127</v>
      </c>
      <c r="X24" s="64">
        <v>127</v>
      </c>
      <c r="Y24" s="64">
        <v>82</v>
      </c>
      <c r="Z24" s="64">
        <v>200</v>
      </c>
      <c r="AA24" s="64"/>
      <c r="AB24" s="64"/>
      <c r="AC24" s="64"/>
      <c r="AD24" s="64">
        <f>174/2</f>
        <v>87</v>
      </c>
      <c r="AE24" s="64"/>
      <c r="AF24" s="64"/>
      <c r="AG24" s="64"/>
      <c r="AH24" s="64">
        <v>490</v>
      </c>
      <c r="AI24" s="64">
        <v>0</v>
      </c>
    </row>
    <row r="25" spans="1:35">
      <c r="A25" s="11"/>
      <c r="B25" s="10" t="s">
        <v>28</v>
      </c>
      <c r="C25" s="64">
        <v>18340</v>
      </c>
      <c r="D25" s="64">
        <v>16026</v>
      </c>
      <c r="E25" s="64"/>
      <c r="F25" s="64"/>
      <c r="G25" s="64"/>
      <c r="H25" s="64"/>
      <c r="I25" s="64">
        <v>27932</v>
      </c>
      <c r="J25" s="64"/>
      <c r="K25" s="64">
        <v>39084</v>
      </c>
      <c r="L25" s="64">
        <v>2333</v>
      </c>
      <c r="M25" s="64"/>
      <c r="N25" s="7"/>
      <c r="O25" s="64"/>
      <c r="P25" s="64"/>
      <c r="Q25" s="64"/>
      <c r="R25" s="64"/>
      <c r="S25" s="64">
        <v>564</v>
      </c>
      <c r="T25" s="64"/>
      <c r="U25" s="64">
        <v>1565</v>
      </c>
      <c r="V25" s="64"/>
      <c r="W25" s="64">
        <v>374</v>
      </c>
      <c r="X25" s="64">
        <v>374</v>
      </c>
      <c r="Y25" s="64">
        <v>271</v>
      </c>
      <c r="Z25" s="64">
        <v>1396</v>
      </c>
      <c r="AA25" s="64"/>
      <c r="AB25" s="64"/>
      <c r="AC25" s="64"/>
      <c r="AD25" s="64">
        <v>147</v>
      </c>
      <c r="AE25" s="64"/>
      <c r="AF25" s="64"/>
      <c r="AG25" s="64"/>
      <c r="AH25" s="64">
        <v>2758</v>
      </c>
      <c r="AI25" s="64">
        <v>81</v>
      </c>
    </row>
    <row r="26" spans="1:35" s="46" customFormat="1">
      <c r="A26" s="34" t="s">
        <v>6</v>
      </c>
      <c r="B26" s="47">
        <f>SUM(C23:M25,O23:AI25)</f>
        <v>129839</v>
      </c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</row>
    <row r="27" spans="1:35" s="46" customFormat="1">
      <c r="A27" s="34"/>
      <c r="B27" s="47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</row>
    <row r="28" spans="1:35">
      <c r="A28" s="11" t="s">
        <v>16</v>
      </c>
      <c r="B28" s="10" t="s">
        <v>29</v>
      </c>
      <c r="C28" s="64">
        <v>7305</v>
      </c>
      <c r="D28" s="64">
        <v>3081</v>
      </c>
      <c r="E28" s="64">
        <v>19</v>
      </c>
      <c r="F28" s="64"/>
      <c r="G28" s="64">
        <v>28</v>
      </c>
      <c r="H28" s="64"/>
      <c r="I28" s="64">
        <v>4148</v>
      </c>
      <c r="J28" s="64"/>
      <c r="K28" s="64">
        <v>3577</v>
      </c>
      <c r="L28" s="64">
        <v>471</v>
      </c>
      <c r="M28" s="64"/>
      <c r="N28" s="64">
        <v>291</v>
      </c>
      <c r="O28" s="64"/>
      <c r="P28" s="64"/>
      <c r="Q28" s="64"/>
      <c r="R28" s="64"/>
      <c r="S28" s="64">
        <v>105</v>
      </c>
      <c r="T28" s="64">
        <v>2</v>
      </c>
      <c r="U28" s="64">
        <v>802</v>
      </c>
      <c r="V28" s="64"/>
      <c r="W28" s="64">
        <v>189</v>
      </c>
      <c r="X28" s="64">
        <v>378</v>
      </c>
      <c r="Y28" s="64">
        <v>262</v>
      </c>
      <c r="Z28" s="64">
        <v>39</v>
      </c>
      <c r="AA28" s="64"/>
      <c r="AB28" s="64"/>
      <c r="AC28" s="64"/>
      <c r="AD28" s="64">
        <v>15</v>
      </c>
      <c r="AE28" s="64">
        <v>6</v>
      </c>
      <c r="AF28" s="64">
        <v>5</v>
      </c>
      <c r="AG28" s="64"/>
      <c r="AH28" s="64">
        <v>7</v>
      </c>
      <c r="AI28" s="64"/>
    </row>
    <row r="29" spans="1:35" s="46" customFormat="1">
      <c r="A29" s="34" t="s">
        <v>6</v>
      </c>
      <c r="B29" s="47">
        <f>SUM(C28:AI28)</f>
        <v>20730</v>
      </c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</row>
    <row r="30" spans="1:35" s="46" customFormat="1">
      <c r="A30" s="34"/>
      <c r="B30" s="47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</row>
    <row r="31" spans="1:35">
      <c r="A31" s="11" t="s">
        <v>19</v>
      </c>
      <c r="B31" s="10" t="s">
        <v>27</v>
      </c>
      <c r="C31" s="64">
        <v>2119</v>
      </c>
      <c r="D31" s="64">
        <v>2902</v>
      </c>
      <c r="E31" s="64"/>
      <c r="F31" s="64">
        <v>2</v>
      </c>
      <c r="G31" s="64"/>
      <c r="H31" s="64"/>
      <c r="I31" s="64">
        <v>5138</v>
      </c>
      <c r="J31" s="64"/>
      <c r="K31" s="15"/>
      <c r="L31" s="64">
        <v>523</v>
      </c>
      <c r="M31" s="64"/>
      <c r="N31" s="7"/>
      <c r="O31" s="7"/>
      <c r="P31" s="15"/>
      <c r="Q31" s="64"/>
      <c r="R31" s="64"/>
      <c r="S31" s="7"/>
      <c r="T31" s="7"/>
      <c r="U31" s="7"/>
      <c r="V31" s="7"/>
      <c r="W31" s="15"/>
      <c r="X31" s="64">
        <v>127</v>
      </c>
      <c r="Y31" s="64">
        <v>82</v>
      </c>
      <c r="Z31" s="15"/>
      <c r="AA31" s="64"/>
      <c r="AB31" s="7"/>
      <c r="AC31" s="7"/>
      <c r="AD31" s="15"/>
      <c r="AE31" s="64"/>
      <c r="AF31" s="7"/>
      <c r="AG31" s="7"/>
      <c r="AH31" s="64">
        <v>490</v>
      </c>
      <c r="AI31" s="64">
        <v>0</v>
      </c>
    </row>
    <row r="32" spans="1:35">
      <c r="A32" s="11"/>
      <c r="B32" s="10" t="s">
        <v>28</v>
      </c>
      <c r="C32" s="64">
        <v>18340</v>
      </c>
      <c r="D32" s="64">
        <v>16026</v>
      </c>
      <c r="E32" s="64"/>
      <c r="F32" s="64"/>
      <c r="G32" s="64"/>
      <c r="H32" s="64"/>
      <c r="I32" s="64">
        <v>27932</v>
      </c>
      <c r="J32" s="64"/>
      <c r="K32" s="15"/>
      <c r="L32" s="64">
        <v>2333</v>
      </c>
      <c r="M32" s="64"/>
      <c r="N32" s="7"/>
      <c r="O32" s="7"/>
      <c r="P32" s="15"/>
      <c r="Q32" s="64"/>
      <c r="R32" s="64"/>
      <c r="S32" s="7"/>
      <c r="T32" s="7"/>
      <c r="U32" s="7"/>
      <c r="V32" s="7"/>
      <c r="W32" s="15"/>
      <c r="X32" s="64">
        <v>374</v>
      </c>
      <c r="Y32" s="64">
        <v>271</v>
      </c>
      <c r="Z32" s="15"/>
      <c r="AA32" s="64"/>
      <c r="AB32" s="7"/>
      <c r="AC32" s="7"/>
      <c r="AD32" s="15"/>
      <c r="AE32" s="64"/>
      <c r="AF32" s="7"/>
      <c r="AG32" s="7"/>
      <c r="AH32" s="64">
        <v>2758</v>
      </c>
      <c r="AI32" s="64">
        <v>81</v>
      </c>
    </row>
    <row r="33" spans="1:35" s="46" customFormat="1">
      <c r="A33" s="34" t="s">
        <v>6</v>
      </c>
      <c r="B33" s="42">
        <f>SUM(C31:J32,L31:M32,Q31:R32,X31:Y32,AA31:AA32,AE31:AE32,AH31:AI32)</f>
        <v>79498</v>
      </c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</row>
    <row r="34" spans="1:35" s="46" customFormat="1">
      <c r="A34" s="34"/>
      <c r="B34" s="42"/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</row>
    <row r="35" spans="1:35">
      <c r="A35" s="11" t="s">
        <v>20</v>
      </c>
      <c r="B35" s="13" t="s">
        <v>26</v>
      </c>
      <c r="C35" s="64"/>
      <c r="D35" s="64"/>
      <c r="E35" s="7"/>
      <c r="F35" s="7"/>
      <c r="G35" s="7"/>
      <c r="H35" s="64"/>
      <c r="I35" s="64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64"/>
      <c r="AH35" s="7"/>
      <c r="AI35" s="64"/>
    </row>
    <row r="36" spans="1:35">
      <c r="A36" s="11"/>
      <c r="B36" s="10" t="s">
        <v>27</v>
      </c>
      <c r="C36" s="64">
        <v>2119</v>
      </c>
      <c r="D36" s="64">
        <v>2902</v>
      </c>
      <c r="E36" s="7"/>
      <c r="F36" s="7"/>
      <c r="G36" s="7"/>
      <c r="H36" s="64"/>
      <c r="I36" s="64">
        <v>5138</v>
      </c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64"/>
      <c r="AH36" s="7"/>
      <c r="AI36" s="64">
        <v>0</v>
      </c>
    </row>
    <row r="37" spans="1:35" s="46" customFormat="1">
      <c r="A37" s="34" t="s">
        <v>6</v>
      </c>
      <c r="B37" s="47">
        <f>SUM(C35:D36,H35:I36)</f>
        <v>10159</v>
      </c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</row>
    <row r="38" spans="1:35" s="46" customFormat="1">
      <c r="A38" s="34"/>
      <c r="B38" s="47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</row>
    <row r="39" spans="1:35">
      <c r="A39" s="11" t="s">
        <v>23</v>
      </c>
      <c r="B39" s="13" t="s">
        <v>26</v>
      </c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</row>
    <row r="40" spans="1:35">
      <c r="A40" s="11"/>
      <c r="B40" s="10" t="s">
        <v>27</v>
      </c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</row>
    <row r="41" spans="1:35">
      <c r="A41" s="11"/>
      <c r="B41" s="10" t="s">
        <v>28</v>
      </c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</row>
    <row r="42" spans="1:35" s="46" customFormat="1">
      <c r="A42" s="34" t="s">
        <v>6</v>
      </c>
      <c r="B42" s="42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</row>
    <row r="43" spans="1:35" s="46" customFormat="1">
      <c r="A43" s="34"/>
      <c r="B43" s="42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5"/>
      <c r="AI43" s="45"/>
    </row>
    <row r="44" spans="1:35">
      <c r="A44" s="11" t="s">
        <v>21</v>
      </c>
      <c r="B44" s="13" t="s">
        <v>26</v>
      </c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</row>
    <row r="45" spans="1:35">
      <c r="A45" s="11"/>
      <c r="B45" s="10" t="s">
        <v>27</v>
      </c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</row>
    <row r="46" spans="1:35">
      <c r="A46" s="11"/>
      <c r="B46" s="10" t="s">
        <v>28</v>
      </c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</row>
    <row r="47" spans="1:35">
      <c r="A47" s="11"/>
      <c r="B47" s="10" t="s">
        <v>29</v>
      </c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</row>
    <row r="48" spans="1:35" s="46" customFormat="1">
      <c r="A48" s="34" t="s">
        <v>6</v>
      </c>
      <c r="B48" s="42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  <c r="AA48" s="45"/>
      <c r="AB48" s="45"/>
      <c r="AC48" s="45"/>
      <c r="AD48" s="45"/>
      <c r="AE48" s="45"/>
      <c r="AF48" s="45"/>
      <c r="AG48" s="45"/>
      <c r="AH48" s="45"/>
      <c r="AI48" s="45"/>
    </row>
    <row r="49" spans="1:35" s="46" customFormat="1">
      <c r="A49" s="34"/>
      <c r="B49" s="42"/>
      <c r="C49" s="45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45"/>
      <c r="AD49" s="45"/>
      <c r="AE49" s="45"/>
      <c r="AF49" s="45"/>
      <c r="AG49" s="45"/>
      <c r="AH49" s="45"/>
      <c r="AI49" s="45"/>
    </row>
    <row r="50" spans="1:35">
      <c r="A50" s="11" t="s">
        <v>22</v>
      </c>
      <c r="B50" s="13" t="s">
        <v>26</v>
      </c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</row>
    <row r="51" spans="1:35">
      <c r="A51" s="11"/>
      <c r="B51" s="10" t="s">
        <v>27</v>
      </c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</row>
    <row r="52" spans="1:35">
      <c r="A52" s="11"/>
      <c r="B52" s="10" t="s">
        <v>28</v>
      </c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</row>
    <row r="53" spans="1:35">
      <c r="A53" s="11"/>
      <c r="B53" s="10" t="s">
        <v>29</v>
      </c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</row>
    <row r="54" spans="1:35" s="46" customFormat="1">
      <c r="A54" s="42" t="s">
        <v>6</v>
      </c>
      <c r="B54" s="42"/>
      <c r="C54" s="45"/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  <c r="AA54" s="45"/>
      <c r="AB54" s="45"/>
      <c r="AC54" s="45"/>
      <c r="AD54" s="45"/>
      <c r="AE54" s="45"/>
      <c r="AF54" s="45"/>
      <c r="AG54" s="45"/>
      <c r="AH54" s="45"/>
      <c r="AI54" s="45"/>
    </row>
    <row r="55" spans="1:35">
      <c r="A55" s="18"/>
      <c r="B55" s="19"/>
    </row>
    <row r="56" spans="1:35">
      <c r="A56" s="18"/>
      <c r="B56" s="19"/>
    </row>
    <row r="57" spans="1:35">
      <c r="A57" s="18"/>
      <c r="B57" s="19"/>
    </row>
    <row r="58" spans="1:35">
      <c r="A58" s="18"/>
      <c r="B58" s="19"/>
    </row>
    <row r="59" spans="1:35">
      <c r="A59" s="18"/>
    </row>
    <row r="60" spans="1:35">
      <c r="A60" s="18"/>
      <c r="B60" s="19"/>
    </row>
    <row r="61" spans="1:35">
      <c r="A61" s="18"/>
      <c r="B61" s="19"/>
    </row>
    <row r="62" spans="1:35">
      <c r="A62" s="18"/>
      <c r="B62" s="19"/>
    </row>
    <row r="63" spans="1:35">
      <c r="A63" s="18"/>
      <c r="B63" s="19"/>
    </row>
    <row r="64" spans="1:35">
      <c r="A64" s="18"/>
    </row>
    <row r="65" spans="1:2">
      <c r="A65" s="18"/>
      <c r="B65" s="19"/>
    </row>
    <row r="66" spans="1:2">
      <c r="A66" s="18"/>
      <c r="B66" s="19"/>
    </row>
    <row r="67" spans="1:2">
      <c r="A67" s="18"/>
      <c r="B67" s="19"/>
    </row>
    <row r="68" spans="1:2">
      <c r="A68" s="18"/>
      <c r="B68" s="19"/>
    </row>
    <row r="69" spans="1:2">
      <c r="A69" s="18"/>
    </row>
    <row r="70" spans="1:2">
      <c r="A70" s="18"/>
      <c r="B70" s="19"/>
    </row>
    <row r="71" spans="1:2">
      <c r="A71" s="18"/>
      <c r="B71" s="19"/>
    </row>
    <row r="72" spans="1:2">
      <c r="A72" s="18"/>
      <c r="B72" s="19"/>
    </row>
    <row r="73" spans="1:2">
      <c r="A73" s="18"/>
      <c r="B73" s="19"/>
    </row>
    <row r="75" spans="1:2">
      <c r="A75" s="18"/>
      <c r="B75" s="19"/>
    </row>
    <row r="76" spans="1:2">
      <c r="A76" s="18"/>
      <c r="B76" s="19"/>
    </row>
    <row r="77" spans="1:2">
      <c r="A77" s="18"/>
      <c r="B77" s="19"/>
    </row>
    <row r="78" spans="1:2">
      <c r="A78" s="18"/>
      <c r="B78" s="19"/>
    </row>
    <row r="80" spans="1:2">
      <c r="A80" s="18"/>
      <c r="B80" s="19"/>
    </row>
    <row r="81" spans="1:2">
      <c r="A81" s="18"/>
      <c r="B81" s="19"/>
    </row>
    <row r="82" spans="1:2">
      <c r="A82" s="18"/>
      <c r="B82" s="19"/>
    </row>
    <row r="83" spans="1:2">
      <c r="A83" s="18"/>
      <c r="B83" s="19"/>
    </row>
    <row r="85" spans="1:2">
      <c r="A85" s="18"/>
      <c r="B85" s="19"/>
    </row>
    <row r="86" spans="1:2">
      <c r="A86" s="18"/>
      <c r="B86" s="19"/>
    </row>
    <row r="87" spans="1:2">
      <c r="A87" s="18"/>
      <c r="B87" s="19"/>
    </row>
    <row r="88" spans="1:2">
      <c r="A88" s="18"/>
      <c r="B88" s="19"/>
    </row>
    <row r="90" spans="1:2">
      <c r="A90" s="18"/>
      <c r="B90" s="19"/>
    </row>
    <row r="91" spans="1:2">
      <c r="A91" s="18"/>
      <c r="B91" s="19"/>
    </row>
    <row r="92" spans="1:2">
      <c r="A92" s="18"/>
      <c r="B92" s="19"/>
    </row>
    <row r="93" spans="1:2">
      <c r="A93" s="18"/>
      <c r="B93" s="19"/>
    </row>
    <row r="95" spans="1:2">
      <c r="A95" s="18"/>
      <c r="B95" s="19"/>
    </row>
    <row r="96" spans="1:2">
      <c r="A96" s="18"/>
      <c r="B96" s="19"/>
    </row>
    <row r="97" spans="1:2">
      <c r="A97" s="18"/>
      <c r="B97" s="19"/>
    </row>
    <row r="98" spans="1:2">
      <c r="A98" s="18"/>
      <c r="B98" s="19"/>
    </row>
    <row r="100" spans="1:2">
      <c r="A100" s="18"/>
      <c r="B100" s="19"/>
    </row>
    <row r="101" spans="1:2">
      <c r="A101" s="18"/>
      <c r="B101" s="19"/>
    </row>
    <row r="102" spans="1:2">
      <c r="A102" s="18"/>
      <c r="B102" s="19"/>
    </row>
    <row r="103" spans="1:2">
      <c r="A103" s="18"/>
      <c r="B103" s="19"/>
    </row>
    <row r="105" spans="1:2">
      <c r="A105" s="18"/>
      <c r="B105" s="19"/>
    </row>
    <row r="106" spans="1:2">
      <c r="A106" s="18"/>
      <c r="B106" s="19"/>
    </row>
    <row r="107" spans="1:2">
      <c r="A107" s="18"/>
      <c r="B107" s="19"/>
    </row>
    <row r="108" spans="1:2">
      <c r="A108" s="18"/>
      <c r="B108" s="19"/>
    </row>
    <row r="110" spans="1:2">
      <c r="A110" s="18"/>
      <c r="B110" s="19"/>
    </row>
    <row r="111" spans="1:2">
      <c r="A111" s="18"/>
      <c r="B111" s="19"/>
    </row>
    <row r="112" spans="1:2">
      <c r="A112" s="18"/>
      <c r="B112" s="19"/>
    </row>
    <row r="113" spans="1:2">
      <c r="A113" s="18"/>
      <c r="B113" s="19"/>
    </row>
  </sheetData>
  <mergeCells count="3">
    <mergeCell ref="A1:A2"/>
    <mergeCell ref="B1:B2"/>
    <mergeCell ref="C1:AI1"/>
  </mergeCells>
  <pageMargins left="0.75" right="0.75" top="1" bottom="1" header="0.5" footer="0.5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70"/>
  <sheetViews>
    <sheetView tabSelected="1" workbookViewId="0">
      <selection activeCell="G18" sqref="G18"/>
    </sheetView>
  </sheetViews>
  <sheetFormatPr baseColWidth="10" defaultColWidth="6.1640625" defaultRowHeight="15" x14ac:dyDescent="0"/>
  <cols>
    <col min="1" max="1" width="16" style="5" bestFit="1" customWidth="1"/>
    <col min="2" max="2" width="12.83203125" style="30" bestFit="1" customWidth="1"/>
    <col min="3" max="3" width="16.6640625" style="30" bestFit="1" customWidth="1"/>
    <col min="4" max="4" width="13" style="30" bestFit="1" customWidth="1"/>
    <col min="5" max="5" width="7.1640625" style="5" customWidth="1"/>
    <col min="6" max="6" width="7.33203125" style="5" customWidth="1"/>
    <col min="7" max="7" width="6.1640625" style="8"/>
    <col min="8" max="9" width="16.1640625" style="8" customWidth="1"/>
    <col min="10" max="20" width="6.1640625" style="8"/>
    <col min="21" max="36" width="6.1640625" style="5"/>
    <col min="37" max="16384" width="6.1640625" style="8"/>
  </cols>
  <sheetData>
    <row r="1" spans="1:36" ht="15.75" customHeight="1">
      <c r="A1" s="68" t="s">
        <v>2</v>
      </c>
      <c r="B1" s="76" t="s">
        <v>3</v>
      </c>
      <c r="C1" s="76" t="s">
        <v>5</v>
      </c>
      <c r="D1" s="76" t="s">
        <v>4</v>
      </c>
      <c r="G1" s="2"/>
      <c r="H1" s="75" t="s">
        <v>7</v>
      </c>
      <c r="I1" s="75" t="s">
        <v>63</v>
      </c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>
      <c r="A2" s="68"/>
      <c r="B2" s="76"/>
      <c r="C2" s="76"/>
      <c r="D2" s="76"/>
      <c r="G2" s="21"/>
      <c r="H2" s="75"/>
      <c r="I2" s="75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</row>
    <row r="3" spans="1:36">
      <c r="A3" s="33" t="s">
        <v>8</v>
      </c>
      <c r="B3" s="35">
        <v>858813</v>
      </c>
      <c r="C3" s="35">
        <f>B3*H3</f>
        <v>343525.2</v>
      </c>
      <c r="D3" s="35">
        <f>B3*I3</f>
        <v>515287.8</v>
      </c>
      <c r="E3" s="65"/>
      <c r="F3" s="22"/>
      <c r="G3" s="21"/>
      <c r="H3" s="60">
        <v>0.4</v>
      </c>
      <c r="I3" s="60">
        <v>0.6</v>
      </c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</row>
    <row r="4" spans="1:36">
      <c r="A4" s="34" t="s">
        <v>9</v>
      </c>
      <c r="B4" s="36">
        <v>35533</v>
      </c>
      <c r="C4" s="35">
        <f>B4*H3</f>
        <v>14213.2</v>
      </c>
      <c r="D4" s="35">
        <f>B4*I3</f>
        <v>21319.8</v>
      </c>
      <c r="E4" s="66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</row>
    <row r="5" spans="1:36">
      <c r="A5" s="34" t="s">
        <v>10</v>
      </c>
      <c r="B5" s="37">
        <v>1000000</v>
      </c>
      <c r="C5" s="35">
        <f>B5*H3</f>
        <v>400000</v>
      </c>
      <c r="D5" s="35">
        <f>B5*I3</f>
        <v>600000</v>
      </c>
      <c r="E5" s="67"/>
      <c r="F5" s="4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</row>
    <row r="6" spans="1:36">
      <c r="A6" s="34" t="s">
        <v>11</v>
      </c>
      <c r="B6" s="37">
        <v>100000</v>
      </c>
      <c r="C6" s="35">
        <f>B6*H3</f>
        <v>40000</v>
      </c>
      <c r="D6" s="35">
        <f>B6*I3</f>
        <v>60000</v>
      </c>
      <c r="E6" s="67"/>
      <c r="F6" s="4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36">
      <c r="A7" s="34" t="s">
        <v>12</v>
      </c>
      <c r="B7" s="36">
        <v>189889</v>
      </c>
      <c r="C7" s="35">
        <f>B7*H3</f>
        <v>75955.600000000006</v>
      </c>
      <c r="D7" s="35">
        <f>B7*I3</f>
        <v>113933.4</v>
      </c>
      <c r="E7" s="67"/>
      <c r="F7" s="4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</row>
    <row r="8" spans="1:36">
      <c r="A8" s="34" t="s">
        <v>14</v>
      </c>
      <c r="B8" s="36">
        <v>136629</v>
      </c>
      <c r="C8" s="35">
        <f>B8*H3</f>
        <v>54651.600000000006</v>
      </c>
      <c r="D8" s="35">
        <f>B8*I3</f>
        <v>81977.399999999994</v>
      </c>
      <c r="E8" s="67"/>
      <c r="F8" s="4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</row>
    <row r="9" spans="1:36">
      <c r="A9" s="34" t="s">
        <v>13</v>
      </c>
      <c r="B9" s="36">
        <v>2482041</v>
      </c>
      <c r="C9" s="35">
        <f>B9*H3</f>
        <v>992816.4</v>
      </c>
      <c r="D9" s="35">
        <f>B9*I3</f>
        <v>1489224.5999999999</v>
      </c>
      <c r="E9" s="67"/>
      <c r="F9" s="4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</row>
    <row r="10" spans="1:36">
      <c r="A10" s="34" t="s">
        <v>15</v>
      </c>
      <c r="B10" s="36">
        <v>277532</v>
      </c>
      <c r="C10" s="35">
        <f>B10*H3</f>
        <v>111012.8</v>
      </c>
      <c r="D10" s="35">
        <f>B10*I3</f>
        <v>166519.19999999998</v>
      </c>
      <c r="E10" s="67"/>
      <c r="F10" s="4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</row>
    <row r="11" spans="1:36">
      <c r="A11" s="34" t="s">
        <v>16</v>
      </c>
      <c r="B11" s="36">
        <v>1459092</v>
      </c>
      <c r="C11" s="35">
        <f>B11*H3</f>
        <v>583636.80000000005</v>
      </c>
      <c r="D11" s="35">
        <f>B11*I3</f>
        <v>875455.2</v>
      </c>
      <c r="E11" s="67"/>
      <c r="F11" s="4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</row>
    <row r="12" spans="1:36">
      <c r="A12" s="34" t="s">
        <v>17</v>
      </c>
      <c r="B12" s="37">
        <v>250000</v>
      </c>
      <c r="C12" s="35">
        <f>B12*H3</f>
        <v>100000</v>
      </c>
      <c r="D12" s="35">
        <f>B12*I3</f>
        <v>150000</v>
      </c>
      <c r="E12" s="67"/>
      <c r="F12" s="4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</row>
    <row r="13" spans="1:36">
      <c r="A13" s="34" t="s">
        <v>18</v>
      </c>
      <c r="B13" s="37">
        <v>672670</v>
      </c>
      <c r="C13" s="35">
        <f>B13*H3</f>
        <v>269068</v>
      </c>
      <c r="D13" s="35">
        <f>B13*I3</f>
        <v>403602</v>
      </c>
      <c r="E13" s="67"/>
      <c r="F13" s="4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</row>
    <row r="14" spans="1:36">
      <c r="A14" s="34" t="s">
        <v>19</v>
      </c>
      <c r="B14" s="36">
        <v>4709533</v>
      </c>
      <c r="C14" s="35">
        <f>B14*H3</f>
        <v>1883813.2000000002</v>
      </c>
      <c r="D14" s="35">
        <f>B14*I3</f>
        <v>2825719.8</v>
      </c>
      <c r="E14" s="67"/>
      <c r="F14" s="4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</row>
    <row r="15" spans="1:36">
      <c r="A15" s="34" t="s">
        <v>20</v>
      </c>
      <c r="B15" s="36">
        <v>3805643</v>
      </c>
      <c r="C15" s="35">
        <f>B15*H3</f>
        <v>1522257.2000000002</v>
      </c>
      <c r="D15" s="35">
        <f>B15*I3</f>
        <v>2283385.7999999998</v>
      </c>
      <c r="E15" s="67"/>
      <c r="F15" s="4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</row>
    <row r="16" spans="1:36">
      <c r="A16" s="34" t="s">
        <v>21</v>
      </c>
      <c r="B16" s="36">
        <v>250000</v>
      </c>
      <c r="C16" s="35">
        <f>B16*H3</f>
        <v>100000</v>
      </c>
      <c r="D16" s="35">
        <f>B16*I3</f>
        <v>150000</v>
      </c>
      <c r="E16" s="67"/>
      <c r="F16" s="4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</row>
    <row r="17" spans="1:36">
      <c r="A17" s="34" t="s">
        <v>22</v>
      </c>
      <c r="B17" s="36">
        <v>956151</v>
      </c>
      <c r="C17" s="35">
        <f>B17*H3</f>
        <v>382460.4</v>
      </c>
      <c r="D17" s="35">
        <f>B17*I3</f>
        <v>573690.6</v>
      </c>
      <c r="E17" s="67"/>
      <c r="F17" s="4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</row>
    <row r="18" spans="1:36">
      <c r="A18" s="34" t="s">
        <v>23</v>
      </c>
      <c r="B18" s="37">
        <v>250000</v>
      </c>
      <c r="C18" s="35">
        <f>B18*H3</f>
        <v>100000</v>
      </c>
      <c r="D18" s="35">
        <f>B18*I3</f>
        <v>150000</v>
      </c>
      <c r="E18" s="67"/>
      <c r="F18" s="4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</row>
    <row r="19" spans="1:36" s="5" customFormat="1">
      <c r="A19" s="16"/>
      <c r="B19" s="28"/>
      <c r="C19" s="28"/>
      <c r="D19" s="31"/>
      <c r="E19" s="23"/>
      <c r="F19" s="4"/>
    </row>
    <row r="20" spans="1:36" s="24" customFormat="1">
      <c r="A20" s="24" t="s">
        <v>64</v>
      </c>
      <c r="B20" s="29"/>
      <c r="C20" s="29"/>
      <c r="D20" s="32"/>
      <c r="E20" s="25"/>
      <c r="F20" s="26"/>
    </row>
    <row r="21" spans="1:36" s="27" customFormat="1">
      <c r="A21" s="24" t="s">
        <v>24</v>
      </c>
      <c r="B21" s="29"/>
      <c r="C21" s="29"/>
      <c r="D21" s="29"/>
      <c r="E21" s="24"/>
      <c r="F21" s="24"/>
    </row>
    <row r="22" spans="1:36" s="27" customFormat="1">
      <c r="A22" s="24" t="s">
        <v>25</v>
      </c>
      <c r="B22" s="29"/>
      <c r="C22" s="29"/>
      <c r="D22" s="32"/>
      <c r="E22" s="24"/>
      <c r="F22" s="24"/>
    </row>
    <row r="23" spans="1:36" s="27" customFormat="1">
      <c r="A23" s="24"/>
      <c r="B23" s="29"/>
      <c r="C23" s="29"/>
      <c r="D23" s="32"/>
      <c r="E23" s="24"/>
      <c r="F23" s="24"/>
    </row>
    <row r="24" spans="1:36" s="27" customFormat="1">
      <c r="A24" s="24"/>
      <c r="B24" s="29"/>
      <c r="C24" s="29"/>
      <c r="D24" s="32"/>
      <c r="E24" s="24"/>
      <c r="F24" s="24"/>
    </row>
    <row r="25" spans="1:36" s="27" customFormat="1">
      <c r="A25" s="24"/>
      <c r="B25" s="29"/>
      <c r="C25" s="29"/>
      <c r="D25" s="32"/>
      <c r="E25" s="24"/>
      <c r="F25" s="24"/>
    </row>
    <row r="26" spans="1:36" s="27" customFormat="1">
      <c r="A26" s="24"/>
      <c r="B26" s="29"/>
      <c r="C26" s="29"/>
      <c r="D26" s="29"/>
      <c r="E26" s="24"/>
      <c r="F26" s="24"/>
    </row>
    <row r="27" spans="1:36" s="27" customFormat="1">
      <c r="A27" s="24"/>
      <c r="B27" s="29"/>
      <c r="C27" s="29"/>
      <c r="D27" s="32"/>
      <c r="E27" s="24"/>
      <c r="F27" s="24"/>
    </row>
    <row r="28" spans="1:36" s="27" customFormat="1">
      <c r="A28" s="24"/>
      <c r="B28" s="29"/>
      <c r="C28" s="29"/>
      <c r="D28" s="32"/>
      <c r="E28" s="24"/>
      <c r="F28" s="24"/>
    </row>
    <row r="29" spans="1:36" s="27" customFormat="1">
      <c r="A29" s="24"/>
      <c r="B29" s="29"/>
      <c r="C29" s="29"/>
      <c r="D29" s="32"/>
      <c r="E29" s="24"/>
      <c r="F29" s="24"/>
    </row>
    <row r="30" spans="1:36" s="27" customFormat="1">
      <c r="A30" s="24"/>
      <c r="B30" s="29"/>
      <c r="C30" s="29"/>
      <c r="D30" s="32"/>
      <c r="E30" s="24"/>
      <c r="F30" s="24"/>
    </row>
    <row r="31" spans="1:36" s="27" customFormat="1">
      <c r="A31" s="24"/>
      <c r="B31" s="29"/>
      <c r="C31" s="29"/>
      <c r="D31" s="29"/>
      <c r="E31" s="24"/>
      <c r="F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</row>
    <row r="32" spans="1:36" s="27" customFormat="1">
      <c r="A32" s="24"/>
      <c r="B32" s="29"/>
      <c r="C32" s="29"/>
      <c r="D32" s="32"/>
      <c r="E32" s="24"/>
      <c r="F32" s="24"/>
    </row>
    <row r="33" spans="1:36" s="27" customFormat="1">
      <c r="A33" s="24"/>
      <c r="B33" s="29"/>
      <c r="C33" s="29"/>
      <c r="D33" s="32"/>
      <c r="E33" s="24"/>
      <c r="F33" s="24"/>
    </row>
    <row r="34" spans="1:36" s="27" customFormat="1">
      <c r="A34" s="24"/>
      <c r="B34" s="29"/>
      <c r="C34" s="29"/>
      <c r="D34" s="32"/>
      <c r="E34" s="24"/>
      <c r="F34" s="24"/>
    </row>
    <row r="35" spans="1:36" s="27" customFormat="1">
      <c r="A35" s="24"/>
      <c r="B35" s="29"/>
      <c r="C35" s="29"/>
      <c r="D35" s="32"/>
      <c r="E35" s="24"/>
      <c r="F35" s="24"/>
    </row>
    <row r="37" spans="1:36">
      <c r="A37" s="16"/>
      <c r="B37" s="28"/>
      <c r="C37" s="28"/>
      <c r="D37" s="31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</row>
    <row r="38" spans="1:36">
      <c r="A38" s="16"/>
      <c r="B38" s="28"/>
      <c r="C38" s="28"/>
      <c r="D38" s="31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</row>
    <row r="39" spans="1:36">
      <c r="A39" s="16"/>
      <c r="B39" s="28"/>
      <c r="C39" s="28"/>
      <c r="D39" s="31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</row>
    <row r="40" spans="1:36">
      <c r="A40" s="16"/>
      <c r="B40" s="28"/>
      <c r="C40" s="28"/>
      <c r="D40" s="31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</row>
    <row r="42" spans="1:36">
      <c r="A42" s="16"/>
      <c r="B42" s="28"/>
      <c r="C42" s="28"/>
      <c r="D42" s="31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</row>
    <row r="43" spans="1:36">
      <c r="A43" s="16"/>
      <c r="B43" s="28"/>
      <c r="C43" s="28"/>
      <c r="D43" s="31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</row>
    <row r="44" spans="1:36">
      <c r="A44" s="16"/>
      <c r="B44" s="28"/>
      <c r="C44" s="28"/>
      <c r="D44" s="31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</row>
    <row r="45" spans="1:36">
      <c r="A45" s="16"/>
      <c r="B45" s="28"/>
      <c r="C45" s="28"/>
      <c r="D45" s="31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</row>
    <row r="47" spans="1:36">
      <c r="A47" s="16"/>
      <c r="B47" s="28"/>
      <c r="C47" s="28"/>
      <c r="D47" s="31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</row>
    <row r="48" spans="1:36">
      <c r="A48" s="16"/>
      <c r="B48" s="28"/>
      <c r="C48" s="28"/>
      <c r="D48" s="31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</row>
    <row r="49" spans="1:36">
      <c r="A49" s="16"/>
      <c r="B49" s="28"/>
      <c r="C49" s="28"/>
      <c r="D49" s="31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</row>
    <row r="50" spans="1:36">
      <c r="A50" s="16"/>
      <c r="B50" s="28"/>
      <c r="C50" s="28"/>
      <c r="D50" s="31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</row>
    <row r="52" spans="1:36">
      <c r="A52" s="16"/>
      <c r="B52" s="28"/>
      <c r="C52" s="28"/>
      <c r="D52" s="31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</row>
    <row r="53" spans="1:36">
      <c r="A53" s="16"/>
      <c r="B53" s="28"/>
      <c r="C53" s="28"/>
      <c r="D53" s="31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</row>
    <row r="54" spans="1:36">
      <c r="A54" s="16"/>
      <c r="B54" s="28"/>
      <c r="C54" s="28"/>
      <c r="D54" s="31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</row>
    <row r="55" spans="1:36">
      <c r="A55" s="16"/>
      <c r="B55" s="28"/>
      <c r="C55" s="28"/>
      <c r="D55" s="31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</row>
    <row r="57" spans="1:36">
      <c r="A57" s="16"/>
      <c r="B57" s="28"/>
      <c r="C57" s="28"/>
      <c r="D57" s="31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</row>
    <row r="58" spans="1:36">
      <c r="A58" s="16"/>
      <c r="B58" s="28"/>
      <c r="C58" s="28"/>
      <c r="D58" s="31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</row>
    <row r="59" spans="1:36">
      <c r="A59" s="16"/>
      <c r="B59" s="28"/>
      <c r="C59" s="28"/>
      <c r="D59" s="31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</row>
    <row r="60" spans="1:36">
      <c r="A60" s="16"/>
      <c r="B60" s="28"/>
      <c r="C60" s="28"/>
      <c r="D60" s="31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</row>
    <row r="62" spans="1:36">
      <c r="A62" s="16"/>
      <c r="B62" s="28"/>
      <c r="C62" s="28"/>
      <c r="D62" s="31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</row>
    <row r="63" spans="1:36">
      <c r="A63" s="16"/>
      <c r="B63" s="28"/>
      <c r="C63" s="28"/>
      <c r="D63" s="31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</row>
    <row r="64" spans="1:36">
      <c r="A64" s="16"/>
      <c r="B64" s="28"/>
      <c r="C64" s="28"/>
      <c r="D64" s="31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</row>
    <row r="65" spans="1:36">
      <c r="A65" s="16"/>
      <c r="B65" s="28"/>
      <c r="C65" s="28"/>
      <c r="D65" s="31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</row>
    <row r="67" spans="1:36">
      <c r="A67" s="16"/>
      <c r="B67" s="28"/>
      <c r="C67" s="28"/>
      <c r="D67" s="31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</row>
    <row r="68" spans="1:36">
      <c r="A68" s="16"/>
      <c r="B68" s="28"/>
      <c r="C68" s="28"/>
      <c r="D68" s="31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</row>
    <row r="69" spans="1:36">
      <c r="A69" s="16"/>
      <c r="B69" s="28"/>
      <c r="C69" s="28"/>
      <c r="D69" s="31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</row>
    <row r="70" spans="1:36">
      <c r="A70" s="16"/>
      <c r="B70" s="28"/>
      <c r="C70" s="28"/>
      <c r="D70" s="31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</row>
  </sheetData>
  <mergeCells count="6">
    <mergeCell ref="I1:I2"/>
    <mergeCell ref="A1:A2"/>
    <mergeCell ref="D1:D2"/>
    <mergeCell ref="H1:H2"/>
    <mergeCell ref="B1:B2"/>
    <mergeCell ref="C1:C2"/>
  </mergeCells>
  <pageMargins left="0.7" right="0.7" top="0.75" bottom="0.75" header="0.3" footer="0.3"/>
  <pageSetup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27" sqref="J27"/>
    </sheetView>
  </sheetViews>
  <sheetFormatPr baseColWidth="10" defaultColWidth="8.83203125" defaultRowHeight="15" x14ac:dyDescent="0"/>
  <sheetData/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N26" sqref="N26"/>
    </sheetView>
  </sheetViews>
  <sheetFormatPr baseColWidth="10" defaultColWidth="8.83203125" defaultRowHeight="15" x14ac:dyDescent="0"/>
  <sheetData/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7E2D0C509C8D4429855BF3DE26AF082" ma:contentTypeVersion="0" ma:contentTypeDescription="Create a new document." ma:contentTypeScope="" ma:versionID="ebbd8fae4cc40a8dd3f6edff77e2a5a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83C9AB0-B420-4D0D-9C82-7AED0BF80E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F594FE1-ADCC-4FCB-B60F-515999B8A31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8C27EF4-65AC-4526-A420-DEDFF9613375}">
  <ds:schemaRefs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PL-Total Cost Breakdown</vt:lpstr>
      <vt:lpstr>CL-Total Cost Breakdown</vt:lpstr>
      <vt:lpstr>PL-Percentages</vt:lpstr>
      <vt:lpstr>CL-Percentages</vt:lpstr>
      <vt:lpstr>PL-Transactions Counts</vt:lpstr>
      <vt:lpstr>CL-Transactions Counts</vt:lpstr>
      <vt:lpstr>Total Cost-Per Line of Business</vt:lpstr>
      <vt:lpstr>Total Cost Dashboards</vt:lpstr>
      <vt:lpstr>Transaction Counts Dashboards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Taylor Demers</dc:creator>
  <cp:lastModifiedBy>Serena Makkaoui</cp:lastModifiedBy>
  <cp:lastPrinted>2013-02-06T16:54:32Z</cp:lastPrinted>
  <dcterms:created xsi:type="dcterms:W3CDTF">2012-11-14T19:10:00Z</dcterms:created>
  <dcterms:modified xsi:type="dcterms:W3CDTF">2013-03-12T13:19:49Z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0x01010037E2D0C509C8D4429855BF3DE26AF082</vt:lpwstr>
  </property>
</Properties>
</file>