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codeName="ThisWorkbook"/>
  <mc:AlternateContent xmlns:mc="http://schemas.openxmlformats.org/markup-compatibility/2006">
    <mc:Choice Requires="x15">
      <x15ac:absPath xmlns:x15ac="http://schemas.microsoft.com/office/spreadsheetml/2010/11/ac" url="https://wpi0-my.sharepoint.com/personal/jkgong_wpi_edu/Documents/IQP Hip-O Group/The Stakeholder Analysis/"/>
    </mc:Choice>
  </mc:AlternateContent>
  <xr:revisionPtr revIDLastSave="3" documentId="8_{4EA649CC-3BB0-4C58-83D4-5DE226DBA76D}" xr6:coauthVersionLast="47" xr6:coauthVersionMax="47" xr10:uidLastSave="{CC7B3CD9-DFD6-4FA5-85A5-448452DF7F51}"/>
  <bookViews>
    <workbookView xWindow="-108" yWindow="-108" windowWidth="23256" windowHeight="12576" tabRatio="663" activeTab="1" xr2:uid="{00000000-000D-0000-FFFF-FFFF00000000}"/>
  </bookViews>
  <sheets>
    <sheet name="Definitions and User Guide" sheetId="1" r:id="rId1"/>
    <sheet name="Stakeholder List" sheetId="6" r:id="rId2"/>
    <sheet name="I.M. V2" sheetId="7" r:id="rId3"/>
    <sheet name="P.M. V2" sheetId="8" r:id="rId4"/>
    <sheet name="The Power-Interest Grid" sheetId="9" r:id="rId5"/>
    <sheet name="The Communications Table" sheetId="10" r:id="rId6"/>
  </sheets>
  <definedNames>
    <definedName name="_xlnm._FilterDatabase" localSheetId="3" hidden="1">'P.M. V2'!$AU$3:$AV$56</definedName>
    <definedName name="_xlnm._FilterDatabase" localSheetId="5" hidden="1">'The Communications Table'!$A$1:$F$97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S41" i="9" l="1"/>
  <c r="S53" i="9"/>
  <c r="B96" i="10"/>
  <c r="S64" i="9"/>
  <c r="S76" i="9"/>
  <c r="S88" i="9"/>
  <c r="S89" i="9"/>
  <c r="S100" i="9"/>
  <c r="S101" i="9"/>
  <c r="S9" i="9"/>
  <c r="S10" i="9"/>
  <c r="S21" i="9"/>
  <c r="S22" i="9"/>
  <c r="B5" i="10"/>
  <c r="B25" i="10"/>
  <c r="B26" i="10"/>
  <c r="B95" i="10"/>
  <c r="B51" i="10"/>
  <c r="B52" i="10"/>
  <c r="B75" i="10"/>
  <c r="B76" i="10"/>
  <c r="B97" i="10"/>
  <c r="A17" i="10"/>
  <c r="A18" i="10"/>
  <c r="A95" i="10"/>
  <c r="A42" i="10"/>
  <c r="A44" i="10"/>
  <c r="A96" i="10"/>
  <c r="A66" i="10"/>
  <c r="A67" i="10"/>
  <c r="A78" i="10"/>
  <c r="A97" i="10"/>
  <c r="P83" i="9"/>
  <c r="A63" i="10" s="1"/>
  <c r="P84" i="9"/>
  <c r="A79" i="10" s="1"/>
  <c r="P85" i="9"/>
  <c r="P86" i="9"/>
  <c r="P87" i="9"/>
  <c r="B81" i="10" s="1"/>
  <c r="P88" i="9"/>
  <c r="B82" i="10" s="1"/>
  <c r="P89" i="9"/>
  <c r="B83" i="10" s="1"/>
  <c r="P90" i="9"/>
  <c r="A84" i="10" s="1"/>
  <c r="P91" i="9"/>
  <c r="B85" i="10" s="1"/>
  <c r="P92" i="9"/>
  <c r="B86" i="10" s="1"/>
  <c r="P93" i="9"/>
  <c r="A87" i="10" s="1"/>
  <c r="P94" i="9"/>
  <c r="A88" i="10" s="1"/>
  <c r="P95" i="9"/>
  <c r="A89" i="10" s="1"/>
  <c r="P96" i="9"/>
  <c r="A90" i="10" s="1"/>
  <c r="P97" i="9"/>
  <c r="B91" i="10" s="1"/>
  <c r="P98" i="9"/>
  <c r="B92" i="10" s="1"/>
  <c r="P99" i="9"/>
  <c r="B93" i="10" s="1"/>
  <c r="P100" i="9"/>
  <c r="P101" i="9"/>
  <c r="P102" i="9"/>
  <c r="P103" i="9"/>
  <c r="P104" i="9"/>
  <c r="P105" i="9"/>
  <c r="P106" i="9"/>
  <c r="P82" i="9"/>
  <c r="A60" i="10" s="1"/>
  <c r="P57" i="9"/>
  <c r="A36" i="10" s="1"/>
  <c r="P58" i="9"/>
  <c r="A34" i="10" s="1"/>
  <c r="P59" i="9"/>
  <c r="P60" i="9"/>
  <c r="A9" i="10" s="1"/>
  <c r="P61" i="9"/>
  <c r="A37" i="10" s="1"/>
  <c r="P62" i="9"/>
  <c r="A38" i="10" s="1"/>
  <c r="P63" i="9"/>
  <c r="B39" i="10" s="1"/>
  <c r="P64" i="9"/>
  <c r="B40" i="10" s="1"/>
  <c r="P65" i="9"/>
  <c r="B41" i="10" s="1"/>
  <c r="P66" i="9"/>
  <c r="B64" i="10" s="1"/>
  <c r="P67" i="9"/>
  <c r="B65" i="10" s="1"/>
  <c r="P68" i="9"/>
  <c r="B66" i="10" s="1"/>
  <c r="P69" i="9"/>
  <c r="B67" i="10" s="1"/>
  <c r="P70" i="9"/>
  <c r="B68" i="10" s="1"/>
  <c r="P71" i="9"/>
  <c r="A69" i="10" s="1"/>
  <c r="P72" i="9"/>
  <c r="A70" i="10" s="1"/>
  <c r="P73" i="9"/>
  <c r="A71" i="10" s="1"/>
  <c r="P74" i="9"/>
  <c r="A72" i="10" s="1"/>
  <c r="P75" i="9"/>
  <c r="A73" i="10" s="1"/>
  <c r="P76" i="9"/>
  <c r="A74" i="10" s="1"/>
  <c r="P77" i="9"/>
  <c r="A75" i="10" s="1"/>
  <c r="P78" i="9"/>
  <c r="A76" i="10" s="1"/>
  <c r="P79" i="9"/>
  <c r="A77" i="10" s="1"/>
  <c r="P80" i="9"/>
  <c r="B78" i="10" s="1"/>
  <c r="P56" i="9"/>
  <c r="P31" i="9"/>
  <c r="P32" i="9"/>
  <c r="P33" i="9"/>
  <c r="P34" i="9"/>
  <c r="A53" i="10" s="1"/>
  <c r="P35" i="9"/>
  <c r="A54" i="10" s="1"/>
  <c r="P36" i="9"/>
  <c r="A55" i="10" s="1"/>
  <c r="P37" i="9"/>
  <c r="B30" i="10" s="1"/>
  <c r="P38" i="9"/>
  <c r="B31" i="10" s="1"/>
  <c r="P39" i="9"/>
  <c r="B32" i="10" s="1"/>
  <c r="P40" i="9"/>
  <c r="B56" i="10" s="1"/>
  <c r="P41" i="9"/>
  <c r="B33" i="10" s="1"/>
  <c r="P42" i="9"/>
  <c r="B57" i="10" s="1"/>
  <c r="P43" i="9"/>
  <c r="B58" i="10" s="1"/>
  <c r="P44" i="9"/>
  <c r="B42" i="10" s="1"/>
  <c r="P45" i="9"/>
  <c r="B43" i="10" s="1"/>
  <c r="P46" i="9"/>
  <c r="B44" i="10" s="1"/>
  <c r="P47" i="9"/>
  <c r="B45" i="10" s="1"/>
  <c r="P48" i="9"/>
  <c r="A46" i="10" s="1"/>
  <c r="P49" i="9"/>
  <c r="A47" i="10" s="1"/>
  <c r="P50" i="9"/>
  <c r="A48" i="10" s="1"/>
  <c r="P51" i="9"/>
  <c r="A49" i="10" s="1"/>
  <c r="P52" i="9"/>
  <c r="A50" i="10" s="1"/>
  <c r="P53" i="9"/>
  <c r="A51" i="10" s="1"/>
  <c r="P54" i="9"/>
  <c r="A52" i="10" s="1"/>
  <c r="P30" i="9"/>
  <c r="P5" i="9"/>
  <c r="P6" i="9"/>
  <c r="A3" i="10" s="1"/>
  <c r="P7" i="9"/>
  <c r="A10" i="10" s="1"/>
  <c r="P8" i="9"/>
  <c r="B4" i="10" s="1"/>
  <c r="P9" i="9"/>
  <c r="A5" i="10" s="1"/>
  <c r="P10" i="9"/>
  <c r="B6" i="10" s="1"/>
  <c r="P11" i="9"/>
  <c r="B11" i="10" s="1"/>
  <c r="P12" i="9"/>
  <c r="B7" i="10" s="1"/>
  <c r="P13" i="9"/>
  <c r="B12" i="10" s="1"/>
  <c r="P14" i="9"/>
  <c r="B8" i="10" s="1"/>
  <c r="P15" i="9"/>
  <c r="P16" i="9"/>
  <c r="B14" i="10" s="1"/>
  <c r="P17" i="9"/>
  <c r="A15" i="10" s="1"/>
  <c r="P18" i="9"/>
  <c r="B16" i="10" s="1"/>
  <c r="P19" i="9"/>
  <c r="B17" i="10" s="1"/>
  <c r="P20" i="9"/>
  <c r="B18" i="10" s="1"/>
  <c r="P21" i="9"/>
  <c r="B19" i="10" s="1"/>
  <c r="P22" i="9"/>
  <c r="A20" i="10" s="1"/>
  <c r="P23" i="9"/>
  <c r="A21" i="10" s="1"/>
  <c r="P24" i="9"/>
  <c r="A22" i="10" s="1"/>
  <c r="P25" i="9"/>
  <c r="A23" i="10" s="1"/>
  <c r="P26" i="9"/>
  <c r="A24" i="10" s="1"/>
  <c r="P27" i="9"/>
  <c r="A25" i="10" s="1"/>
  <c r="P28" i="9"/>
  <c r="A26" i="10" s="1"/>
  <c r="P4" i="9"/>
  <c r="A106" i="9"/>
  <c r="S106" i="9" s="1"/>
  <c r="A105" i="9"/>
  <c r="S105" i="9" s="1"/>
  <c r="A104" i="9"/>
  <c r="S104" i="9" s="1"/>
  <c r="A103" i="9"/>
  <c r="S103" i="9" s="1"/>
  <c r="A102" i="9"/>
  <c r="S102" i="9" s="1"/>
  <c r="A101" i="9"/>
  <c r="A100" i="9"/>
  <c r="A99" i="9"/>
  <c r="S99" i="9" s="1"/>
  <c r="A98" i="9"/>
  <c r="S98" i="9" s="1"/>
  <c r="A97" i="9"/>
  <c r="S97" i="9" s="1"/>
  <c r="A96" i="9"/>
  <c r="S96" i="9" s="1"/>
  <c r="A95" i="9"/>
  <c r="S95" i="9" s="1"/>
  <c r="A94" i="9"/>
  <c r="S94" i="9" s="1"/>
  <c r="A93" i="9"/>
  <c r="S93" i="9" s="1"/>
  <c r="A92" i="9"/>
  <c r="S92" i="9" s="1"/>
  <c r="A91" i="9"/>
  <c r="S91" i="9" s="1"/>
  <c r="A90" i="9"/>
  <c r="S90" i="9" s="1"/>
  <c r="A89" i="9"/>
  <c r="A88" i="9"/>
  <c r="A87" i="9"/>
  <c r="S87" i="9" s="1"/>
  <c r="A86" i="9"/>
  <c r="A85" i="9"/>
  <c r="A84" i="9"/>
  <c r="A83" i="9"/>
  <c r="A82" i="9"/>
  <c r="A80" i="9"/>
  <c r="S80" i="9" s="1"/>
  <c r="A79" i="9"/>
  <c r="S79" i="9" s="1"/>
  <c r="A78" i="9"/>
  <c r="S78" i="9" s="1"/>
  <c r="A77" i="9"/>
  <c r="S77" i="9" s="1"/>
  <c r="A76" i="9"/>
  <c r="A75" i="9"/>
  <c r="S75" i="9" s="1"/>
  <c r="A74" i="9"/>
  <c r="S74" i="9" s="1"/>
  <c r="A73" i="9"/>
  <c r="S73" i="9" s="1"/>
  <c r="A72" i="9"/>
  <c r="S72" i="9" s="1"/>
  <c r="A71" i="9"/>
  <c r="S71" i="9" s="1"/>
  <c r="A70" i="9"/>
  <c r="S70" i="9" s="1"/>
  <c r="A69" i="9"/>
  <c r="S69" i="9" s="1"/>
  <c r="A68" i="9"/>
  <c r="S68" i="9" s="1"/>
  <c r="A67" i="9"/>
  <c r="S67" i="9" s="1"/>
  <c r="A66" i="9"/>
  <c r="S66" i="9" s="1"/>
  <c r="A65" i="9"/>
  <c r="S65" i="9" s="1"/>
  <c r="A64" i="9"/>
  <c r="A63" i="9"/>
  <c r="S63" i="9" s="1"/>
  <c r="A62" i="9"/>
  <c r="S62" i="9" s="1"/>
  <c r="A61" i="9"/>
  <c r="S61" i="9" s="1"/>
  <c r="A60" i="9"/>
  <c r="A59" i="9"/>
  <c r="A58" i="9"/>
  <c r="A57" i="9"/>
  <c r="A56" i="9"/>
  <c r="A54" i="9"/>
  <c r="S54" i="9" s="1"/>
  <c r="A53" i="9"/>
  <c r="A52" i="9"/>
  <c r="S52" i="9" s="1"/>
  <c r="A51" i="9"/>
  <c r="S51" i="9" s="1"/>
  <c r="A50" i="9"/>
  <c r="S50" i="9" s="1"/>
  <c r="A49" i="9"/>
  <c r="S49" i="9" s="1"/>
  <c r="A48" i="9"/>
  <c r="S48" i="9" s="1"/>
  <c r="A47" i="9"/>
  <c r="S47" i="9" s="1"/>
  <c r="A46" i="9"/>
  <c r="S46" i="9" s="1"/>
  <c r="A45" i="9"/>
  <c r="S45" i="9" s="1"/>
  <c r="A44" i="9"/>
  <c r="S44" i="9" s="1"/>
  <c r="A43" i="9"/>
  <c r="S43" i="9" s="1"/>
  <c r="A42" i="9"/>
  <c r="S42" i="9" s="1"/>
  <c r="A41" i="9"/>
  <c r="A40" i="9"/>
  <c r="S40" i="9" s="1"/>
  <c r="A39" i="9"/>
  <c r="S39" i="9" s="1"/>
  <c r="A38" i="9"/>
  <c r="S38" i="9" s="1"/>
  <c r="A37" i="9"/>
  <c r="S37" i="9" s="1"/>
  <c r="A36" i="9"/>
  <c r="S36" i="9" s="1"/>
  <c r="A35" i="9"/>
  <c r="S35" i="9" s="1"/>
  <c r="A34" i="9"/>
  <c r="A33" i="9"/>
  <c r="A32" i="9"/>
  <c r="A31" i="9"/>
  <c r="A30" i="9"/>
  <c r="A28" i="9"/>
  <c r="S28" i="9" s="1"/>
  <c r="A27" i="9"/>
  <c r="S27" i="9" s="1"/>
  <c r="A26" i="9"/>
  <c r="S26" i="9" s="1"/>
  <c r="A25" i="9"/>
  <c r="S25" i="9" s="1"/>
  <c r="A24" i="9"/>
  <c r="S24" i="9" s="1"/>
  <c r="A23" i="9"/>
  <c r="S23" i="9" s="1"/>
  <c r="A22" i="9"/>
  <c r="A21" i="9"/>
  <c r="A20" i="9"/>
  <c r="S20" i="9" s="1"/>
  <c r="A19" i="9"/>
  <c r="S19" i="9" s="1"/>
  <c r="A18" i="9"/>
  <c r="S18" i="9" s="1"/>
  <c r="A17" i="9"/>
  <c r="S17" i="9" s="1"/>
  <c r="A16" i="9"/>
  <c r="S16" i="9" s="1"/>
  <c r="A15" i="9"/>
  <c r="A14" i="9"/>
  <c r="S14" i="9" s="1"/>
  <c r="A13" i="9"/>
  <c r="S13" i="9" s="1"/>
  <c r="A12" i="9"/>
  <c r="S12" i="9" s="1"/>
  <c r="A11" i="9"/>
  <c r="S11" i="9" s="1"/>
  <c r="A10" i="9"/>
  <c r="A9" i="9"/>
  <c r="A8" i="9"/>
  <c r="S8" i="9" s="1"/>
  <c r="A7" i="9"/>
  <c r="A6" i="9"/>
  <c r="A5" i="9"/>
  <c r="A4" i="9"/>
  <c r="U81" i="8"/>
  <c r="T81" i="8"/>
  <c r="T46" i="8"/>
  <c r="C46" i="9" s="1"/>
  <c r="R46" i="9" s="1"/>
  <c r="T47" i="8"/>
  <c r="C47" i="9" s="1"/>
  <c r="R47" i="9" s="1"/>
  <c r="T48" i="8"/>
  <c r="C48" i="9" s="1"/>
  <c r="R48" i="9" s="1"/>
  <c r="T49" i="8"/>
  <c r="C49" i="9" s="1"/>
  <c r="R49" i="9" s="1"/>
  <c r="T50" i="8"/>
  <c r="C50" i="9" s="1"/>
  <c r="R50" i="9" s="1"/>
  <c r="T51" i="8"/>
  <c r="C51" i="9" s="1"/>
  <c r="R51" i="9" s="1"/>
  <c r="T52" i="8"/>
  <c r="C52" i="9" s="1"/>
  <c r="R52" i="9" s="1"/>
  <c r="T53" i="8"/>
  <c r="C53" i="9" s="1"/>
  <c r="R53" i="9" s="1"/>
  <c r="T54" i="8"/>
  <c r="C54" i="9" s="1"/>
  <c r="R54" i="9" s="1"/>
  <c r="T71" i="8"/>
  <c r="C71" i="9" s="1"/>
  <c r="R71" i="9" s="1"/>
  <c r="T72" i="8"/>
  <c r="C72" i="9" s="1"/>
  <c r="R72" i="9" s="1"/>
  <c r="T73" i="8"/>
  <c r="C73" i="9" s="1"/>
  <c r="R73" i="9" s="1"/>
  <c r="T74" i="8"/>
  <c r="C74" i="9" s="1"/>
  <c r="R74" i="9" s="1"/>
  <c r="T75" i="8"/>
  <c r="C75" i="9" s="1"/>
  <c r="R75" i="9" s="1"/>
  <c r="T76" i="8"/>
  <c r="C76" i="9" s="1"/>
  <c r="R76" i="9" s="1"/>
  <c r="T77" i="8"/>
  <c r="C77" i="9" s="1"/>
  <c r="R77" i="9" s="1"/>
  <c r="T78" i="8"/>
  <c r="C78" i="9" s="1"/>
  <c r="R78" i="9" s="1"/>
  <c r="T79" i="8"/>
  <c r="C79" i="9" s="1"/>
  <c r="R79" i="9" s="1"/>
  <c r="T80" i="8"/>
  <c r="C80" i="9" s="1"/>
  <c r="R80" i="9" s="1"/>
  <c r="T102" i="8"/>
  <c r="C102" i="9" s="1"/>
  <c r="R102" i="9" s="1"/>
  <c r="T103" i="8"/>
  <c r="C103" i="9" s="1"/>
  <c r="R103" i="9" s="1"/>
  <c r="T104" i="8"/>
  <c r="C104" i="9" s="1"/>
  <c r="R104" i="9" s="1"/>
  <c r="T105" i="8"/>
  <c r="C105" i="9" s="1"/>
  <c r="R105" i="9" s="1"/>
  <c r="T106" i="8"/>
  <c r="C106" i="9" s="1"/>
  <c r="R106" i="9" s="1"/>
  <c r="T18" i="8"/>
  <c r="C18" i="9" s="1"/>
  <c r="R18" i="9" s="1"/>
  <c r="T19" i="8"/>
  <c r="C19" i="9" s="1"/>
  <c r="R19" i="9" s="1"/>
  <c r="T20" i="8"/>
  <c r="C20" i="9" s="1"/>
  <c r="R20" i="9" s="1"/>
  <c r="T21" i="8"/>
  <c r="C21" i="9" s="1"/>
  <c r="R21" i="9" s="1"/>
  <c r="T22" i="8"/>
  <c r="C22" i="9" s="1"/>
  <c r="R22" i="9" s="1"/>
  <c r="T23" i="8"/>
  <c r="C23" i="9" s="1"/>
  <c r="R23" i="9" s="1"/>
  <c r="T24" i="8"/>
  <c r="C24" i="9" s="1"/>
  <c r="R24" i="9" s="1"/>
  <c r="T25" i="8"/>
  <c r="C25" i="9" s="1"/>
  <c r="R25" i="9" s="1"/>
  <c r="T26" i="8"/>
  <c r="C26" i="9" s="1"/>
  <c r="R26" i="9" s="1"/>
  <c r="T27" i="8"/>
  <c r="C27" i="9" s="1"/>
  <c r="R27" i="9" s="1"/>
  <c r="T28" i="8"/>
  <c r="C28" i="9" s="1"/>
  <c r="R28" i="9" s="1"/>
  <c r="Q81" i="8"/>
  <c r="R81" i="8"/>
  <c r="S81" i="8"/>
  <c r="Q46" i="8"/>
  <c r="Q47" i="8"/>
  <c r="Q48" i="8"/>
  <c r="Q49" i="8"/>
  <c r="Q50" i="8"/>
  <c r="Q51" i="8"/>
  <c r="Q52" i="8"/>
  <c r="Q53" i="8"/>
  <c r="Q54" i="8"/>
  <c r="Q71" i="8"/>
  <c r="Q72" i="8"/>
  <c r="Q73" i="8"/>
  <c r="Q74" i="8"/>
  <c r="Q75" i="8"/>
  <c r="Q76" i="8"/>
  <c r="Q77" i="8"/>
  <c r="Q78" i="8"/>
  <c r="Q79" i="8"/>
  <c r="Q80" i="8"/>
  <c r="Q102" i="8"/>
  <c r="Q103" i="8"/>
  <c r="Q104" i="8"/>
  <c r="Q105" i="8"/>
  <c r="Q106" i="8"/>
  <c r="Q18" i="8"/>
  <c r="Q19" i="8"/>
  <c r="Q20" i="8"/>
  <c r="Q21" i="8"/>
  <c r="Q22" i="8"/>
  <c r="Q23" i="8"/>
  <c r="Q24" i="8"/>
  <c r="Q25" i="8"/>
  <c r="Q26" i="8"/>
  <c r="Q27" i="8"/>
  <c r="Q28" i="8"/>
  <c r="O93" i="8"/>
  <c r="R93" i="8" s="1"/>
  <c r="L18" i="8"/>
  <c r="L19" i="8"/>
  <c r="L20" i="8"/>
  <c r="L21" i="8"/>
  <c r="L22" i="8"/>
  <c r="L23" i="8"/>
  <c r="L24" i="8"/>
  <c r="L25" i="8"/>
  <c r="L26" i="8"/>
  <c r="L27" i="8"/>
  <c r="L28" i="8"/>
  <c r="L46" i="8"/>
  <c r="L47" i="8"/>
  <c r="L48" i="8"/>
  <c r="L49" i="8"/>
  <c r="L50" i="8"/>
  <c r="L51" i="8"/>
  <c r="L52" i="8"/>
  <c r="L53" i="8"/>
  <c r="L54" i="8"/>
  <c r="L71" i="8"/>
  <c r="L72" i="8"/>
  <c r="L73" i="8"/>
  <c r="L74" i="8"/>
  <c r="L75" i="8"/>
  <c r="L76" i="8"/>
  <c r="L77" i="8"/>
  <c r="L78" i="8"/>
  <c r="L79" i="8"/>
  <c r="L80" i="8"/>
  <c r="L102" i="8"/>
  <c r="L103" i="8"/>
  <c r="L104" i="8"/>
  <c r="L105" i="8"/>
  <c r="L106" i="8"/>
  <c r="O35" i="8"/>
  <c r="R35" i="8" s="1"/>
  <c r="N81" i="8"/>
  <c r="O81" i="8"/>
  <c r="P81" i="8"/>
  <c r="V81" i="8" s="1"/>
  <c r="N55" i="8"/>
  <c r="N29" i="8"/>
  <c r="L107" i="8"/>
  <c r="A106" i="8"/>
  <c r="H106" i="8" s="1"/>
  <c r="J106" i="8" s="1"/>
  <c r="A105" i="8"/>
  <c r="H105" i="8" s="1"/>
  <c r="J105" i="8" s="1"/>
  <c r="A104" i="8"/>
  <c r="H104" i="8" s="1"/>
  <c r="J104" i="8" s="1"/>
  <c r="A103" i="8"/>
  <c r="H103" i="8" s="1"/>
  <c r="J103" i="8" s="1"/>
  <c r="A102" i="8"/>
  <c r="H102" i="8" s="1"/>
  <c r="J102" i="8" s="1"/>
  <c r="A101" i="8"/>
  <c r="H101" i="8" s="1"/>
  <c r="J101" i="8" s="1"/>
  <c r="L101" i="8" s="1"/>
  <c r="Q101" i="8" s="1"/>
  <c r="T101" i="8" s="1"/>
  <c r="C101" i="9" s="1"/>
  <c r="R101" i="9" s="1"/>
  <c r="A100" i="8"/>
  <c r="H100" i="8" s="1"/>
  <c r="J100" i="8" s="1"/>
  <c r="L100" i="8" s="1"/>
  <c r="Q100" i="8" s="1"/>
  <c r="T100" i="8" s="1"/>
  <c r="C100" i="9" s="1"/>
  <c r="R100" i="9" s="1"/>
  <c r="A99" i="8"/>
  <c r="H99" i="8" s="1"/>
  <c r="J99" i="8" s="1"/>
  <c r="L99" i="8" s="1"/>
  <c r="Q99" i="8" s="1"/>
  <c r="A98" i="8"/>
  <c r="H98" i="8" s="1"/>
  <c r="J98" i="8" s="1"/>
  <c r="L98" i="8" s="1"/>
  <c r="Q98" i="8" s="1"/>
  <c r="A97" i="8"/>
  <c r="H97" i="8" s="1"/>
  <c r="J97" i="8" s="1"/>
  <c r="L97" i="8" s="1"/>
  <c r="Q97" i="8" s="1"/>
  <c r="A96" i="8"/>
  <c r="H96" i="8" s="1"/>
  <c r="J96" i="8" s="1"/>
  <c r="L96" i="8" s="1"/>
  <c r="Q96" i="8" s="1"/>
  <c r="A95" i="8"/>
  <c r="H95" i="8" s="1"/>
  <c r="J95" i="8" s="1"/>
  <c r="L95" i="8" s="1"/>
  <c r="Q95" i="8" s="1"/>
  <c r="A94" i="8"/>
  <c r="H94" i="8" s="1"/>
  <c r="J94" i="8" s="1"/>
  <c r="L94" i="8" s="1"/>
  <c r="Q94" i="8" s="1"/>
  <c r="A93" i="8"/>
  <c r="H93" i="8" s="1"/>
  <c r="J93" i="8" s="1"/>
  <c r="L93" i="8" s="1"/>
  <c r="Q93" i="8" s="1"/>
  <c r="A92" i="8"/>
  <c r="H92" i="8" s="1"/>
  <c r="J92" i="8" s="1"/>
  <c r="L92" i="8" s="1"/>
  <c r="Q92" i="8" s="1"/>
  <c r="A91" i="8"/>
  <c r="H91" i="8" s="1"/>
  <c r="J91" i="8" s="1"/>
  <c r="L91" i="8" s="1"/>
  <c r="Q91" i="8" s="1"/>
  <c r="A90" i="8"/>
  <c r="H90" i="8" s="1"/>
  <c r="J90" i="8" s="1"/>
  <c r="L90" i="8" s="1"/>
  <c r="Q90" i="8" s="1"/>
  <c r="A89" i="8"/>
  <c r="H89" i="8" s="1"/>
  <c r="J89" i="8" s="1"/>
  <c r="L89" i="8" s="1"/>
  <c r="Q89" i="8" s="1"/>
  <c r="A88" i="8"/>
  <c r="H88" i="8" s="1"/>
  <c r="J88" i="8" s="1"/>
  <c r="L88" i="8" s="1"/>
  <c r="Q88" i="8" s="1"/>
  <c r="A87" i="8"/>
  <c r="H87" i="8" s="1"/>
  <c r="J87" i="8" s="1"/>
  <c r="L87" i="8" s="1"/>
  <c r="Q87" i="8" s="1"/>
  <c r="A86" i="8"/>
  <c r="H86" i="8" s="1"/>
  <c r="J86" i="8" s="1"/>
  <c r="L86" i="8" s="1"/>
  <c r="Q86" i="8" s="1"/>
  <c r="A85" i="8"/>
  <c r="H85" i="8" s="1"/>
  <c r="J85" i="8" s="1"/>
  <c r="L85" i="8" s="1"/>
  <c r="Q85" i="8" s="1"/>
  <c r="A84" i="8"/>
  <c r="H84" i="8" s="1"/>
  <c r="J84" i="8" s="1"/>
  <c r="L84" i="8" s="1"/>
  <c r="Q84" i="8" s="1"/>
  <c r="A83" i="8"/>
  <c r="H83" i="8" s="1"/>
  <c r="J83" i="8" s="1"/>
  <c r="L83" i="8" s="1"/>
  <c r="Q83" i="8" s="1"/>
  <c r="A82" i="8"/>
  <c r="H82" i="8" s="1"/>
  <c r="J82" i="8" s="1"/>
  <c r="L82" i="8" s="1"/>
  <c r="Q82" i="8" s="1"/>
  <c r="A80" i="8"/>
  <c r="H80" i="8" s="1"/>
  <c r="J80" i="8" s="1"/>
  <c r="A79" i="8"/>
  <c r="H79" i="8" s="1"/>
  <c r="J79" i="8" s="1"/>
  <c r="A78" i="8"/>
  <c r="H78" i="8" s="1"/>
  <c r="J78" i="8" s="1"/>
  <c r="A77" i="8"/>
  <c r="H77" i="8" s="1"/>
  <c r="J77" i="8" s="1"/>
  <c r="A76" i="8"/>
  <c r="H76" i="8" s="1"/>
  <c r="J76" i="8" s="1"/>
  <c r="A75" i="8"/>
  <c r="H75" i="8" s="1"/>
  <c r="J75" i="8" s="1"/>
  <c r="A74" i="8"/>
  <c r="H74" i="8" s="1"/>
  <c r="J74" i="8" s="1"/>
  <c r="A73" i="8"/>
  <c r="H73" i="8" s="1"/>
  <c r="J73" i="8" s="1"/>
  <c r="A72" i="8"/>
  <c r="H72" i="8" s="1"/>
  <c r="J72" i="8" s="1"/>
  <c r="A71" i="8"/>
  <c r="H71" i="8" s="1"/>
  <c r="J71" i="8" s="1"/>
  <c r="A70" i="8"/>
  <c r="H70" i="8" s="1"/>
  <c r="J70" i="8" s="1"/>
  <c r="L70" i="8" s="1"/>
  <c r="Q70" i="8" s="1"/>
  <c r="T70" i="8" s="1"/>
  <c r="C70" i="9" s="1"/>
  <c r="R70" i="9" s="1"/>
  <c r="A69" i="8"/>
  <c r="H69" i="8" s="1"/>
  <c r="J69" i="8" s="1"/>
  <c r="L69" i="8" s="1"/>
  <c r="Q69" i="8" s="1"/>
  <c r="T69" i="8" s="1"/>
  <c r="C69" i="9" s="1"/>
  <c r="R69" i="9" s="1"/>
  <c r="A68" i="8"/>
  <c r="H68" i="8" s="1"/>
  <c r="J68" i="8" s="1"/>
  <c r="L68" i="8" s="1"/>
  <c r="Q68" i="8" s="1"/>
  <c r="A67" i="8"/>
  <c r="H67" i="8" s="1"/>
  <c r="J67" i="8" s="1"/>
  <c r="L67" i="8" s="1"/>
  <c r="Q67" i="8" s="1"/>
  <c r="A66" i="8"/>
  <c r="H66" i="8" s="1"/>
  <c r="J66" i="8" s="1"/>
  <c r="L66" i="8" s="1"/>
  <c r="Q66" i="8" s="1"/>
  <c r="A65" i="8"/>
  <c r="H65" i="8" s="1"/>
  <c r="J65" i="8" s="1"/>
  <c r="L65" i="8" s="1"/>
  <c r="Q65" i="8" s="1"/>
  <c r="A64" i="8"/>
  <c r="H64" i="8" s="1"/>
  <c r="J64" i="8" s="1"/>
  <c r="L64" i="8" s="1"/>
  <c r="Q64" i="8" s="1"/>
  <c r="A63" i="8"/>
  <c r="H63" i="8" s="1"/>
  <c r="J63" i="8" s="1"/>
  <c r="L63" i="8" s="1"/>
  <c r="Q63" i="8" s="1"/>
  <c r="A62" i="8"/>
  <c r="H62" i="8" s="1"/>
  <c r="J62" i="8" s="1"/>
  <c r="L62" i="8" s="1"/>
  <c r="Q62" i="8" s="1"/>
  <c r="A61" i="8"/>
  <c r="H61" i="8" s="1"/>
  <c r="J61" i="8" s="1"/>
  <c r="L61" i="8" s="1"/>
  <c r="Q61" i="8" s="1"/>
  <c r="A60" i="8"/>
  <c r="H60" i="8" s="1"/>
  <c r="J60" i="8" s="1"/>
  <c r="L60" i="8" s="1"/>
  <c r="Q60" i="8" s="1"/>
  <c r="A59" i="8"/>
  <c r="H59" i="8" s="1"/>
  <c r="J59" i="8" s="1"/>
  <c r="L59" i="8" s="1"/>
  <c r="Q59" i="8" s="1"/>
  <c r="A58" i="8"/>
  <c r="H58" i="8" s="1"/>
  <c r="J58" i="8" s="1"/>
  <c r="L58" i="8" s="1"/>
  <c r="Q58" i="8" s="1"/>
  <c r="A57" i="8"/>
  <c r="H57" i="8" s="1"/>
  <c r="J57" i="8" s="1"/>
  <c r="L57" i="8" s="1"/>
  <c r="Q57" i="8" s="1"/>
  <c r="A56" i="8"/>
  <c r="H56" i="8" s="1"/>
  <c r="J56" i="8" s="1"/>
  <c r="L56" i="8" s="1"/>
  <c r="Q56" i="8" s="1"/>
  <c r="A54" i="8"/>
  <c r="H54" i="8" s="1"/>
  <c r="J54" i="8" s="1"/>
  <c r="A53" i="8"/>
  <c r="H53" i="8" s="1"/>
  <c r="J53" i="8" s="1"/>
  <c r="A52" i="8"/>
  <c r="H52" i="8" s="1"/>
  <c r="J52" i="8" s="1"/>
  <c r="A51" i="8"/>
  <c r="H51" i="8" s="1"/>
  <c r="J51" i="8" s="1"/>
  <c r="A50" i="8"/>
  <c r="H50" i="8" s="1"/>
  <c r="J50" i="8" s="1"/>
  <c r="A49" i="8"/>
  <c r="H49" i="8" s="1"/>
  <c r="J49" i="8" s="1"/>
  <c r="A48" i="8"/>
  <c r="H48" i="8" s="1"/>
  <c r="J48" i="8" s="1"/>
  <c r="A47" i="8"/>
  <c r="H47" i="8" s="1"/>
  <c r="J47" i="8" s="1"/>
  <c r="A46" i="8"/>
  <c r="H46" i="8" s="1"/>
  <c r="J46" i="8" s="1"/>
  <c r="A45" i="8"/>
  <c r="H45" i="8" s="1"/>
  <c r="J45" i="8" s="1"/>
  <c r="L45" i="8" s="1"/>
  <c r="Q45" i="8" s="1"/>
  <c r="T45" i="8" s="1"/>
  <c r="C45" i="9" s="1"/>
  <c r="R45" i="9" s="1"/>
  <c r="A44" i="8"/>
  <c r="H44" i="8" s="1"/>
  <c r="J44" i="8" s="1"/>
  <c r="L44" i="8" s="1"/>
  <c r="Q44" i="8" s="1"/>
  <c r="T44" i="8" s="1"/>
  <c r="C44" i="9" s="1"/>
  <c r="R44" i="9" s="1"/>
  <c r="A43" i="8"/>
  <c r="H43" i="8" s="1"/>
  <c r="J43" i="8" s="1"/>
  <c r="L43" i="8" s="1"/>
  <c r="Q43" i="8" s="1"/>
  <c r="A42" i="8"/>
  <c r="H42" i="8" s="1"/>
  <c r="J42" i="8" s="1"/>
  <c r="L42" i="8" s="1"/>
  <c r="Q42" i="8" s="1"/>
  <c r="A41" i="8"/>
  <c r="H41" i="8" s="1"/>
  <c r="J41" i="8" s="1"/>
  <c r="L41" i="8" s="1"/>
  <c r="Q41" i="8" s="1"/>
  <c r="A40" i="8"/>
  <c r="H40" i="8" s="1"/>
  <c r="J40" i="8" s="1"/>
  <c r="L40" i="8" s="1"/>
  <c r="Q40" i="8" s="1"/>
  <c r="A39" i="8"/>
  <c r="H39" i="8" s="1"/>
  <c r="J39" i="8" s="1"/>
  <c r="L39" i="8" s="1"/>
  <c r="Q39" i="8" s="1"/>
  <c r="A38" i="8"/>
  <c r="H38" i="8" s="1"/>
  <c r="J38" i="8" s="1"/>
  <c r="L38" i="8" s="1"/>
  <c r="Q38" i="8" s="1"/>
  <c r="A37" i="8"/>
  <c r="H37" i="8" s="1"/>
  <c r="J37" i="8" s="1"/>
  <c r="L37" i="8" s="1"/>
  <c r="Q37" i="8" s="1"/>
  <c r="A36" i="8"/>
  <c r="H36" i="8" s="1"/>
  <c r="J36" i="8" s="1"/>
  <c r="L36" i="8" s="1"/>
  <c r="Q36" i="8" s="1"/>
  <c r="A35" i="8"/>
  <c r="H35" i="8" s="1"/>
  <c r="J35" i="8" s="1"/>
  <c r="L35" i="8" s="1"/>
  <c r="Q35" i="8" s="1"/>
  <c r="A34" i="8"/>
  <c r="H34" i="8" s="1"/>
  <c r="J34" i="8" s="1"/>
  <c r="L34" i="8" s="1"/>
  <c r="Q34" i="8" s="1"/>
  <c r="A33" i="8"/>
  <c r="H33" i="8" s="1"/>
  <c r="J33" i="8" s="1"/>
  <c r="L33" i="8" s="1"/>
  <c r="Q33" i="8" s="1"/>
  <c r="A32" i="8"/>
  <c r="H32" i="8" s="1"/>
  <c r="J32" i="8" s="1"/>
  <c r="L32" i="8" s="1"/>
  <c r="Q32" i="8" s="1"/>
  <c r="A31" i="8"/>
  <c r="H31" i="8" s="1"/>
  <c r="J31" i="8" s="1"/>
  <c r="L31" i="8" s="1"/>
  <c r="Q31" i="8" s="1"/>
  <c r="A30" i="8"/>
  <c r="H30" i="8" s="1"/>
  <c r="J30" i="8" s="1"/>
  <c r="L30" i="8" s="1"/>
  <c r="Q30" i="8" s="1"/>
  <c r="A28" i="8"/>
  <c r="H28" i="8" s="1"/>
  <c r="J28" i="8" s="1"/>
  <c r="A27" i="8"/>
  <c r="H27" i="8" s="1"/>
  <c r="J27" i="8" s="1"/>
  <c r="A26" i="8"/>
  <c r="H26" i="8" s="1"/>
  <c r="J26" i="8" s="1"/>
  <c r="A25" i="8"/>
  <c r="H25" i="8" s="1"/>
  <c r="J25" i="8" s="1"/>
  <c r="A24" i="8"/>
  <c r="H24" i="8" s="1"/>
  <c r="J24" i="8" s="1"/>
  <c r="A23" i="8"/>
  <c r="H23" i="8" s="1"/>
  <c r="J23" i="8" s="1"/>
  <c r="A22" i="8"/>
  <c r="H22" i="8" s="1"/>
  <c r="J22" i="8" s="1"/>
  <c r="A21" i="8"/>
  <c r="H21" i="8" s="1"/>
  <c r="J21" i="8" s="1"/>
  <c r="A20" i="8"/>
  <c r="H20" i="8" s="1"/>
  <c r="J20" i="8" s="1"/>
  <c r="A19" i="8"/>
  <c r="H19" i="8" s="1"/>
  <c r="J19" i="8" s="1"/>
  <c r="A18" i="8"/>
  <c r="H18" i="8" s="1"/>
  <c r="J18" i="8" s="1"/>
  <c r="A17" i="8"/>
  <c r="H17" i="8" s="1"/>
  <c r="J17" i="8" s="1"/>
  <c r="L17" i="8" s="1"/>
  <c r="Q17" i="8" s="1"/>
  <c r="T17" i="8" s="1"/>
  <c r="C17" i="9" s="1"/>
  <c r="R17" i="9" s="1"/>
  <c r="A16" i="8"/>
  <c r="H16" i="8" s="1"/>
  <c r="J16" i="8" s="1"/>
  <c r="L16" i="8" s="1"/>
  <c r="Q16" i="8" s="1"/>
  <c r="T16" i="8" s="1"/>
  <c r="C16" i="9" s="1"/>
  <c r="R16" i="9" s="1"/>
  <c r="A15" i="8"/>
  <c r="H15" i="8" s="1"/>
  <c r="J15" i="8" s="1"/>
  <c r="L15" i="8" s="1"/>
  <c r="Q15" i="8" s="1"/>
  <c r="T15" i="8" s="1"/>
  <c r="C15" i="9" s="1"/>
  <c r="R15" i="9" s="1"/>
  <c r="A14" i="8"/>
  <c r="H14" i="8" s="1"/>
  <c r="J14" i="8" s="1"/>
  <c r="L14" i="8" s="1"/>
  <c r="Q14" i="8" s="1"/>
  <c r="A13" i="8"/>
  <c r="H13" i="8" s="1"/>
  <c r="J13" i="8" s="1"/>
  <c r="L13" i="8" s="1"/>
  <c r="Q13" i="8" s="1"/>
  <c r="A12" i="8"/>
  <c r="H12" i="8" s="1"/>
  <c r="J12" i="8" s="1"/>
  <c r="L12" i="8" s="1"/>
  <c r="Q12" i="8" s="1"/>
  <c r="A11" i="8"/>
  <c r="H11" i="8" s="1"/>
  <c r="J11" i="8" s="1"/>
  <c r="L11" i="8" s="1"/>
  <c r="Q11" i="8" s="1"/>
  <c r="A10" i="8"/>
  <c r="H10" i="8" s="1"/>
  <c r="J10" i="8" s="1"/>
  <c r="L10" i="8" s="1"/>
  <c r="Q10" i="8" s="1"/>
  <c r="A9" i="8"/>
  <c r="H9" i="8" s="1"/>
  <c r="J9" i="8" s="1"/>
  <c r="L9" i="8" s="1"/>
  <c r="Q9" i="8" s="1"/>
  <c r="A8" i="8"/>
  <c r="H8" i="8" s="1"/>
  <c r="J8" i="8" s="1"/>
  <c r="L8" i="8" s="1"/>
  <c r="Q8" i="8" s="1"/>
  <c r="A7" i="8"/>
  <c r="H7" i="8" s="1"/>
  <c r="J7" i="8" s="1"/>
  <c r="L7" i="8" s="1"/>
  <c r="Q7" i="8" s="1"/>
  <c r="A6" i="8"/>
  <c r="H6" i="8" s="1"/>
  <c r="J6" i="8" s="1"/>
  <c r="L6" i="8" s="1"/>
  <c r="Q6" i="8" s="1"/>
  <c r="A5" i="8"/>
  <c r="H5" i="8" s="1"/>
  <c r="J5" i="8" s="1"/>
  <c r="L5" i="8" s="1"/>
  <c r="Q5" i="8" s="1"/>
  <c r="A4" i="8"/>
  <c r="H4" i="8" s="1"/>
  <c r="J4" i="8" s="1"/>
  <c r="L4" i="8" s="1"/>
  <c r="Q4" i="8" s="1"/>
  <c r="A15" i="7"/>
  <c r="Q15" i="7" s="1"/>
  <c r="S15" i="7" s="1"/>
  <c r="A16" i="7"/>
  <c r="A17" i="7"/>
  <c r="A18" i="7"/>
  <c r="A19" i="7"/>
  <c r="A20" i="7"/>
  <c r="A21" i="7"/>
  <c r="A22" i="7"/>
  <c r="A23" i="7"/>
  <c r="A24" i="7"/>
  <c r="A25" i="7"/>
  <c r="Q25" i="7" s="1"/>
  <c r="S25" i="7" s="1"/>
  <c r="U25" i="7" s="1"/>
  <c r="AE25" i="7" s="1"/>
  <c r="A26" i="7"/>
  <c r="Q26" i="7" s="1"/>
  <c r="A27" i="7"/>
  <c r="A28" i="7"/>
  <c r="I105" i="7"/>
  <c r="N84" i="7"/>
  <c r="O85" i="7"/>
  <c r="K86" i="7"/>
  <c r="O86" i="7"/>
  <c r="L87" i="7"/>
  <c r="M88" i="7"/>
  <c r="N89" i="7"/>
  <c r="L90" i="7"/>
  <c r="O92" i="7"/>
  <c r="L93" i="7"/>
  <c r="O93" i="7"/>
  <c r="N94" i="7"/>
  <c r="M95" i="7"/>
  <c r="L96" i="7"/>
  <c r="K98" i="7"/>
  <c r="N98" i="7"/>
  <c r="O98" i="7"/>
  <c r="O100" i="7"/>
  <c r="N104" i="7"/>
  <c r="L82" i="7"/>
  <c r="O57" i="7"/>
  <c r="K59" i="7"/>
  <c r="M59" i="7"/>
  <c r="N59" i="7"/>
  <c r="M63" i="7"/>
  <c r="N63" i="7"/>
  <c r="O64" i="7"/>
  <c r="O66" i="7"/>
  <c r="M67" i="7"/>
  <c r="N69" i="7"/>
  <c r="N70" i="7"/>
  <c r="K71" i="7"/>
  <c r="O72" i="7"/>
  <c r="N74" i="7"/>
  <c r="N80" i="7"/>
  <c r="N56" i="7"/>
  <c r="O32" i="7"/>
  <c r="N35" i="7"/>
  <c r="O40" i="7"/>
  <c r="N41" i="7"/>
  <c r="O42" i="7"/>
  <c r="K44" i="7"/>
  <c r="L44" i="7"/>
  <c r="N46" i="7"/>
  <c r="L47" i="7"/>
  <c r="N47" i="7"/>
  <c r="O47" i="7"/>
  <c r="M48" i="7"/>
  <c r="O48" i="7"/>
  <c r="L50" i="7"/>
  <c r="M50" i="7"/>
  <c r="N50" i="7"/>
  <c r="L53" i="7"/>
  <c r="O53" i="7"/>
  <c r="M54" i="7"/>
  <c r="O30" i="7"/>
  <c r="N30" i="7"/>
  <c r="L28" i="7"/>
  <c r="N28" i="7"/>
  <c r="I53" i="7"/>
  <c r="I30" i="7"/>
  <c r="AF81" i="7"/>
  <c r="AF55" i="7"/>
  <c r="AF29" i="7"/>
  <c r="AD50" i="7"/>
  <c r="AF50" i="7" s="1"/>
  <c r="B50" i="9" s="1"/>
  <c r="Q50" i="9" s="1"/>
  <c r="AD51" i="7"/>
  <c r="AF51" i="7" s="1"/>
  <c r="B51" i="9" s="1"/>
  <c r="Q51" i="9" s="1"/>
  <c r="AD52" i="7"/>
  <c r="AF52" i="7" s="1"/>
  <c r="B52" i="9" s="1"/>
  <c r="Q52" i="9" s="1"/>
  <c r="AD53" i="7"/>
  <c r="AF53" i="7" s="1"/>
  <c r="B53" i="9" s="1"/>
  <c r="Q53" i="9" s="1"/>
  <c r="AD54" i="7"/>
  <c r="AF54" i="7" s="1"/>
  <c r="B54" i="9" s="1"/>
  <c r="Q54" i="9" s="1"/>
  <c r="AD71" i="7"/>
  <c r="AF71" i="7" s="1"/>
  <c r="B71" i="9" s="1"/>
  <c r="Q71" i="9" s="1"/>
  <c r="AD72" i="7"/>
  <c r="AF72" i="7" s="1"/>
  <c r="B72" i="9" s="1"/>
  <c r="Q72" i="9" s="1"/>
  <c r="AD73" i="7"/>
  <c r="AF73" i="7" s="1"/>
  <c r="B73" i="9" s="1"/>
  <c r="Q73" i="9" s="1"/>
  <c r="AD74" i="7"/>
  <c r="AF74" i="7" s="1"/>
  <c r="B74" i="9" s="1"/>
  <c r="Q74" i="9" s="1"/>
  <c r="AD75" i="7"/>
  <c r="AF75" i="7" s="1"/>
  <c r="B75" i="9" s="1"/>
  <c r="Q75" i="9" s="1"/>
  <c r="AD76" i="7"/>
  <c r="AF76" i="7" s="1"/>
  <c r="B76" i="9" s="1"/>
  <c r="Q76" i="9" s="1"/>
  <c r="AD77" i="7"/>
  <c r="AF77" i="7" s="1"/>
  <c r="B77" i="9" s="1"/>
  <c r="Q77" i="9" s="1"/>
  <c r="AD78" i="7"/>
  <c r="AF78" i="7" s="1"/>
  <c r="B78" i="9" s="1"/>
  <c r="Q78" i="9" s="1"/>
  <c r="AD79" i="7"/>
  <c r="AF79" i="7" s="1"/>
  <c r="B79" i="9" s="1"/>
  <c r="Q79" i="9" s="1"/>
  <c r="AD80" i="7"/>
  <c r="AF80" i="7" s="1"/>
  <c r="B80" i="9" s="1"/>
  <c r="Q80" i="9" s="1"/>
  <c r="AD104" i="7"/>
  <c r="AF104" i="7" s="1"/>
  <c r="B104" i="9" s="1"/>
  <c r="Q104" i="9" s="1"/>
  <c r="AD105" i="7"/>
  <c r="AF105" i="7" s="1"/>
  <c r="B105" i="9" s="1"/>
  <c r="Q105" i="9" s="1"/>
  <c r="AD106" i="7"/>
  <c r="AF106" i="7" s="1"/>
  <c r="B106" i="9" s="1"/>
  <c r="Q106" i="9" s="1"/>
  <c r="AC29" i="7"/>
  <c r="AE29" i="7"/>
  <c r="AE50" i="7"/>
  <c r="AE51" i="7"/>
  <c r="AE52" i="7"/>
  <c r="AE53" i="7"/>
  <c r="AE54" i="7"/>
  <c r="AC55" i="7"/>
  <c r="AE55" i="7"/>
  <c r="AE71" i="7"/>
  <c r="AE72" i="7"/>
  <c r="AE73" i="7"/>
  <c r="AE74" i="7"/>
  <c r="AE75" i="7"/>
  <c r="AE76" i="7"/>
  <c r="AE77" i="7"/>
  <c r="AE78" i="7"/>
  <c r="AE79" i="7"/>
  <c r="AE80" i="7"/>
  <c r="AC81" i="7"/>
  <c r="AE81" i="7"/>
  <c r="AE104" i="7"/>
  <c r="AE105" i="7"/>
  <c r="AE106" i="7"/>
  <c r="W29" i="7"/>
  <c r="X29" i="7"/>
  <c r="Y29" i="7"/>
  <c r="Z29" i="7"/>
  <c r="AA29" i="7"/>
  <c r="AA46" i="7"/>
  <c r="X49" i="7"/>
  <c r="W50" i="7"/>
  <c r="X50" i="7"/>
  <c r="Y50" i="7"/>
  <c r="Z50" i="7"/>
  <c r="AA50" i="7"/>
  <c r="W51" i="7"/>
  <c r="X51" i="7"/>
  <c r="Y51" i="7"/>
  <c r="Z51" i="7"/>
  <c r="AA51" i="7"/>
  <c r="W52" i="7"/>
  <c r="X52" i="7"/>
  <c r="Y52" i="7"/>
  <c r="Z52" i="7"/>
  <c r="AA52" i="7"/>
  <c r="W53" i="7"/>
  <c r="X53" i="7"/>
  <c r="Y53" i="7"/>
  <c r="Z53" i="7"/>
  <c r="AA53" i="7"/>
  <c r="W54" i="7"/>
  <c r="X54" i="7"/>
  <c r="Y54" i="7"/>
  <c r="Z54" i="7"/>
  <c r="AA54" i="7"/>
  <c r="W55" i="7"/>
  <c r="X55" i="7"/>
  <c r="Y55" i="7"/>
  <c r="Z55" i="7"/>
  <c r="AA55" i="7"/>
  <c r="Y70" i="7"/>
  <c r="Z70" i="7"/>
  <c r="W71" i="7"/>
  <c r="X71" i="7"/>
  <c r="Y71" i="7"/>
  <c r="Z71" i="7"/>
  <c r="AA71" i="7"/>
  <c r="W72" i="7"/>
  <c r="X72" i="7"/>
  <c r="Y72" i="7"/>
  <c r="Z72" i="7"/>
  <c r="AA72" i="7"/>
  <c r="W73" i="7"/>
  <c r="X73" i="7"/>
  <c r="Y73" i="7"/>
  <c r="Z73" i="7"/>
  <c r="AA73" i="7"/>
  <c r="W74" i="7"/>
  <c r="X74" i="7"/>
  <c r="Y74" i="7"/>
  <c r="Z74" i="7"/>
  <c r="AA74" i="7"/>
  <c r="W75" i="7"/>
  <c r="X75" i="7"/>
  <c r="Y75" i="7"/>
  <c r="Z75" i="7"/>
  <c r="AA75" i="7"/>
  <c r="W76" i="7"/>
  <c r="X76" i="7"/>
  <c r="Y76" i="7"/>
  <c r="Z76" i="7"/>
  <c r="AA76" i="7"/>
  <c r="W77" i="7"/>
  <c r="X77" i="7"/>
  <c r="Y77" i="7"/>
  <c r="Z77" i="7"/>
  <c r="AA77" i="7"/>
  <c r="W78" i="7"/>
  <c r="X78" i="7"/>
  <c r="Y78" i="7"/>
  <c r="Z78" i="7"/>
  <c r="AA78" i="7"/>
  <c r="W79" i="7"/>
  <c r="X79" i="7"/>
  <c r="Y79" i="7"/>
  <c r="Z79" i="7"/>
  <c r="AA79" i="7"/>
  <c r="W80" i="7"/>
  <c r="X80" i="7"/>
  <c r="Y80" i="7"/>
  <c r="Z80" i="7"/>
  <c r="AA80" i="7"/>
  <c r="W81" i="7"/>
  <c r="X81" i="7"/>
  <c r="Y81" i="7"/>
  <c r="Z81" i="7"/>
  <c r="AA81" i="7"/>
  <c r="X103" i="7"/>
  <c r="W104" i="7"/>
  <c r="X104" i="7"/>
  <c r="Y104" i="7"/>
  <c r="Z104" i="7"/>
  <c r="AA104" i="7"/>
  <c r="W105" i="7"/>
  <c r="X105" i="7"/>
  <c r="Y105" i="7"/>
  <c r="Z105" i="7"/>
  <c r="AA105" i="7"/>
  <c r="W106" i="7"/>
  <c r="X106" i="7"/>
  <c r="Y106" i="7"/>
  <c r="Z106" i="7"/>
  <c r="AA106" i="7"/>
  <c r="V29" i="7"/>
  <c r="V50" i="7"/>
  <c r="AC50" i="7" s="1"/>
  <c r="V51" i="7"/>
  <c r="AC51" i="7" s="1"/>
  <c r="V52" i="7"/>
  <c r="AC52" i="7" s="1"/>
  <c r="V53" i="7"/>
  <c r="AC53" i="7" s="1"/>
  <c r="V54" i="7"/>
  <c r="AC54" i="7" s="1"/>
  <c r="V55" i="7"/>
  <c r="V71" i="7"/>
  <c r="AC71" i="7" s="1"/>
  <c r="V72" i="7"/>
  <c r="AC72" i="7" s="1"/>
  <c r="V73" i="7"/>
  <c r="AC73" i="7" s="1"/>
  <c r="V74" i="7"/>
  <c r="AC74" i="7" s="1"/>
  <c r="V75" i="7"/>
  <c r="AC75" i="7" s="1"/>
  <c r="V76" i="7"/>
  <c r="AC76" i="7" s="1"/>
  <c r="V77" i="7"/>
  <c r="AC77" i="7" s="1"/>
  <c r="V78" i="7"/>
  <c r="AC78" i="7" s="1"/>
  <c r="V79" i="7"/>
  <c r="AC79" i="7" s="1"/>
  <c r="V80" i="7"/>
  <c r="AC80" i="7" s="1"/>
  <c r="V81" i="7"/>
  <c r="V104" i="7"/>
  <c r="AC104" i="7" s="1"/>
  <c r="V105" i="7"/>
  <c r="AC105" i="7" s="1"/>
  <c r="V106" i="7"/>
  <c r="AC106" i="7" s="1"/>
  <c r="U29" i="7"/>
  <c r="U48" i="7"/>
  <c r="AE48" i="7" s="1"/>
  <c r="U50" i="7"/>
  <c r="U51" i="7"/>
  <c r="U52" i="7"/>
  <c r="U53" i="7"/>
  <c r="U54" i="7"/>
  <c r="U55" i="7"/>
  <c r="U69" i="7"/>
  <c r="AE69" i="7" s="1"/>
  <c r="U71" i="7"/>
  <c r="U72" i="7"/>
  <c r="U73" i="7"/>
  <c r="U74" i="7"/>
  <c r="U75" i="7"/>
  <c r="U76" i="7"/>
  <c r="U77" i="7"/>
  <c r="U78" i="7"/>
  <c r="U79" i="7"/>
  <c r="U80" i="7"/>
  <c r="U81" i="7"/>
  <c r="U104" i="7"/>
  <c r="U105" i="7"/>
  <c r="U106" i="7"/>
  <c r="Q29" i="7"/>
  <c r="Q35" i="7"/>
  <c r="S35" i="7" s="1"/>
  <c r="Q36" i="7"/>
  <c r="S36" i="7" s="1"/>
  <c r="W36" i="7" s="1"/>
  <c r="Q46" i="7"/>
  <c r="S46" i="7" s="1"/>
  <c r="V46" i="7" s="1"/>
  <c r="AC46" i="7" s="1"/>
  <c r="Q47" i="7"/>
  <c r="S47" i="7" s="1"/>
  <c r="X47" i="7" s="1"/>
  <c r="Q48" i="7"/>
  <c r="S48" i="7" s="1"/>
  <c r="W48" i="7" s="1"/>
  <c r="Q49" i="7"/>
  <c r="S49" i="7" s="1"/>
  <c r="Z49" i="7" s="1"/>
  <c r="Q50" i="7"/>
  <c r="S50" i="7" s="1"/>
  <c r="Q51" i="7"/>
  <c r="S51" i="7" s="1"/>
  <c r="Q52" i="7"/>
  <c r="S52" i="7" s="1"/>
  <c r="Q53" i="7"/>
  <c r="S53" i="7" s="1"/>
  <c r="Q54" i="7"/>
  <c r="S54" i="7" s="1"/>
  <c r="Q55" i="7"/>
  <c r="Q63" i="7"/>
  <c r="S63" i="7" s="1"/>
  <c r="W63" i="7" s="1"/>
  <c r="Q64" i="7"/>
  <c r="S64" i="7" s="1"/>
  <c r="W64" i="7" s="1"/>
  <c r="Q69" i="7"/>
  <c r="S69" i="7" s="1"/>
  <c r="W69" i="7" s="1"/>
  <c r="Q70" i="7"/>
  <c r="S70" i="7" s="1"/>
  <c r="V70" i="7" s="1"/>
  <c r="AC70" i="7" s="1"/>
  <c r="Q71" i="7"/>
  <c r="S71" i="7" s="1"/>
  <c r="Q72" i="7"/>
  <c r="S72" i="7" s="1"/>
  <c r="Q73" i="7"/>
  <c r="S73" i="7" s="1"/>
  <c r="Q74" i="7"/>
  <c r="S74" i="7" s="1"/>
  <c r="Q75" i="7"/>
  <c r="S75" i="7" s="1"/>
  <c r="Q76" i="7"/>
  <c r="S76" i="7" s="1"/>
  <c r="Q77" i="7"/>
  <c r="S77" i="7" s="1"/>
  <c r="Q78" i="7"/>
  <c r="S78" i="7" s="1"/>
  <c r="Q79" i="7"/>
  <c r="S79" i="7" s="1"/>
  <c r="Q80" i="7"/>
  <c r="S80" i="7" s="1"/>
  <c r="Q81" i="7"/>
  <c r="Q96" i="7"/>
  <c r="S96" i="7" s="1"/>
  <c r="V96" i="7" s="1"/>
  <c r="AC96" i="7" s="1"/>
  <c r="Q97" i="7"/>
  <c r="S97" i="7" s="1"/>
  <c r="W97" i="7" s="1"/>
  <c r="Q102" i="7"/>
  <c r="S102" i="7" s="1"/>
  <c r="U102" i="7" s="1"/>
  <c r="AE102" i="7" s="1"/>
  <c r="Q103" i="7"/>
  <c r="S103" i="7" s="1"/>
  <c r="Z103" i="7" s="1"/>
  <c r="Q104" i="7"/>
  <c r="S104" i="7" s="1"/>
  <c r="Q105" i="7"/>
  <c r="S105" i="7" s="1"/>
  <c r="Q106" i="7"/>
  <c r="S106" i="7" s="1"/>
  <c r="O5" i="7"/>
  <c r="M6" i="7"/>
  <c r="O6" i="7"/>
  <c r="M8" i="7"/>
  <c r="M9" i="7"/>
  <c r="N9" i="7"/>
  <c r="O9" i="7"/>
  <c r="M10" i="7"/>
  <c r="O10" i="7"/>
  <c r="M12" i="7"/>
  <c r="M13" i="7"/>
  <c r="N13" i="7"/>
  <c r="M14" i="7"/>
  <c r="N14" i="7"/>
  <c r="O14" i="7"/>
  <c r="O15" i="7"/>
  <c r="M16" i="7"/>
  <c r="O16" i="7"/>
  <c r="M17" i="7"/>
  <c r="O17" i="7"/>
  <c r="M18" i="7"/>
  <c r="O18" i="7"/>
  <c r="M20" i="7"/>
  <c r="M21" i="7"/>
  <c r="O21" i="7"/>
  <c r="M22" i="7"/>
  <c r="N22" i="7"/>
  <c r="O22" i="7"/>
  <c r="N23" i="7"/>
  <c r="O23" i="7"/>
  <c r="M24" i="7"/>
  <c r="O24" i="7"/>
  <c r="M25" i="7"/>
  <c r="M26" i="7"/>
  <c r="N26" i="7"/>
  <c r="O26" i="7"/>
  <c r="O27" i="7"/>
  <c r="M4" i="7"/>
  <c r="L12" i="7"/>
  <c r="L16" i="7"/>
  <c r="L24" i="7"/>
  <c r="L4" i="7"/>
  <c r="K16" i="7"/>
  <c r="K28" i="7"/>
  <c r="D128" i="7"/>
  <c r="L60" i="7" s="1"/>
  <c r="D130" i="7"/>
  <c r="M51" i="7" s="1"/>
  <c r="D132" i="7"/>
  <c r="N86" i="7" s="1"/>
  <c r="D134" i="7"/>
  <c r="O87" i="7" s="1"/>
  <c r="D126" i="7"/>
  <c r="K84" i="7" s="1"/>
  <c r="E45" i="6"/>
  <c r="O39" i="8" s="1"/>
  <c r="R39" i="8" s="1"/>
  <c r="E47" i="6"/>
  <c r="O61" i="8" s="1"/>
  <c r="R61" i="8" s="1"/>
  <c r="E49" i="6"/>
  <c r="O83" i="8" s="1"/>
  <c r="R83" i="8" s="1"/>
  <c r="E43" i="6"/>
  <c r="O15" i="8" s="1"/>
  <c r="R15" i="8" s="1"/>
  <c r="H29" i="7"/>
  <c r="H55" i="7"/>
  <c r="H81" i="7"/>
  <c r="F35" i="6"/>
  <c r="F33" i="6"/>
  <c r="F31" i="6"/>
  <c r="F29" i="6"/>
  <c r="B120" i="7"/>
  <c r="B118" i="7"/>
  <c r="B116" i="7"/>
  <c r="B114" i="7"/>
  <c r="B112" i="7"/>
  <c r="A83" i="7"/>
  <c r="Q83" i="7" s="1"/>
  <c r="S83" i="7" s="1"/>
  <c r="A84" i="7"/>
  <c r="Q84" i="7" s="1"/>
  <c r="S84" i="7" s="1"/>
  <c r="W84" i="7" s="1"/>
  <c r="A85" i="7"/>
  <c r="Q85" i="7" s="1"/>
  <c r="S85" i="7" s="1"/>
  <c r="A86" i="7"/>
  <c r="Q86" i="7" s="1"/>
  <c r="S86" i="7" s="1"/>
  <c r="A87" i="7"/>
  <c r="Q87" i="7" s="1"/>
  <c r="S87" i="7" s="1"/>
  <c r="Z87" i="7" s="1"/>
  <c r="A88" i="7"/>
  <c r="Q88" i="7" s="1"/>
  <c r="S88" i="7" s="1"/>
  <c r="A89" i="7"/>
  <c r="Q89" i="7" s="1"/>
  <c r="S89" i="7" s="1"/>
  <c r="A90" i="7"/>
  <c r="Q90" i="7" s="1"/>
  <c r="S90" i="7" s="1"/>
  <c r="Y90" i="7" s="1"/>
  <c r="A91" i="7"/>
  <c r="Q91" i="7" s="1"/>
  <c r="S91" i="7" s="1"/>
  <c r="A92" i="7"/>
  <c r="Q92" i="7" s="1"/>
  <c r="S92" i="7" s="1"/>
  <c r="A93" i="7"/>
  <c r="Q93" i="7" s="1"/>
  <c r="S93" i="7" s="1"/>
  <c r="A94" i="7"/>
  <c r="Q94" i="7" s="1"/>
  <c r="S94" i="7" s="1"/>
  <c r="W94" i="7" s="1"/>
  <c r="A95" i="7"/>
  <c r="Q95" i="7" s="1"/>
  <c r="S95" i="7" s="1"/>
  <c r="A96" i="7"/>
  <c r="A97" i="7"/>
  <c r="A98" i="7"/>
  <c r="Q98" i="7" s="1"/>
  <c r="S98" i="7" s="1"/>
  <c r="A99" i="7"/>
  <c r="Q99" i="7" s="1"/>
  <c r="S99" i="7" s="1"/>
  <c r="A100" i="7"/>
  <c r="Q100" i="7" s="1"/>
  <c r="A101" i="7"/>
  <c r="Q101" i="7" s="1"/>
  <c r="A102" i="7"/>
  <c r="A103" i="7"/>
  <c r="A104" i="7"/>
  <c r="A105" i="7"/>
  <c r="A106" i="7"/>
  <c r="A82" i="7"/>
  <c r="Q82" i="7" s="1"/>
  <c r="S82" i="7" s="1"/>
  <c r="A57" i="7"/>
  <c r="Q57" i="7" s="1"/>
  <c r="S57" i="7" s="1"/>
  <c r="A58" i="7"/>
  <c r="Q58" i="7" s="1"/>
  <c r="S58" i="7" s="1"/>
  <c r="W58" i="7" s="1"/>
  <c r="A59" i="7"/>
  <c r="Q59" i="7" s="1"/>
  <c r="S59" i="7" s="1"/>
  <c r="X59" i="7" s="1"/>
  <c r="A60" i="7"/>
  <c r="Q60" i="7" s="1"/>
  <c r="S60" i="7" s="1"/>
  <c r="X60" i="7" s="1"/>
  <c r="A61" i="7"/>
  <c r="Q61" i="7" s="1"/>
  <c r="S61" i="7" s="1"/>
  <c r="A62" i="7"/>
  <c r="Q62" i="7" s="1"/>
  <c r="S62" i="7" s="1"/>
  <c r="Z62" i="7" s="1"/>
  <c r="A63" i="7"/>
  <c r="A64" i="7"/>
  <c r="A65" i="7"/>
  <c r="Q65" i="7" s="1"/>
  <c r="S65" i="7" s="1"/>
  <c r="A66" i="7"/>
  <c r="Q66" i="7" s="1"/>
  <c r="S66" i="7" s="1"/>
  <c r="AA66" i="7" s="1"/>
  <c r="A67" i="7"/>
  <c r="Q67" i="7" s="1"/>
  <c r="S67" i="7" s="1"/>
  <c r="W67" i="7" s="1"/>
  <c r="A68" i="7"/>
  <c r="Q68" i="7" s="1"/>
  <c r="S68" i="7" s="1"/>
  <c r="W68" i="7" s="1"/>
  <c r="A69" i="7"/>
  <c r="A70" i="7"/>
  <c r="A71" i="7"/>
  <c r="A72" i="7"/>
  <c r="A73" i="7"/>
  <c r="A74" i="7"/>
  <c r="A75" i="7"/>
  <c r="A76" i="7"/>
  <c r="A77" i="7"/>
  <c r="A78" i="7"/>
  <c r="A79" i="7"/>
  <c r="A80" i="7"/>
  <c r="A56" i="7"/>
  <c r="Q56" i="7" s="1"/>
  <c r="S56" i="7" s="1"/>
  <c r="A31" i="7"/>
  <c r="Q31" i="7" s="1"/>
  <c r="S31" i="7" s="1"/>
  <c r="A32" i="7"/>
  <c r="Q32" i="7" s="1"/>
  <c r="S32" i="7" s="1"/>
  <c r="A33" i="7"/>
  <c r="Q33" i="7" s="1"/>
  <c r="S33" i="7" s="1"/>
  <c r="U33" i="7" s="1"/>
  <c r="AE33" i="7" s="1"/>
  <c r="A34" i="7"/>
  <c r="Q34" i="7" s="1"/>
  <c r="S34" i="7" s="1"/>
  <c r="V34" i="7" s="1"/>
  <c r="AC34" i="7" s="1"/>
  <c r="A35" i="7"/>
  <c r="A36" i="7"/>
  <c r="A37" i="7"/>
  <c r="Q37" i="7" s="1"/>
  <c r="S37" i="7" s="1"/>
  <c r="W37" i="7" s="1"/>
  <c r="A38" i="7"/>
  <c r="Q38" i="7" s="1"/>
  <c r="S38" i="7" s="1"/>
  <c r="A39" i="7"/>
  <c r="Q39" i="7" s="1"/>
  <c r="S39" i="7" s="1"/>
  <c r="X39" i="7" s="1"/>
  <c r="A40" i="7"/>
  <c r="Q40" i="7" s="1"/>
  <c r="S40" i="7" s="1"/>
  <c r="A41" i="7"/>
  <c r="Q41" i="7" s="1"/>
  <c r="S41" i="7" s="1"/>
  <c r="A42" i="7"/>
  <c r="Q42" i="7" s="1"/>
  <c r="S42" i="7" s="1"/>
  <c r="W42" i="7" s="1"/>
  <c r="A43" i="7"/>
  <c r="Q43" i="7" s="1"/>
  <c r="S43" i="7" s="1"/>
  <c r="A44" i="7"/>
  <c r="Q44" i="7" s="1"/>
  <c r="A45" i="7"/>
  <c r="Q45" i="7" s="1"/>
  <c r="A46" i="7"/>
  <c r="A47" i="7"/>
  <c r="A48" i="7"/>
  <c r="A49" i="7"/>
  <c r="A50" i="7"/>
  <c r="A51" i="7"/>
  <c r="A52" i="7"/>
  <c r="A53" i="7"/>
  <c r="A54" i="7"/>
  <c r="A30" i="7"/>
  <c r="Q30" i="7" s="1"/>
  <c r="S30" i="7" s="1"/>
  <c r="A5" i="7"/>
  <c r="Q5" i="7" s="1"/>
  <c r="S5" i="7" s="1"/>
  <c r="A6" i="7"/>
  <c r="Q6" i="7" s="1"/>
  <c r="S6" i="7" s="1"/>
  <c r="A7" i="7"/>
  <c r="Q7" i="7" s="1"/>
  <c r="S7" i="7" s="1"/>
  <c r="A8" i="7"/>
  <c r="Q8" i="7" s="1"/>
  <c r="S8" i="7" s="1"/>
  <c r="W8" i="7" s="1"/>
  <c r="A9" i="7"/>
  <c r="Q9" i="7" s="1"/>
  <c r="S9" i="7" s="1"/>
  <c r="A10" i="7"/>
  <c r="Q10" i="7" s="1"/>
  <c r="S10" i="7" s="1"/>
  <c r="A11" i="7"/>
  <c r="Q11" i="7" s="1"/>
  <c r="S11" i="7" s="1"/>
  <c r="A12" i="7"/>
  <c r="Q12" i="7" s="1"/>
  <c r="S12" i="7" s="1"/>
  <c r="U12" i="7" s="1"/>
  <c r="AE12" i="7" s="1"/>
  <c r="A13" i="7"/>
  <c r="Q13" i="7" s="1"/>
  <c r="S13" i="7" s="1"/>
  <c r="A14" i="7"/>
  <c r="Q14" i="7" s="1"/>
  <c r="S14" i="7" s="1"/>
  <c r="Q16" i="7"/>
  <c r="Q17" i="7"/>
  <c r="Q18" i="7"/>
  <c r="Q19" i="7"/>
  <c r="S19" i="7" s="1"/>
  <c r="Q20" i="7"/>
  <c r="S20" i="7" s="1"/>
  <c r="Q21" i="7"/>
  <c r="Q22" i="7"/>
  <c r="Q23" i="7"/>
  <c r="Q24" i="7"/>
  <c r="S24" i="7" s="1"/>
  <c r="Q27" i="7"/>
  <c r="S27" i="7" s="1"/>
  <c r="Q28" i="7"/>
  <c r="S28" i="7" s="1"/>
  <c r="A4" i="7"/>
  <c r="Q4" i="7" s="1"/>
  <c r="S4" i="7" s="1"/>
  <c r="AA32" i="7" l="1"/>
  <c r="A68" i="10"/>
  <c r="A45" i="10"/>
  <c r="A19" i="10"/>
  <c r="B77" i="10"/>
  <c r="B37" i="10"/>
  <c r="B15" i="10"/>
  <c r="A58" i="10"/>
  <c r="A16" i="10"/>
  <c r="B74" i="10"/>
  <c r="B50" i="10"/>
  <c r="B24" i="10"/>
  <c r="B73" i="10"/>
  <c r="B49" i="10"/>
  <c r="B23" i="10"/>
  <c r="B72" i="10"/>
  <c r="B48" i="10"/>
  <c r="B22" i="10"/>
  <c r="B71" i="10"/>
  <c r="B47" i="10"/>
  <c r="B21" i="10"/>
  <c r="B70" i="10"/>
  <c r="B46" i="10"/>
  <c r="B20" i="10"/>
  <c r="B89" i="10"/>
  <c r="B69" i="10"/>
  <c r="B88" i="10"/>
  <c r="B54" i="10"/>
  <c r="Z85" i="7"/>
  <c r="O71" i="8"/>
  <c r="R71" i="8" s="1"/>
  <c r="O70" i="8"/>
  <c r="R70" i="8" s="1"/>
  <c r="O59" i="8"/>
  <c r="R59" i="8" s="1"/>
  <c r="T59" i="8" s="1"/>
  <c r="C59" i="9" s="1"/>
  <c r="R59" i="9" s="1"/>
  <c r="O58" i="8"/>
  <c r="R58" i="8" s="1"/>
  <c r="T58" i="8" s="1"/>
  <c r="C58" i="9" s="1"/>
  <c r="R58" i="9" s="1"/>
  <c r="I73" i="7"/>
  <c r="I72" i="7"/>
  <c r="I61" i="7"/>
  <c r="I60" i="7"/>
  <c r="V60" i="7" s="1"/>
  <c r="AC60" i="7" s="1"/>
  <c r="O37" i="8"/>
  <c r="R37" i="8" s="1"/>
  <c r="I43" i="7"/>
  <c r="I41" i="7"/>
  <c r="I31" i="7"/>
  <c r="O49" i="8"/>
  <c r="R49" i="8" s="1"/>
  <c r="O47" i="8"/>
  <c r="R47" i="8" s="1"/>
  <c r="I17" i="7"/>
  <c r="I18" i="7"/>
  <c r="I16" i="7"/>
  <c r="I6" i="7"/>
  <c r="I5" i="7"/>
  <c r="V5" i="7" s="1"/>
  <c r="AC5" i="7" s="1"/>
  <c r="O25" i="8"/>
  <c r="R25" i="8" s="1"/>
  <c r="O24" i="8"/>
  <c r="R24" i="8" s="1"/>
  <c r="O13" i="8"/>
  <c r="R13" i="8" s="1"/>
  <c r="O12" i="8"/>
  <c r="R12" i="8" s="1"/>
  <c r="I4" i="7"/>
  <c r="V4" i="7" s="1"/>
  <c r="AC4" i="7" s="1"/>
  <c r="I28" i="7"/>
  <c r="I93" i="7"/>
  <c r="O105" i="8"/>
  <c r="R105" i="8" s="1"/>
  <c r="A28" i="10"/>
  <c r="A29" i="10"/>
  <c r="A27" i="10"/>
  <c r="I106" i="7"/>
  <c r="I94" i="7"/>
  <c r="O106" i="8"/>
  <c r="R106" i="8" s="1"/>
  <c r="O94" i="8"/>
  <c r="R94" i="8" s="1"/>
  <c r="I104" i="7"/>
  <c r="I92" i="7"/>
  <c r="O104" i="8"/>
  <c r="R104" i="8" s="1"/>
  <c r="O92" i="8"/>
  <c r="R92" i="8" s="1"/>
  <c r="I103" i="7"/>
  <c r="I91" i="7"/>
  <c r="O103" i="8"/>
  <c r="R103" i="8" s="1"/>
  <c r="O91" i="8"/>
  <c r="R91" i="8" s="1"/>
  <c r="I102" i="7"/>
  <c r="I90" i="7"/>
  <c r="O102" i="8"/>
  <c r="R102" i="8" s="1"/>
  <c r="O90" i="8"/>
  <c r="R90" i="8" s="1"/>
  <c r="I101" i="7"/>
  <c r="I89" i="7"/>
  <c r="O101" i="8"/>
  <c r="R101" i="8" s="1"/>
  <c r="O89" i="8"/>
  <c r="R89" i="8" s="1"/>
  <c r="I100" i="7"/>
  <c r="I88" i="7"/>
  <c r="O100" i="8"/>
  <c r="R100" i="8" s="1"/>
  <c r="O88" i="8"/>
  <c r="R88" i="8" s="1"/>
  <c r="I99" i="7"/>
  <c r="I87" i="7"/>
  <c r="O99" i="8"/>
  <c r="R99" i="8" s="1"/>
  <c r="O87" i="8"/>
  <c r="R87" i="8" s="1"/>
  <c r="I98" i="7"/>
  <c r="I86" i="7"/>
  <c r="V86" i="7" s="1"/>
  <c r="AC86" i="7" s="1"/>
  <c r="O98" i="8"/>
  <c r="R98" i="8" s="1"/>
  <c r="O86" i="8"/>
  <c r="R86" i="8" s="1"/>
  <c r="I97" i="7"/>
  <c r="I85" i="7"/>
  <c r="V85" i="7" s="1"/>
  <c r="AC85" i="7" s="1"/>
  <c r="O97" i="8"/>
  <c r="R97" i="8" s="1"/>
  <c r="O85" i="8"/>
  <c r="R85" i="8" s="1"/>
  <c r="T85" i="8" s="1"/>
  <c r="C85" i="9" s="1"/>
  <c r="R85" i="9" s="1"/>
  <c r="I96" i="7"/>
  <c r="I84" i="7"/>
  <c r="V84" i="7" s="1"/>
  <c r="AC84" i="7" s="1"/>
  <c r="O96" i="8"/>
  <c r="R96" i="8" s="1"/>
  <c r="O84" i="8"/>
  <c r="R84" i="8" s="1"/>
  <c r="T84" i="8" s="1"/>
  <c r="C84" i="9" s="1"/>
  <c r="R84" i="9" s="1"/>
  <c r="I82" i="7"/>
  <c r="V82" i="7" s="1"/>
  <c r="AC82" i="7" s="1"/>
  <c r="I95" i="7"/>
  <c r="I83" i="7"/>
  <c r="O82" i="8"/>
  <c r="R82" i="8" s="1"/>
  <c r="T82" i="8" s="1"/>
  <c r="C82" i="9" s="1"/>
  <c r="R82" i="9" s="1"/>
  <c r="O95" i="8"/>
  <c r="R95" i="8" s="1"/>
  <c r="I74" i="7"/>
  <c r="I62" i="7"/>
  <c r="O72" i="8"/>
  <c r="R72" i="8" s="1"/>
  <c r="O60" i="8"/>
  <c r="R60" i="8" s="1"/>
  <c r="T60" i="8" s="1"/>
  <c r="C60" i="9" s="1"/>
  <c r="R60" i="9" s="1"/>
  <c r="I71" i="7"/>
  <c r="I59" i="7"/>
  <c r="O56" i="8"/>
  <c r="R56" i="8" s="1"/>
  <c r="T56" i="8" s="1"/>
  <c r="C56" i="9" s="1"/>
  <c r="R56" i="9" s="1"/>
  <c r="O69" i="8"/>
  <c r="R69" i="8" s="1"/>
  <c r="O57" i="8"/>
  <c r="R57" i="8" s="1"/>
  <c r="T57" i="8" s="1"/>
  <c r="C57" i="9" s="1"/>
  <c r="R57" i="9" s="1"/>
  <c r="I70" i="7"/>
  <c r="I58" i="7"/>
  <c r="V58" i="7" s="1"/>
  <c r="AC58" i="7" s="1"/>
  <c r="O80" i="8"/>
  <c r="R80" i="8" s="1"/>
  <c r="O68" i="8"/>
  <c r="R68" i="8" s="1"/>
  <c r="I56" i="7"/>
  <c r="V56" i="7" s="1"/>
  <c r="AC56" i="7" s="1"/>
  <c r="I69" i="7"/>
  <c r="I57" i="7"/>
  <c r="V57" i="7" s="1"/>
  <c r="AC57" i="7" s="1"/>
  <c r="O79" i="8"/>
  <c r="R79" i="8" s="1"/>
  <c r="O67" i="8"/>
  <c r="R67" i="8" s="1"/>
  <c r="I80" i="7"/>
  <c r="I68" i="7"/>
  <c r="O78" i="8"/>
  <c r="R78" i="8" s="1"/>
  <c r="O66" i="8"/>
  <c r="R66" i="8" s="1"/>
  <c r="I79" i="7"/>
  <c r="I67" i="7"/>
  <c r="O77" i="8"/>
  <c r="R77" i="8" s="1"/>
  <c r="O65" i="8"/>
  <c r="R65" i="8" s="1"/>
  <c r="I78" i="7"/>
  <c r="I66" i="7"/>
  <c r="O76" i="8"/>
  <c r="R76" i="8" s="1"/>
  <c r="O64" i="8"/>
  <c r="R64" i="8" s="1"/>
  <c r="I77" i="7"/>
  <c r="I65" i="7"/>
  <c r="O75" i="8"/>
  <c r="R75" i="8" s="1"/>
  <c r="O63" i="8"/>
  <c r="R63" i="8" s="1"/>
  <c r="I76" i="7"/>
  <c r="I64" i="7"/>
  <c r="O74" i="8"/>
  <c r="R74" i="8" s="1"/>
  <c r="O62" i="8"/>
  <c r="R62" i="8" s="1"/>
  <c r="I75" i="7"/>
  <c r="I63" i="7"/>
  <c r="O73" i="8"/>
  <c r="R73" i="8" s="1"/>
  <c r="I44" i="7"/>
  <c r="I32" i="7"/>
  <c r="V32" i="7" s="1"/>
  <c r="AC32" i="7" s="1"/>
  <c r="O50" i="8"/>
  <c r="R50" i="8" s="1"/>
  <c r="O38" i="8"/>
  <c r="R38" i="8" s="1"/>
  <c r="I54" i="7"/>
  <c r="I42" i="7"/>
  <c r="O48" i="8"/>
  <c r="R48" i="8" s="1"/>
  <c r="O36" i="8"/>
  <c r="R36" i="8" s="1"/>
  <c r="I52" i="7"/>
  <c r="I40" i="7"/>
  <c r="O46" i="8"/>
  <c r="R46" i="8" s="1"/>
  <c r="O34" i="8"/>
  <c r="R34" i="8" s="1"/>
  <c r="I51" i="7"/>
  <c r="I39" i="7"/>
  <c r="O45" i="8"/>
  <c r="R45" i="8" s="1"/>
  <c r="O33" i="8"/>
  <c r="R33" i="8" s="1"/>
  <c r="I50" i="7"/>
  <c r="I38" i="7"/>
  <c r="O44" i="8"/>
  <c r="R44" i="8" s="1"/>
  <c r="O32" i="8"/>
  <c r="R32" i="8" s="1"/>
  <c r="T32" i="8" s="1"/>
  <c r="C32" i="9" s="1"/>
  <c r="R32" i="9" s="1"/>
  <c r="I49" i="7"/>
  <c r="I37" i="7"/>
  <c r="O30" i="8"/>
  <c r="R30" i="8" s="1"/>
  <c r="T30" i="8" s="1"/>
  <c r="C30" i="9" s="1"/>
  <c r="R30" i="9" s="1"/>
  <c r="O43" i="8"/>
  <c r="R43" i="8" s="1"/>
  <c r="O31" i="8"/>
  <c r="R31" i="8" s="1"/>
  <c r="T31" i="8" s="1"/>
  <c r="C31" i="9" s="1"/>
  <c r="R31" i="9" s="1"/>
  <c r="I48" i="7"/>
  <c r="I36" i="7"/>
  <c r="O54" i="8"/>
  <c r="R54" i="8" s="1"/>
  <c r="O42" i="8"/>
  <c r="R42" i="8" s="1"/>
  <c r="I47" i="7"/>
  <c r="I35" i="7"/>
  <c r="O53" i="8"/>
  <c r="R53" i="8" s="1"/>
  <c r="O41" i="8"/>
  <c r="R41" i="8" s="1"/>
  <c r="I46" i="7"/>
  <c r="I34" i="7"/>
  <c r="O52" i="8"/>
  <c r="R52" i="8" s="1"/>
  <c r="O40" i="8"/>
  <c r="R40" i="8" s="1"/>
  <c r="I45" i="7"/>
  <c r="I33" i="7"/>
  <c r="O51" i="8"/>
  <c r="R51" i="8" s="1"/>
  <c r="I19" i="7"/>
  <c r="I7" i="7"/>
  <c r="O26" i="8"/>
  <c r="R26" i="8" s="1"/>
  <c r="O14" i="8"/>
  <c r="R14" i="8" s="1"/>
  <c r="O23" i="8"/>
  <c r="R23" i="8" s="1"/>
  <c r="O11" i="8"/>
  <c r="R11" i="8" s="1"/>
  <c r="I27" i="7"/>
  <c r="I15" i="7"/>
  <c r="O22" i="8"/>
  <c r="R22" i="8" s="1"/>
  <c r="O10" i="8"/>
  <c r="R10" i="8" s="1"/>
  <c r="I26" i="7"/>
  <c r="I14" i="7"/>
  <c r="O21" i="8"/>
  <c r="R21" i="8" s="1"/>
  <c r="O9" i="8"/>
  <c r="R9" i="8" s="1"/>
  <c r="I25" i="7"/>
  <c r="I13" i="7"/>
  <c r="O20" i="8"/>
  <c r="R20" i="8" s="1"/>
  <c r="O8" i="8"/>
  <c r="R8" i="8" s="1"/>
  <c r="I24" i="7"/>
  <c r="I12" i="7"/>
  <c r="O19" i="8"/>
  <c r="R19" i="8" s="1"/>
  <c r="O7" i="8"/>
  <c r="R7" i="8" s="1"/>
  <c r="I23" i="7"/>
  <c r="I11" i="7"/>
  <c r="O18" i="8"/>
  <c r="R18" i="8" s="1"/>
  <c r="O6" i="8"/>
  <c r="R6" i="8" s="1"/>
  <c r="I22" i="7"/>
  <c r="I10" i="7"/>
  <c r="O4" i="8"/>
  <c r="R4" i="8" s="1"/>
  <c r="T4" i="8" s="1"/>
  <c r="C4" i="9" s="1"/>
  <c r="R4" i="9" s="1"/>
  <c r="O17" i="8"/>
  <c r="R17" i="8" s="1"/>
  <c r="O5" i="8"/>
  <c r="R5" i="8" s="1"/>
  <c r="T5" i="8" s="1"/>
  <c r="C5" i="9" s="1"/>
  <c r="R5" i="9" s="1"/>
  <c r="I21" i="7"/>
  <c r="I9" i="7"/>
  <c r="O28" i="8"/>
  <c r="R28" i="8" s="1"/>
  <c r="O16" i="8"/>
  <c r="R16" i="8" s="1"/>
  <c r="I20" i="7"/>
  <c r="I8" i="7"/>
  <c r="O27" i="8"/>
  <c r="R27" i="8" s="1"/>
  <c r="O11" i="7"/>
  <c r="O49" i="7"/>
  <c r="O43" i="7"/>
  <c r="O33" i="7"/>
  <c r="O74" i="7"/>
  <c r="O101" i="7"/>
  <c r="O4" i="7"/>
  <c r="O54" i="7"/>
  <c r="O41" i="7"/>
  <c r="O31" i="7"/>
  <c r="O73" i="7"/>
  <c r="O65" i="7"/>
  <c r="O58" i="7"/>
  <c r="AA58" i="7" s="1"/>
  <c r="O99" i="7"/>
  <c r="O56" i="7"/>
  <c r="AA56" i="7" s="1"/>
  <c r="O71" i="7"/>
  <c r="O63" i="7"/>
  <c r="O91" i="7"/>
  <c r="O84" i="7"/>
  <c r="O39" i="7"/>
  <c r="O80" i="7"/>
  <c r="O82" i="7"/>
  <c r="O90" i="7"/>
  <c r="O20" i="7"/>
  <c r="O8" i="7"/>
  <c r="O52" i="7"/>
  <c r="O46" i="7"/>
  <c r="O38" i="7"/>
  <c r="O70" i="7"/>
  <c r="O106" i="7"/>
  <c r="O97" i="7"/>
  <c r="O83" i="7"/>
  <c r="O25" i="7"/>
  <c r="O13" i="7"/>
  <c r="O51" i="7"/>
  <c r="O37" i="7"/>
  <c r="O79" i="7"/>
  <c r="O62" i="7"/>
  <c r="O105" i="7"/>
  <c r="O96" i="7"/>
  <c r="O89" i="7"/>
  <c r="O19" i="7"/>
  <c r="O7" i="7"/>
  <c r="O50" i="7"/>
  <c r="O45" i="7"/>
  <c r="O36" i="7"/>
  <c r="O78" i="7"/>
  <c r="O69" i="7"/>
  <c r="O61" i="7"/>
  <c r="O104" i="7"/>
  <c r="O28" i="7"/>
  <c r="O44" i="7"/>
  <c r="O35" i="7"/>
  <c r="O77" i="7"/>
  <c r="O60" i="7"/>
  <c r="AA60" i="7" s="1"/>
  <c r="O95" i="7"/>
  <c r="O88" i="7"/>
  <c r="O12" i="7"/>
  <c r="O76" i="7"/>
  <c r="O68" i="7"/>
  <c r="O59" i="7"/>
  <c r="O103" i="7"/>
  <c r="O34" i="7"/>
  <c r="O75" i="7"/>
  <c r="O67" i="7"/>
  <c r="O102" i="7"/>
  <c r="O94" i="7"/>
  <c r="N19" i="7"/>
  <c r="N10" i="7"/>
  <c r="N52" i="7"/>
  <c r="N43" i="7"/>
  <c r="N37" i="7"/>
  <c r="N31" i="7"/>
  <c r="N76" i="7"/>
  <c r="N65" i="7"/>
  <c r="N106" i="7"/>
  <c r="N100" i="7"/>
  <c r="N95" i="7"/>
  <c r="N90" i="7"/>
  <c r="N27" i="7"/>
  <c r="N18" i="7"/>
  <c r="N5" i="7"/>
  <c r="N51" i="7"/>
  <c r="N42" i="7"/>
  <c r="N36" i="7"/>
  <c r="N75" i="7"/>
  <c r="N64" i="7"/>
  <c r="N105" i="7"/>
  <c r="N99" i="7"/>
  <c r="N85" i="7"/>
  <c r="N17" i="7"/>
  <c r="N68" i="7"/>
  <c r="N58" i="7"/>
  <c r="N93" i="7"/>
  <c r="N88" i="7"/>
  <c r="N21" i="7"/>
  <c r="N8" i="7"/>
  <c r="N54" i="7"/>
  <c r="N45" i="7"/>
  <c r="N40" i="7"/>
  <c r="N34" i="7"/>
  <c r="N79" i="7"/>
  <c r="N73" i="7"/>
  <c r="N103" i="7"/>
  <c r="N83" i="7"/>
  <c r="Z83" i="7" s="1"/>
  <c r="N25" i="7"/>
  <c r="N12" i="7"/>
  <c r="N67" i="7"/>
  <c r="N62" i="7"/>
  <c r="N57" i="7"/>
  <c r="Z57" i="7" s="1"/>
  <c r="N97" i="7"/>
  <c r="N16" i="7"/>
  <c r="N49" i="7"/>
  <c r="N44" i="7"/>
  <c r="N39" i="7"/>
  <c r="N33" i="7"/>
  <c r="N78" i="7"/>
  <c r="N72" i="7"/>
  <c r="N102" i="7"/>
  <c r="N92" i="7"/>
  <c r="N87" i="7"/>
  <c r="N20" i="7"/>
  <c r="N7" i="7"/>
  <c r="N53" i="7"/>
  <c r="N61" i="7"/>
  <c r="N82" i="7"/>
  <c r="Z82" i="7" s="1"/>
  <c r="N96" i="7"/>
  <c r="N24" i="7"/>
  <c r="N11" i="7"/>
  <c r="N48" i="7"/>
  <c r="N38" i="7"/>
  <c r="N32" i="7"/>
  <c r="N77" i="7"/>
  <c r="N71" i="7"/>
  <c r="N66" i="7"/>
  <c r="N101" i="7"/>
  <c r="N91" i="7"/>
  <c r="N4" i="7"/>
  <c r="Z4" i="7" s="1"/>
  <c r="N15" i="7"/>
  <c r="N6" i="7"/>
  <c r="N60" i="7"/>
  <c r="M27" i="7"/>
  <c r="M23" i="7"/>
  <c r="M19" i="7"/>
  <c r="M15" i="7"/>
  <c r="M11" i="7"/>
  <c r="M7" i="7"/>
  <c r="M47" i="7"/>
  <c r="M40" i="7"/>
  <c r="M36" i="7"/>
  <c r="M32" i="7"/>
  <c r="M79" i="7"/>
  <c r="M75" i="7"/>
  <c r="M71" i="7"/>
  <c r="M103" i="7"/>
  <c r="M99" i="7"/>
  <c r="M92" i="7"/>
  <c r="M85" i="7"/>
  <c r="M43" i="7"/>
  <c r="M39" i="7"/>
  <c r="M35" i="7"/>
  <c r="M31" i="7"/>
  <c r="M78" i="7"/>
  <c r="M74" i="7"/>
  <c r="M106" i="7"/>
  <c r="M102" i="7"/>
  <c r="M98" i="7"/>
  <c r="M91" i="7"/>
  <c r="M84" i="7"/>
  <c r="M53" i="7"/>
  <c r="M46" i="7"/>
  <c r="M56" i="7"/>
  <c r="Y56" i="7" s="1"/>
  <c r="M70" i="7"/>
  <c r="M66" i="7"/>
  <c r="M62" i="7"/>
  <c r="M87" i="7"/>
  <c r="M58" i="7"/>
  <c r="M94" i="7"/>
  <c r="M5" i="7"/>
  <c r="M28" i="7"/>
  <c r="M49" i="7"/>
  <c r="M42" i="7"/>
  <c r="M38" i="7"/>
  <c r="M34" i="7"/>
  <c r="M77" i="7"/>
  <c r="M73" i="7"/>
  <c r="M105" i="7"/>
  <c r="M101" i="7"/>
  <c r="M90" i="7"/>
  <c r="M83" i="7"/>
  <c r="M45" i="7"/>
  <c r="M69" i="7"/>
  <c r="M65" i="7"/>
  <c r="M61" i="7"/>
  <c r="M97" i="7"/>
  <c r="M30" i="7"/>
  <c r="M52" i="7"/>
  <c r="M57" i="7"/>
  <c r="M93" i="7"/>
  <c r="M86" i="7"/>
  <c r="M41" i="7"/>
  <c r="M37" i="7"/>
  <c r="M33" i="7"/>
  <c r="M80" i="7"/>
  <c r="M76" i="7"/>
  <c r="M72" i="7"/>
  <c r="M104" i="7"/>
  <c r="M100" i="7"/>
  <c r="M44" i="7"/>
  <c r="M68" i="7"/>
  <c r="M64" i="7"/>
  <c r="M60" i="7"/>
  <c r="Y60" i="7" s="1"/>
  <c r="M82" i="7"/>
  <c r="M96" i="7"/>
  <c r="M89" i="7"/>
  <c r="L17" i="7"/>
  <c r="L5" i="7"/>
  <c r="X5" i="7" s="1"/>
  <c r="L57" i="7"/>
  <c r="X57" i="7" s="1"/>
  <c r="L105" i="7"/>
  <c r="L102" i="7"/>
  <c r="L99" i="7"/>
  <c r="L27" i="7"/>
  <c r="L15" i="7"/>
  <c r="L30" i="7"/>
  <c r="L41" i="7"/>
  <c r="L38" i="7"/>
  <c r="L35" i="7"/>
  <c r="L32" i="7"/>
  <c r="L80" i="7"/>
  <c r="L77" i="7"/>
  <c r="L74" i="7"/>
  <c r="L71" i="7"/>
  <c r="L84" i="7"/>
  <c r="L26" i="7"/>
  <c r="L14" i="7"/>
  <c r="L68" i="7"/>
  <c r="L65" i="7"/>
  <c r="L62" i="7"/>
  <c r="L59" i="7"/>
  <c r="L25" i="7"/>
  <c r="L13" i="7"/>
  <c r="L104" i="7"/>
  <c r="L101" i="7"/>
  <c r="L98" i="7"/>
  <c r="L52" i="7"/>
  <c r="L49" i="7"/>
  <c r="L46" i="7"/>
  <c r="L95" i="7"/>
  <c r="L92" i="7"/>
  <c r="L89" i="7"/>
  <c r="L86" i="7"/>
  <c r="L23" i="7"/>
  <c r="L11" i="7"/>
  <c r="L43" i="7"/>
  <c r="L40" i="7"/>
  <c r="L37" i="7"/>
  <c r="L34" i="7"/>
  <c r="L31" i="7"/>
  <c r="L79" i="7"/>
  <c r="L76" i="7"/>
  <c r="L73" i="7"/>
  <c r="L83" i="7"/>
  <c r="L22" i="7"/>
  <c r="L10" i="7"/>
  <c r="L56" i="7"/>
  <c r="L70" i="7"/>
  <c r="L67" i="7"/>
  <c r="L64" i="7"/>
  <c r="L61" i="7"/>
  <c r="L21" i="7"/>
  <c r="L9" i="7"/>
  <c r="L58" i="7"/>
  <c r="X58" i="7" s="1"/>
  <c r="L106" i="7"/>
  <c r="L103" i="7"/>
  <c r="L100" i="7"/>
  <c r="L20" i="7"/>
  <c r="L8" i="7"/>
  <c r="L54" i="7"/>
  <c r="L51" i="7"/>
  <c r="L48" i="7"/>
  <c r="L45" i="7"/>
  <c r="L97" i="7"/>
  <c r="L94" i="7"/>
  <c r="L91" i="7"/>
  <c r="L88" i="7"/>
  <c r="L19" i="7"/>
  <c r="L7" i="7"/>
  <c r="L42" i="7"/>
  <c r="L39" i="7"/>
  <c r="L36" i="7"/>
  <c r="L33" i="7"/>
  <c r="L78" i="7"/>
  <c r="L75" i="7"/>
  <c r="L72" i="7"/>
  <c r="L85" i="7"/>
  <c r="L18" i="7"/>
  <c r="L6" i="7"/>
  <c r="L69" i="7"/>
  <c r="L66" i="7"/>
  <c r="L63" i="7"/>
  <c r="K4" i="7"/>
  <c r="W4" i="7" s="1"/>
  <c r="K17" i="7"/>
  <c r="K5" i="7"/>
  <c r="K49" i="7"/>
  <c r="K37" i="7"/>
  <c r="K76" i="7"/>
  <c r="K64" i="7"/>
  <c r="K82" i="7"/>
  <c r="W82" i="7" s="1"/>
  <c r="K103" i="7"/>
  <c r="K91" i="7"/>
  <c r="K27" i="7"/>
  <c r="K15" i="7"/>
  <c r="K30" i="7"/>
  <c r="K51" i="7"/>
  <c r="K39" i="7"/>
  <c r="K78" i="7"/>
  <c r="K66" i="7"/>
  <c r="K105" i="7"/>
  <c r="K93" i="7"/>
  <c r="K26" i="7"/>
  <c r="K14" i="7"/>
  <c r="K46" i="7"/>
  <c r="K34" i="7"/>
  <c r="K73" i="7"/>
  <c r="K61" i="7"/>
  <c r="K100" i="7"/>
  <c r="K88" i="7"/>
  <c r="K25" i="7"/>
  <c r="K13" i="7"/>
  <c r="K53" i="7"/>
  <c r="K41" i="7"/>
  <c r="K80" i="7"/>
  <c r="K68" i="7"/>
  <c r="K95" i="7"/>
  <c r="K83" i="7"/>
  <c r="W83" i="7" s="1"/>
  <c r="K24" i="7"/>
  <c r="K12" i="7"/>
  <c r="K48" i="7"/>
  <c r="K36" i="7"/>
  <c r="K31" i="7"/>
  <c r="W31" i="7" s="1"/>
  <c r="K75" i="7"/>
  <c r="K63" i="7"/>
  <c r="K102" i="7"/>
  <c r="K90" i="7"/>
  <c r="K23" i="7"/>
  <c r="K11" i="7"/>
  <c r="K43" i="7"/>
  <c r="K32" i="7"/>
  <c r="W32" i="7" s="1"/>
  <c r="K70" i="7"/>
  <c r="K58" i="7"/>
  <c r="K97" i="7"/>
  <c r="K85" i="7"/>
  <c r="K22" i="7"/>
  <c r="K10" i="7"/>
  <c r="K50" i="7"/>
  <c r="K38" i="7"/>
  <c r="K56" i="7"/>
  <c r="K77" i="7"/>
  <c r="K65" i="7"/>
  <c r="K104" i="7"/>
  <c r="K92" i="7"/>
  <c r="K21" i="7"/>
  <c r="K9" i="7"/>
  <c r="K45" i="7"/>
  <c r="K33" i="7"/>
  <c r="K72" i="7"/>
  <c r="K60" i="7"/>
  <c r="W60" i="7" s="1"/>
  <c r="K99" i="7"/>
  <c r="K87" i="7"/>
  <c r="K20" i="7"/>
  <c r="K8" i="7"/>
  <c r="K52" i="7"/>
  <c r="K40" i="7"/>
  <c r="K79" i="7"/>
  <c r="K67" i="7"/>
  <c r="K106" i="7"/>
  <c r="K94" i="7"/>
  <c r="K19" i="7"/>
  <c r="K7" i="7"/>
  <c r="K47" i="7"/>
  <c r="K35" i="7"/>
  <c r="K74" i="7"/>
  <c r="K62" i="7"/>
  <c r="K101" i="7"/>
  <c r="K89" i="7"/>
  <c r="K18" i="7"/>
  <c r="K6" i="7"/>
  <c r="K54" i="7"/>
  <c r="K42" i="7"/>
  <c r="K69" i="7"/>
  <c r="K57" i="7"/>
  <c r="K96" i="7"/>
  <c r="V102" i="7"/>
  <c r="AC102" i="7" s="1"/>
  <c r="Y103" i="7"/>
  <c r="AD102" i="7"/>
  <c r="AF102" i="7" s="1"/>
  <c r="B102" i="9" s="1"/>
  <c r="Q102" i="9" s="1"/>
  <c r="W103" i="7"/>
  <c r="AA102" i="7"/>
  <c r="Z102" i="7"/>
  <c r="Y102" i="7"/>
  <c r="X102" i="7"/>
  <c r="W102" i="7"/>
  <c r="U103" i="7"/>
  <c r="AE103" i="7" s="1"/>
  <c r="AA103" i="7"/>
  <c r="V103" i="7"/>
  <c r="AC103" i="7" s="1"/>
  <c r="AD103" i="7"/>
  <c r="AF103" i="7" s="1"/>
  <c r="B103" i="9" s="1"/>
  <c r="Q103" i="9" s="1"/>
  <c r="AA70" i="7"/>
  <c r="X70" i="7"/>
  <c r="W70" i="7"/>
  <c r="U70" i="7"/>
  <c r="AE70" i="7" s="1"/>
  <c r="AA69" i="7"/>
  <c r="Z69" i="7"/>
  <c r="AD70" i="7"/>
  <c r="AF70" i="7" s="1"/>
  <c r="B70" i="9" s="1"/>
  <c r="Q70" i="9" s="1"/>
  <c r="Y69" i="7"/>
  <c r="AD69" i="7"/>
  <c r="AF69" i="7" s="1"/>
  <c r="B69" i="9" s="1"/>
  <c r="Q69" i="9" s="1"/>
  <c r="V69" i="7"/>
  <c r="AC69" i="7" s="1"/>
  <c r="X69" i="7"/>
  <c r="U49" i="7"/>
  <c r="AE49" i="7" s="1"/>
  <c r="Y49" i="7"/>
  <c r="W47" i="7"/>
  <c r="U47" i="7"/>
  <c r="AE47" i="7" s="1"/>
  <c r="W49" i="7"/>
  <c r="Z46" i="7"/>
  <c r="U46" i="7"/>
  <c r="AE46" i="7" s="1"/>
  <c r="AA48" i="7"/>
  <c r="Y46" i="7"/>
  <c r="Z48" i="7"/>
  <c r="X46" i="7"/>
  <c r="V49" i="7"/>
  <c r="AC49" i="7" s="1"/>
  <c r="Y48" i="7"/>
  <c r="W46" i="7"/>
  <c r="AD49" i="7"/>
  <c r="AF49" i="7" s="1"/>
  <c r="B49" i="9" s="1"/>
  <c r="Q49" i="9" s="1"/>
  <c r="V48" i="7"/>
  <c r="AC48" i="7" s="1"/>
  <c r="X48" i="7"/>
  <c r="AD48" i="7"/>
  <c r="AF48" i="7" s="1"/>
  <c r="B48" i="9" s="1"/>
  <c r="Q48" i="9" s="1"/>
  <c r="V47" i="7"/>
  <c r="AC47" i="7" s="1"/>
  <c r="AD47" i="7"/>
  <c r="AF47" i="7" s="1"/>
  <c r="B47" i="9" s="1"/>
  <c r="Q47" i="9" s="1"/>
  <c r="AA47" i="7"/>
  <c r="AD46" i="7"/>
  <c r="AF46" i="7" s="1"/>
  <c r="B46" i="9" s="1"/>
  <c r="Q46" i="9" s="1"/>
  <c r="Z47" i="7"/>
  <c r="AA49" i="7"/>
  <c r="Y47" i="7"/>
  <c r="V8" i="7"/>
  <c r="AC8" i="7" s="1"/>
  <c r="V12" i="7"/>
  <c r="AC12" i="7" s="1"/>
  <c r="AA95" i="7"/>
  <c r="V95" i="7"/>
  <c r="AC95" i="7" s="1"/>
  <c r="W95" i="7"/>
  <c r="U95" i="7"/>
  <c r="AE95" i="7" s="1"/>
  <c r="X95" i="7"/>
  <c r="Z95" i="7"/>
  <c r="Y95" i="7"/>
  <c r="W93" i="7"/>
  <c r="X93" i="7"/>
  <c r="Y93" i="7"/>
  <c r="Z93" i="7"/>
  <c r="AA93" i="7"/>
  <c r="U93" i="7"/>
  <c r="AE93" i="7" s="1"/>
  <c r="S101" i="7"/>
  <c r="AD101" i="7"/>
  <c r="AF101" i="7" s="1"/>
  <c r="B101" i="9" s="1"/>
  <c r="Q101" i="9" s="1"/>
  <c r="Z89" i="7"/>
  <c r="Y89" i="7"/>
  <c r="S100" i="7"/>
  <c r="AD100" i="7"/>
  <c r="AF100" i="7" s="1"/>
  <c r="B100" i="9" s="1"/>
  <c r="Q100" i="9" s="1"/>
  <c r="Z88" i="7"/>
  <c r="U88" i="7"/>
  <c r="AE88" i="7" s="1"/>
  <c r="W88" i="7"/>
  <c r="X88" i="7"/>
  <c r="Y88" i="7"/>
  <c r="AA88" i="7"/>
  <c r="W99" i="7"/>
  <c r="X99" i="7"/>
  <c r="Y99" i="7"/>
  <c r="Z99" i="7"/>
  <c r="AA99" i="7"/>
  <c r="V99" i="7"/>
  <c r="AC99" i="7" s="1"/>
  <c r="U99" i="7"/>
  <c r="AE99" i="7" s="1"/>
  <c r="W86" i="7"/>
  <c r="X86" i="7"/>
  <c r="U86" i="7"/>
  <c r="AE86" i="7" s="1"/>
  <c r="Y86" i="7"/>
  <c r="Z86" i="7"/>
  <c r="AA86" i="7"/>
  <c r="A85" i="10"/>
  <c r="W96" i="7"/>
  <c r="Y85" i="7"/>
  <c r="A86" i="10"/>
  <c r="B90" i="10"/>
  <c r="A83" i="10"/>
  <c r="B87" i="10"/>
  <c r="A82" i="10"/>
  <c r="A93" i="10"/>
  <c r="A81" i="10"/>
  <c r="W85" i="7"/>
  <c r="V88" i="7"/>
  <c r="AC88" i="7" s="1"/>
  <c r="A92" i="10"/>
  <c r="A94" i="10"/>
  <c r="B84" i="10"/>
  <c r="A91" i="10"/>
  <c r="A80" i="10"/>
  <c r="U85" i="7"/>
  <c r="AE85" i="7" s="1"/>
  <c r="X85" i="7"/>
  <c r="V93" i="7"/>
  <c r="AC93" i="7" s="1"/>
  <c r="AA85" i="7"/>
  <c r="U65" i="7"/>
  <c r="AE65" i="7" s="1"/>
  <c r="AA65" i="7"/>
  <c r="AA61" i="7"/>
  <c r="Y61" i="7"/>
  <c r="W61" i="7"/>
  <c r="X61" i="7"/>
  <c r="Z61" i="7"/>
  <c r="U61" i="7"/>
  <c r="AE61" i="7" s="1"/>
  <c r="Z56" i="7"/>
  <c r="W56" i="7"/>
  <c r="U56" i="7"/>
  <c r="AE56" i="7" s="1"/>
  <c r="X56" i="7"/>
  <c r="W57" i="7"/>
  <c r="Y57" i="7"/>
  <c r="AA57" i="7"/>
  <c r="U57" i="7"/>
  <c r="AE57" i="7" s="1"/>
  <c r="A35" i="10"/>
  <c r="B38" i="10"/>
  <c r="A2" i="10"/>
  <c r="Y66" i="7"/>
  <c r="A65" i="10"/>
  <c r="A64" i="10"/>
  <c r="AA64" i="7"/>
  <c r="A41" i="10"/>
  <c r="Z64" i="7"/>
  <c r="A40" i="10"/>
  <c r="U64" i="7"/>
  <c r="AE64" i="7" s="1"/>
  <c r="Y64" i="7"/>
  <c r="V64" i="7"/>
  <c r="AC64" i="7" s="1"/>
  <c r="A39" i="10"/>
  <c r="X64" i="7"/>
  <c r="V61" i="7"/>
  <c r="AC61" i="7" s="1"/>
  <c r="S45" i="7"/>
  <c r="AD45" i="7"/>
  <c r="AF45" i="7" s="1"/>
  <c r="B45" i="9" s="1"/>
  <c r="Q45" i="9" s="1"/>
  <c r="S44" i="7"/>
  <c r="AD44" i="7"/>
  <c r="AF44" i="7" s="1"/>
  <c r="B44" i="9" s="1"/>
  <c r="Q44" i="9" s="1"/>
  <c r="W30" i="7"/>
  <c r="X30" i="7"/>
  <c r="Y30" i="7"/>
  <c r="Z30" i="7"/>
  <c r="AA30" i="7"/>
  <c r="U30" i="7"/>
  <c r="AE30" i="7" s="1"/>
  <c r="X43" i="7"/>
  <c r="Y43" i="7"/>
  <c r="Z43" i="7"/>
  <c r="AA43" i="7"/>
  <c r="U43" i="7"/>
  <c r="AE43" i="7" s="1"/>
  <c r="W43" i="7"/>
  <c r="X31" i="7"/>
  <c r="Y31" i="7"/>
  <c r="AA31" i="7"/>
  <c r="AA41" i="7"/>
  <c r="W41" i="7"/>
  <c r="X41" i="7"/>
  <c r="U41" i="7"/>
  <c r="AE41" i="7" s="1"/>
  <c r="Y41" i="7"/>
  <c r="Z41" i="7"/>
  <c r="U40" i="7"/>
  <c r="AE40" i="7" s="1"/>
  <c r="X40" i="7"/>
  <c r="Y40" i="7"/>
  <c r="Z40" i="7"/>
  <c r="AA40" i="7"/>
  <c r="Z38" i="7"/>
  <c r="AA38" i="7"/>
  <c r="U38" i="7"/>
  <c r="AE38" i="7" s="1"/>
  <c r="X38" i="7"/>
  <c r="W38" i="7"/>
  <c r="Y38" i="7"/>
  <c r="A43" i="10"/>
  <c r="A61" i="10"/>
  <c r="B55" i="10"/>
  <c r="V30" i="7"/>
  <c r="AC30" i="7" s="1"/>
  <c r="V41" i="7"/>
  <c r="AC41" i="7" s="1"/>
  <c r="A57" i="10"/>
  <c r="A62" i="10"/>
  <c r="A33" i="10"/>
  <c r="W40" i="7"/>
  <c r="A56" i="10"/>
  <c r="V38" i="7"/>
  <c r="AC38" i="7" s="1"/>
  <c r="Z31" i="7"/>
  <c r="A32" i="10"/>
  <c r="V43" i="7"/>
  <c r="AC43" i="7" s="1"/>
  <c r="A31" i="10"/>
  <c r="A30" i="10"/>
  <c r="Y4" i="7"/>
  <c r="AA4" i="7"/>
  <c r="U4" i="7"/>
  <c r="AE4" i="7" s="1"/>
  <c r="W14" i="7"/>
  <c r="U14" i="7"/>
  <c r="AE14" i="7" s="1"/>
  <c r="U13" i="7"/>
  <c r="AE13" i="7" s="1"/>
  <c r="Y13" i="7"/>
  <c r="W13" i="7"/>
  <c r="X13" i="7"/>
  <c r="AA13" i="7"/>
  <c r="Z13" i="7"/>
  <c r="U11" i="7"/>
  <c r="AE11" i="7" s="1"/>
  <c r="W11" i="7"/>
  <c r="X11" i="7"/>
  <c r="Y11" i="7"/>
  <c r="Z11" i="7"/>
  <c r="U10" i="7"/>
  <c r="AE10" i="7" s="1"/>
  <c r="W10" i="7"/>
  <c r="AA10" i="7"/>
  <c r="Y9" i="7"/>
  <c r="U9" i="7"/>
  <c r="AE9" i="7" s="1"/>
  <c r="X9" i="7"/>
  <c r="W7" i="7"/>
  <c r="AD7" i="7" s="1"/>
  <c r="AF7" i="7" s="1"/>
  <c r="B7" i="9" s="1"/>
  <c r="Q7" i="9" s="1"/>
  <c r="S7" i="9" s="1"/>
  <c r="B10" i="10" s="1"/>
  <c r="X7" i="7"/>
  <c r="Y7" i="7"/>
  <c r="Z7" i="7"/>
  <c r="AA7" i="7"/>
  <c r="U7" i="7"/>
  <c r="AE7" i="7" s="1"/>
  <c r="X6" i="7"/>
  <c r="Z6" i="7"/>
  <c r="U6" i="7"/>
  <c r="AE6" i="7" s="1"/>
  <c r="Y5" i="7"/>
  <c r="AA5" i="7"/>
  <c r="U5" i="7"/>
  <c r="AE5" i="7" s="1"/>
  <c r="W5" i="7"/>
  <c r="V7" i="7"/>
  <c r="AC7" i="7" s="1"/>
  <c r="X8" i="7"/>
  <c r="Y14" i="7"/>
  <c r="Y10" i="7"/>
  <c r="Y6" i="7"/>
  <c r="AA8" i="7"/>
  <c r="A59" i="10"/>
  <c r="A14" i="10"/>
  <c r="V6" i="7"/>
  <c r="AC6" i="7" s="1"/>
  <c r="AA9" i="7"/>
  <c r="U8" i="7"/>
  <c r="AE8" i="7" s="1"/>
  <c r="Z8" i="7"/>
  <c r="A13" i="10"/>
  <c r="W6" i="7"/>
  <c r="Z9" i="7"/>
  <c r="Z5" i="7"/>
  <c r="A8" i="10"/>
  <c r="W9" i="7"/>
  <c r="AA12" i="7"/>
  <c r="A12" i="10"/>
  <c r="AA6" i="7"/>
  <c r="Z10" i="7"/>
  <c r="X4" i="7"/>
  <c r="A7" i="10"/>
  <c r="X10" i="7"/>
  <c r="V14" i="7"/>
  <c r="AC14" i="7" s="1"/>
  <c r="Z12" i="7"/>
  <c r="A11" i="10"/>
  <c r="V9" i="7"/>
  <c r="AC9" i="7" s="1"/>
  <c r="Z14" i="7"/>
  <c r="V13" i="7"/>
  <c r="AC13" i="7" s="1"/>
  <c r="X14" i="7"/>
  <c r="Y12" i="7"/>
  <c r="Y8" i="7"/>
  <c r="A6" i="10"/>
  <c r="AA11" i="7"/>
  <c r="V11" i="7"/>
  <c r="AC11" i="7" s="1"/>
  <c r="W12" i="7"/>
  <c r="X12" i="7"/>
  <c r="A4" i="10"/>
  <c r="V10" i="7"/>
  <c r="AC10" i="7" s="1"/>
  <c r="AA14" i="7"/>
  <c r="T99" i="8"/>
  <c r="C99" i="9" s="1"/>
  <c r="R99" i="9" s="1"/>
  <c r="T98" i="8"/>
  <c r="C98" i="9" s="1"/>
  <c r="R98" i="9" s="1"/>
  <c r="T97" i="8"/>
  <c r="C97" i="9" s="1"/>
  <c r="R97" i="9" s="1"/>
  <c r="T96" i="8"/>
  <c r="C96" i="9" s="1"/>
  <c r="R96" i="9" s="1"/>
  <c r="T95" i="8"/>
  <c r="C95" i="9" s="1"/>
  <c r="R95" i="9" s="1"/>
  <c r="T94" i="8"/>
  <c r="C94" i="9" s="1"/>
  <c r="R94" i="9" s="1"/>
  <c r="T93" i="8"/>
  <c r="C93" i="9" s="1"/>
  <c r="R93" i="9" s="1"/>
  <c r="T92" i="8"/>
  <c r="C92" i="9" s="1"/>
  <c r="R92" i="9" s="1"/>
  <c r="T91" i="8"/>
  <c r="C91" i="9" s="1"/>
  <c r="R91" i="9" s="1"/>
  <c r="T90" i="8"/>
  <c r="C90" i="9" s="1"/>
  <c r="R90" i="9" s="1"/>
  <c r="T89" i="8"/>
  <c r="C89" i="9" s="1"/>
  <c r="R89" i="9" s="1"/>
  <c r="T88" i="8"/>
  <c r="C88" i="9" s="1"/>
  <c r="R88" i="9" s="1"/>
  <c r="T87" i="8"/>
  <c r="C87" i="9" s="1"/>
  <c r="R87" i="9" s="1"/>
  <c r="T86" i="8"/>
  <c r="C86" i="9" s="1"/>
  <c r="R86" i="9" s="1"/>
  <c r="T83" i="8"/>
  <c r="C83" i="9" s="1"/>
  <c r="R83" i="9" s="1"/>
  <c r="T65" i="8"/>
  <c r="C65" i="9" s="1"/>
  <c r="R65" i="9" s="1"/>
  <c r="T64" i="8"/>
  <c r="C64" i="9" s="1"/>
  <c r="R64" i="9" s="1"/>
  <c r="T63" i="8"/>
  <c r="C63" i="9" s="1"/>
  <c r="R63" i="9" s="1"/>
  <c r="T62" i="8"/>
  <c r="C62" i="9" s="1"/>
  <c r="R62" i="9" s="1"/>
  <c r="T61" i="8"/>
  <c r="C61" i="9" s="1"/>
  <c r="R61" i="9" s="1"/>
  <c r="T43" i="8"/>
  <c r="C43" i="9" s="1"/>
  <c r="R43" i="9" s="1"/>
  <c r="T42" i="8"/>
  <c r="C42" i="9" s="1"/>
  <c r="R42" i="9" s="1"/>
  <c r="T41" i="8"/>
  <c r="C41" i="9" s="1"/>
  <c r="R41" i="9" s="1"/>
  <c r="T40" i="8"/>
  <c r="C40" i="9" s="1"/>
  <c r="R40" i="9" s="1"/>
  <c r="T39" i="8"/>
  <c r="C39" i="9" s="1"/>
  <c r="R39" i="9" s="1"/>
  <c r="T38" i="8"/>
  <c r="C38" i="9" s="1"/>
  <c r="R38" i="9" s="1"/>
  <c r="T37" i="8"/>
  <c r="C37" i="9" s="1"/>
  <c r="R37" i="9" s="1"/>
  <c r="T36" i="8"/>
  <c r="C36" i="9" s="1"/>
  <c r="R36" i="9" s="1"/>
  <c r="T35" i="8"/>
  <c r="C35" i="9" s="1"/>
  <c r="R35" i="9" s="1"/>
  <c r="T34" i="8"/>
  <c r="C34" i="9" s="1"/>
  <c r="R34" i="9" s="1"/>
  <c r="T33" i="8"/>
  <c r="C33" i="9" s="1"/>
  <c r="R33" i="9" s="1"/>
  <c r="T14" i="8"/>
  <c r="C14" i="9" s="1"/>
  <c r="R14" i="9" s="1"/>
  <c r="T13" i="8"/>
  <c r="C13" i="9" s="1"/>
  <c r="R13" i="9" s="1"/>
  <c r="T12" i="8"/>
  <c r="C12" i="9" s="1"/>
  <c r="R12" i="9" s="1"/>
  <c r="T11" i="8"/>
  <c r="C11" i="9" s="1"/>
  <c r="R11" i="9" s="1"/>
  <c r="T10" i="8"/>
  <c r="C10" i="9" s="1"/>
  <c r="R10" i="9" s="1"/>
  <c r="T9" i="8"/>
  <c r="C9" i="9" s="1"/>
  <c r="R9" i="9" s="1"/>
  <c r="T8" i="8"/>
  <c r="C8" i="9" s="1"/>
  <c r="R8" i="9" s="1"/>
  <c r="T7" i="8"/>
  <c r="C7" i="9" s="1"/>
  <c r="R7" i="9" s="1"/>
  <c r="T6" i="8"/>
  <c r="C6" i="9" s="1"/>
  <c r="R6" i="9" s="1"/>
  <c r="W91" i="7"/>
  <c r="Z66" i="7"/>
  <c r="T67" i="8"/>
  <c r="C67" i="9" s="1"/>
  <c r="R67" i="9" s="1"/>
  <c r="X66" i="7"/>
  <c r="T66" i="8"/>
  <c r="C66" i="9" s="1"/>
  <c r="R66" i="9" s="1"/>
  <c r="W66" i="7"/>
  <c r="AA68" i="7"/>
  <c r="Z68" i="7"/>
  <c r="Y68" i="7"/>
  <c r="X68" i="7"/>
  <c r="T68" i="8"/>
  <c r="C68" i="9" s="1"/>
  <c r="R68" i="9" s="1"/>
  <c r="W35" i="7"/>
  <c r="S26" i="7"/>
  <c r="U28" i="7"/>
  <c r="AE28" i="7" s="1"/>
  <c r="Z28" i="7"/>
  <c r="W28" i="7"/>
  <c r="AD28" i="7" s="1"/>
  <c r="AF28" i="7" s="1"/>
  <c r="B28" i="9" s="1"/>
  <c r="Q28" i="9" s="1"/>
  <c r="X28" i="7"/>
  <c r="V28" i="7"/>
  <c r="AC28" i="7" s="1"/>
  <c r="Y28" i="7"/>
  <c r="AA28" i="7"/>
  <c r="W27" i="7"/>
  <c r="U27" i="7"/>
  <c r="AE27" i="7" s="1"/>
  <c r="X27" i="7"/>
  <c r="Z27" i="7"/>
  <c r="Y27" i="7"/>
  <c r="AA27" i="7"/>
  <c r="V27" i="7"/>
  <c r="AC27" i="7" s="1"/>
  <c r="X24" i="7"/>
  <c r="Y24" i="7"/>
  <c r="Z24" i="7"/>
  <c r="AA24" i="7"/>
  <c r="V24" i="7"/>
  <c r="AC24" i="7" s="1"/>
  <c r="W24" i="7"/>
  <c r="U24" i="7"/>
  <c r="AE24" i="7" s="1"/>
  <c r="S23" i="7"/>
  <c r="AA25" i="7"/>
  <c r="AD27" i="7"/>
  <c r="AF27" i="7" s="1"/>
  <c r="B27" i="9" s="1"/>
  <c r="Q27" i="9" s="1"/>
  <c r="S22" i="7"/>
  <c r="V25" i="7"/>
  <c r="AC25" i="7" s="1"/>
  <c r="Z25" i="7"/>
  <c r="Y25" i="7"/>
  <c r="W25" i="7"/>
  <c r="X25" i="7"/>
  <c r="AD25" i="7" s="1"/>
  <c r="AF25" i="7" s="1"/>
  <c r="B25" i="9" s="1"/>
  <c r="Q25" i="9" s="1"/>
  <c r="AD13" i="7"/>
  <c r="AF13" i="7" s="1"/>
  <c r="B13" i="9" s="1"/>
  <c r="Q13" i="9" s="1"/>
  <c r="AD8" i="7"/>
  <c r="AF8" i="7" s="1"/>
  <c r="B8" i="9" s="1"/>
  <c r="Q8" i="9" s="1"/>
  <c r="AD9" i="7"/>
  <c r="AF9" i="7" s="1"/>
  <c r="B9" i="9" s="1"/>
  <c r="Q9" i="9" s="1"/>
  <c r="AD12" i="7"/>
  <c r="AF12" i="7" s="1"/>
  <c r="B12" i="9" s="1"/>
  <c r="Q12" i="9" s="1"/>
  <c r="AD10" i="7"/>
  <c r="AF10" i="7" s="1"/>
  <c r="B10" i="9" s="1"/>
  <c r="Q10" i="9" s="1"/>
  <c r="AD14" i="7"/>
  <c r="AF14" i="7" s="1"/>
  <c r="B14" i="9" s="1"/>
  <c r="Q14" i="9" s="1"/>
  <c r="AD11" i="7"/>
  <c r="AF11" i="7" s="1"/>
  <c r="B11" i="9" s="1"/>
  <c r="Q11" i="9" s="1"/>
  <c r="AD29" i="7"/>
  <c r="AD55" i="7"/>
  <c r="V92" i="7"/>
  <c r="AC92" i="7" s="1"/>
  <c r="S21" i="7"/>
  <c r="V20" i="7"/>
  <c r="AC20" i="7" s="1"/>
  <c r="W20" i="7"/>
  <c r="X20" i="7"/>
  <c r="Y20" i="7"/>
  <c r="U20" i="7"/>
  <c r="AE20" i="7" s="1"/>
  <c r="Z20" i="7"/>
  <c r="AA20" i="7"/>
  <c r="Z19" i="7"/>
  <c r="AA19" i="7"/>
  <c r="U19" i="7"/>
  <c r="AE19" i="7" s="1"/>
  <c r="W19" i="7"/>
  <c r="V19" i="7"/>
  <c r="AC19" i="7" s="1"/>
  <c r="X19" i="7"/>
  <c r="Y19" i="7"/>
  <c r="S18" i="7"/>
  <c r="S17" i="7"/>
  <c r="S16" i="7"/>
  <c r="W15" i="7"/>
  <c r="X15" i="7"/>
  <c r="Y15" i="7"/>
  <c r="Z15" i="7"/>
  <c r="AA15" i="7"/>
  <c r="V15" i="7"/>
  <c r="AC15" i="7" s="1"/>
  <c r="U15" i="7"/>
  <c r="AE15" i="7" s="1"/>
  <c r="AD88" i="7"/>
  <c r="AF88" i="7" s="1"/>
  <c r="B88" i="9" s="1"/>
  <c r="Q88" i="9" s="1"/>
  <c r="AD95" i="7"/>
  <c r="AF95" i="7" s="1"/>
  <c r="B95" i="9" s="1"/>
  <c r="Q95" i="9" s="1"/>
  <c r="AD93" i="7"/>
  <c r="AF93" i="7" s="1"/>
  <c r="B93" i="9" s="1"/>
  <c r="Q93" i="9" s="1"/>
  <c r="AD99" i="7"/>
  <c r="AF99" i="7" s="1"/>
  <c r="B99" i="9" s="1"/>
  <c r="Q99" i="9" s="1"/>
  <c r="AD64" i="7"/>
  <c r="AF64" i="7" s="1"/>
  <c r="B64" i="9" s="1"/>
  <c r="Q64" i="9" s="1"/>
  <c r="AD61" i="7"/>
  <c r="AF61" i="7" s="1"/>
  <c r="B61" i="9" s="1"/>
  <c r="Q61" i="9" s="1"/>
  <c r="AD66" i="7"/>
  <c r="AD68" i="7"/>
  <c r="AD81" i="7"/>
  <c r="W98" i="7"/>
  <c r="AA36" i="7"/>
  <c r="Z36" i="7"/>
  <c r="Y36" i="7"/>
  <c r="X36" i="7"/>
  <c r="AA34" i="7"/>
  <c r="Z34" i="7"/>
  <c r="Y34" i="7"/>
  <c r="X34" i="7"/>
  <c r="W34" i="7"/>
  <c r="U34" i="7"/>
  <c r="AE34" i="7" s="1"/>
  <c r="Z32" i="7"/>
  <c r="Y32" i="7"/>
  <c r="X32" i="7"/>
  <c r="U37" i="7"/>
  <c r="AE37" i="7" s="1"/>
  <c r="V37" i="7"/>
  <c r="AC37" i="7" s="1"/>
  <c r="AA37" i="7"/>
  <c r="Z37" i="7"/>
  <c r="Y37" i="7"/>
  <c r="X37" i="7"/>
  <c r="AA33" i="7"/>
  <c r="Z33" i="7"/>
  <c r="Y33" i="7"/>
  <c r="X33" i="7"/>
  <c r="W33" i="7"/>
  <c r="U35" i="7"/>
  <c r="AE35" i="7" s="1"/>
  <c r="AA35" i="7"/>
  <c r="V35" i="7"/>
  <c r="AC35" i="7" s="1"/>
  <c r="Z35" i="7"/>
  <c r="Y35" i="7"/>
  <c r="X35" i="7"/>
  <c r="W39" i="7"/>
  <c r="AA39" i="7"/>
  <c r="Z39" i="7"/>
  <c r="Y39" i="7"/>
  <c r="V42" i="7"/>
  <c r="AC42" i="7" s="1"/>
  <c r="AA42" i="7"/>
  <c r="Z42" i="7"/>
  <c r="Y42" i="7"/>
  <c r="X42" i="7"/>
  <c r="U42" i="7"/>
  <c r="AE42" i="7" s="1"/>
  <c r="AD43" i="7"/>
  <c r="AF43" i="7" s="1"/>
  <c r="B43" i="9" s="1"/>
  <c r="Q43" i="9" s="1"/>
  <c r="AD38" i="7"/>
  <c r="AF38" i="7" s="1"/>
  <c r="B38" i="9" s="1"/>
  <c r="Q38" i="9" s="1"/>
  <c r="AD40" i="7"/>
  <c r="AD41" i="7"/>
  <c r="AF41" i="7" s="1"/>
  <c r="B41" i="9" s="1"/>
  <c r="Q41" i="9" s="1"/>
  <c r="U82" i="7"/>
  <c r="AE82" i="7" s="1"/>
  <c r="AA82" i="7"/>
  <c r="Y82" i="7"/>
  <c r="X82" i="7"/>
  <c r="V94" i="7"/>
  <c r="AC94" i="7" s="1"/>
  <c r="AA94" i="7"/>
  <c r="Z94" i="7"/>
  <c r="U94" i="7"/>
  <c r="AE94" i="7" s="1"/>
  <c r="Y94" i="7"/>
  <c r="X94" i="7"/>
  <c r="X90" i="7"/>
  <c r="U90" i="7"/>
  <c r="AE90" i="7" s="1"/>
  <c r="W90" i="7"/>
  <c r="V90" i="7"/>
  <c r="AC90" i="7" s="1"/>
  <c r="AA90" i="7"/>
  <c r="Z90" i="7"/>
  <c r="X89" i="7"/>
  <c r="W89" i="7"/>
  <c r="V89" i="7"/>
  <c r="AC89" i="7" s="1"/>
  <c r="U89" i="7"/>
  <c r="AE89" i="7" s="1"/>
  <c r="AA89" i="7"/>
  <c r="AA84" i="7"/>
  <c r="Z84" i="7"/>
  <c r="Y84" i="7"/>
  <c r="X84" i="7"/>
  <c r="U84" i="7"/>
  <c r="AE84" i="7" s="1"/>
  <c r="V98" i="7"/>
  <c r="AC98" i="7" s="1"/>
  <c r="U98" i="7"/>
  <c r="AE98" i="7" s="1"/>
  <c r="AA98" i="7"/>
  <c r="Z98" i="7"/>
  <c r="Y98" i="7"/>
  <c r="X98" i="7"/>
  <c r="AA96" i="7"/>
  <c r="Z96" i="7"/>
  <c r="Y96" i="7"/>
  <c r="X96" i="7"/>
  <c r="U96" i="7"/>
  <c r="AE96" i="7" s="1"/>
  <c r="U91" i="7"/>
  <c r="AE91" i="7" s="1"/>
  <c r="V91" i="7"/>
  <c r="AC91" i="7" s="1"/>
  <c r="AA91" i="7"/>
  <c r="Z91" i="7"/>
  <c r="Y91" i="7"/>
  <c r="X91" i="7"/>
  <c r="AA97" i="7"/>
  <c r="U97" i="7"/>
  <c r="AE97" i="7" s="1"/>
  <c r="Z97" i="7"/>
  <c r="Y97" i="7"/>
  <c r="V97" i="7"/>
  <c r="AC97" i="7" s="1"/>
  <c r="X97" i="7"/>
  <c r="AA92" i="7"/>
  <c r="Z92" i="7"/>
  <c r="Y92" i="7"/>
  <c r="U92" i="7"/>
  <c r="AE92" i="7" s="1"/>
  <c r="X92" i="7"/>
  <c r="W92" i="7"/>
  <c r="Y87" i="7"/>
  <c r="X87" i="7"/>
  <c r="W87" i="7"/>
  <c r="U87" i="7"/>
  <c r="AE87" i="7" s="1"/>
  <c r="V87" i="7"/>
  <c r="AC87" i="7" s="1"/>
  <c r="AA87" i="7"/>
  <c r="U83" i="7"/>
  <c r="AE83" i="7" s="1"/>
  <c r="AA83" i="7"/>
  <c r="Y83" i="7"/>
  <c r="X83" i="7"/>
  <c r="V83" i="7"/>
  <c r="AC83" i="7" s="1"/>
  <c r="Z60" i="7"/>
  <c r="U60" i="7"/>
  <c r="AE60" i="7" s="1"/>
  <c r="Y62" i="7"/>
  <c r="X62" i="7"/>
  <c r="U62" i="7"/>
  <c r="AE62" i="7" s="1"/>
  <c r="W62" i="7"/>
  <c r="V62" i="7"/>
  <c r="AC62" i="7" s="1"/>
  <c r="AA62" i="7"/>
  <c r="Z65" i="7"/>
  <c r="Y65" i="7"/>
  <c r="V65" i="7"/>
  <c r="AC65" i="7" s="1"/>
  <c r="X65" i="7"/>
  <c r="W65" i="7"/>
  <c r="AA67" i="7"/>
  <c r="Z67" i="7"/>
  <c r="Y67" i="7"/>
  <c r="X67" i="7"/>
  <c r="U59" i="7"/>
  <c r="AE59" i="7" s="1"/>
  <c r="W59" i="7"/>
  <c r="AA59" i="7"/>
  <c r="V59" i="7"/>
  <c r="AC59" i="7" s="1"/>
  <c r="Z59" i="7"/>
  <c r="Y59" i="7"/>
  <c r="V63" i="7"/>
  <c r="AC63" i="7" s="1"/>
  <c r="AA63" i="7"/>
  <c r="Z63" i="7"/>
  <c r="U63" i="7"/>
  <c r="AE63" i="7" s="1"/>
  <c r="Y63" i="7"/>
  <c r="X63" i="7"/>
  <c r="U58" i="7"/>
  <c r="AE58" i="7" s="1"/>
  <c r="Z58" i="7"/>
  <c r="Y58" i="7"/>
  <c r="V68" i="7"/>
  <c r="AC68" i="7" s="1"/>
  <c r="U68" i="7"/>
  <c r="AE68" i="7" s="1"/>
  <c r="V67" i="7"/>
  <c r="AC67" i="7" s="1"/>
  <c r="U67" i="7"/>
  <c r="AE67" i="7" s="1"/>
  <c r="V66" i="7"/>
  <c r="AC66" i="7" s="1"/>
  <c r="U66" i="7"/>
  <c r="AE66" i="7" s="1"/>
  <c r="U39" i="7"/>
  <c r="AE39" i="7" s="1"/>
  <c r="V39" i="7"/>
  <c r="AC39" i="7" s="1"/>
  <c r="V40" i="7"/>
  <c r="AC40" i="7" s="1"/>
  <c r="U32" i="7"/>
  <c r="AE32" i="7" s="1"/>
  <c r="U31" i="7"/>
  <c r="AE31" i="7" s="1"/>
  <c r="V31" i="7"/>
  <c r="AC31" i="7" s="1"/>
  <c r="U36" i="7"/>
  <c r="AE36" i="7" s="1"/>
  <c r="V36" i="7"/>
  <c r="AC36" i="7" s="1"/>
  <c r="V33" i="7"/>
  <c r="AC33" i="7" s="1"/>
  <c r="AD6" i="7" l="1"/>
  <c r="AF6" i="7" s="1"/>
  <c r="B6" i="9" s="1"/>
  <c r="Q6" i="9" s="1"/>
  <c r="S6" i="9" s="1"/>
  <c r="B3" i="10" s="1"/>
  <c r="AD4" i="7"/>
  <c r="AF4" i="7" s="1"/>
  <c r="B4" i="9" s="1"/>
  <c r="Q4" i="9" s="1"/>
  <c r="AD57" i="7"/>
  <c r="AF57" i="7" s="1"/>
  <c r="B57" i="9" s="1"/>
  <c r="Q57" i="9" s="1"/>
  <c r="AD5" i="7"/>
  <c r="AF5" i="7" s="1"/>
  <c r="B5" i="9" s="1"/>
  <c r="Q5" i="9" s="1"/>
  <c r="AD86" i="7"/>
  <c r="AF86" i="7" s="1"/>
  <c r="B86" i="9" s="1"/>
  <c r="Q86" i="9" s="1"/>
  <c r="AD30" i="7"/>
  <c r="AF30" i="7" s="1"/>
  <c r="B30" i="9" s="1"/>
  <c r="Q30" i="9" s="1"/>
  <c r="AD56" i="7"/>
  <c r="AF56" i="7" s="1"/>
  <c r="B56" i="9" s="1"/>
  <c r="Q56" i="9" s="1"/>
  <c r="AD31" i="7"/>
  <c r="AF31" i="7" s="1"/>
  <c r="B31" i="9" s="1"/>
  <c r="Q31" i="9" s="1"/>
  <c r="AD85" i="7"/>
  <c r="AF85" i="7" s="1"/>
  <c r="B85" i="9" s="1"/>
  <c r="Q85" i="9" s="1"/>
  <c r="AA100" i="7"/>
  <c r="W100" i="7"/>
  <c r="X100" i="7"/>
  <c r="Y100" i="7"/>
  <c r="V100" i="7"/>
  <c r="AC100" i="7" s="1"/>
  <c r="Z100" i="7"/>
  <c r="U100" i="7"/>
  <c r="AE100" i="7" s="1"/>
  <c r="Y101" i="7"/>
  <c r="Z101" i="7"/>
  <c r="AA101" i="7"/>
  <c r="V101" i="7"/>
  <c r="AC101" i="7" s="1"/>
  <c r="W101" i="7"/>
  <c r="X101" i="7"/>
  <c r="U101" i="7"/>
  <c r="AE101" i="7" s="1"/>
  <c r="V44" i="7"/>
  <c r="AC44" i="7" s="1"/>
  <c r="W44" i="7"/>
  <c r="X44" i="7"/>
  <c r="Y44" i="7"/>
  <c r="Z44" i="7"/>
  <c r="AA44" i="7"/>
  <c r="U44" i="7"/>
  <c r="AE44" i="7" s="1"/>
  <c r="Z45" i="7"/>
  <c r="AA45" i="7"/>
  <c r="X45" i="7"/>
  <c r="V45" i="7"/>
  <c r="AC45" i="7" s="1"/>
  <c r="U45" i="7"/>
  <c r="AE45" i="7" s="1"/>
  <c r="W45" i="7"/>
  <c r="Y45" i="7"/>
  <c r="AD24" i="7"/>
  <c r="AF24" i="7" s="1"/>
  <c r="B24" i="9" s="1"/>
  <c r="Q24" i="9" s="1"/>
  <c r="AA22" i="7"/>
  <c r="W22" i="7"/>
  <c r="X22" i="7"/>
  <c r="Y22" i="7"/>
  <c r="Z22" i="7"/>
  <c r="V22" i="7"/>
  <c r="AC22" i="7" s="1"/>
  <c r="U22" i="7"/>
  <c r="AE22" i="7" s="1"/>
  <c r="V23" i="7"/>
  <c r="AC23" i="7" s="1"/>
  <c r="W23" i="7"/>
  <c r="X23" i="7"/>
  <c r="AA23" i="7"/>
  <c r="Y23" i="7"/>
  <c r="U23" i="7"/>
  <c r="AE23" i="7" s="1"/>
  <c r="Z23" i="7"/>
  <c r="Z26" i="7"/>
  <c r="AA26" i="7"/>
  <c r="U26" i="7"/>
  <c r="AE26" i="7" s="1"/>
  <c r="V26" i="7"/>
  <c r="AC26" i="7" s="1"/>
  <c r="X26" i="7"/>
  <c r="W26" i="7"/>
  <c r="AD26" i="7" s="1"/>
  <c r="AF26" i="7" s="1"/>
  <c r="B26" i="9" s="1"/>
  <c r="Q26" i="9" s="1"/>
  <c r="Y26" i="7"/>
  <c r="AD42" i="7"/>
  <c r="AF42" i="7" s="1"/>
  <c r="B42" i="9" s="1"/>
  <c r="Q42" i="9" s="1"/>
  <c r="AD35" i="7"/>
  <c r="AF35" i="7" s="1"/>
  <c r="B35" i="9" s="1"/>
  <c r="Q35" i="9" s="1"/>
  <c r="AD37" i="7"/>
  <c r="AF37" i="7" s="1"/>
  <c r="B37" i="9" s="1"/>
  <c r="Q37" i="9" s="1"/>
  <c r="AD36" i="7"/>
  <c r="AF36" i="7" s="1"/>
  <c r="B36" i="9" s="1"/>
  <c r="Q36" i="9" s="1"/>
  <c r="W21" i="7"/>
  <c r="X21" i="7"/>
  <c r="Y21" i="7"/>
  <c r="V21" i="7"/>
  <c r="AC21" i="7" s="1"/>
  <c r="Z21" i="7"/>
  <c r="AA21" i="7"/>
  <c r="U21" i="7"/>
  <c r="AE21" i="7" s="1"/>
  <c r="AD19" i="7"/>
  <c r="AF19" i="7" s="1"/>
  <c r="B19" i="9" s="1"/>
  <c r="Q19" i="9" s="1"/>
  <c r="AD20" i="7"/>
  <c r="AF20" i="7" s="1"/>
  <c r="B20" i="9" s="1"/>
  <c r="Q20" i="9" s="1"/>
  <c r="AD15" i="7"/>
  <c r="AF15" i="7" s="1"/>
  <c r="B15" i="9" s="1"/>
  <c r="Q15" i="9" s="1"/>
  <c r="S15" i="9" s="1"/>
  <c r="B13" i="10" s="1"/>
  <c r="W18" i="7"/>
  <c r="X18" i="7"/>
  <c r="Y18" i="7"/>
  <c r="U18" i="7"/>
  <c r="AE18" i="7" s="1"/>
  <c r="Z18" i="7"/>
  <c r="AA18" i="7"/>
  <c r="V18" i="7"/>
  <c r="AC18" i="7" s="1"/>
  <c r="U17" i="7"/>
  <c r="AE17" i="7" s="1"/>
  <c r="V17" i="7"/>
  <c r="AC17" i="7" s="1"/>
  <c r="W17" i="7"/>
  <c r="X17" i="7"/>
  <c r="Y17" i="7"/>
  <c r="Z17" i="7"/>
  <c r="AA17" i="7"/>
  <c r="Z16" i="7"/>
  <c r="V16" i="7"/>
  <c r="AC16" i="7" s="1"/>
  <c r="AA16" i="7"/>
  <c r="W16" i="7"/>
  <c r="X16" i="7"/>
  <c r="Y16" i="7"/>
  <c r="U16" i="7"/>
  <c r="AE16" i="7" s="1"/>
  <c r="AF68" i="7"/>
  <c r="B68" i="9" s="1"/>
  <c r="Q68" i="9" s="1"/>
  <c r="AF66" i="7"/>
  <c r="B66" i="9" s="1"/>
  <c r="Q66" i="9" s="1"/>
  <c r="AD83" i="7"/>
  <c r="AF83" i="7" s="1"/>
  <c r="B83" i="9" s="1"/>
  <c r="Q83" i="9" s="1"/>
  <c r="AD96" i="7"/>
  <c r="AF96" i="7" s="1"/>
  <c r="B96" i="9" s="1"/>
  <c r="Q96" i="9" s="1"/>
  <c r="AD94" i="7"/>
  <c r="AF94" i="7" s="1"/>
  <c r="B94" i="9" s="1"/>
  <c r="Q94" i="9" s="1"/>
  <c r="AD91" i="7"/>
  <c r="AF91" i="7" s="1"/>
  <c r="B91" i="9" s="1"/>
  <c r="Q91" i="9" s="1"/>
  <c r="AD58" i="7"/>
  <c r="AF58" i="7" s="1"/>
  <c r="B58" i="9" s="1"/>
  <c r="AD60" i="7"/>
  <c r="AF60" i="7" s="1"/>
  <c r="B60" i="9" s="1"/>
  <c r="Q60" i="9" s="1"/>
  <c r="AD63" i="7"/>
  <c r="AF63" i="7" s="1"/>
  <c r="B63" i="9" s="1"/>
  <c r="Q63" i="9" s="1"/>
  <c r="AD67" i="7"/>
  <c r="AF67" i="7" s="1"/>
  <c r="B67" i="9" s="1"/>
  <c r="Q67" i="9" s="1"/>
  <c r="AD87" i="7"/>
  <c r="AF87" i="7" s="1"/>
  <c r="B87" i="9" s="1"/>
  <c r="Q87" i="9" s="1"/>
  <c r="AD98" i="7"/>
  <c r="AF98" i="7" s="1"/>
  <c r="B98" i="9" s="1"/>
  <c r="Q98" i="9" s="1"/>
  <c r="AD92" i="7"/>
  <c r="AF92" i="7" s="1"/>
  <c r="B92" i="9" s="1"/>
  <c r="Q92" i="9" s="1"/>
  <c r="AD59" i="7"/>
  <c r="AF59" i="7" s="1"/>
  <c r="B59" i="9" s="1"/>
  <c r="Q59" i="9" s="1"/>
  <c r="AD62" i="7"/>
  <c r="AF62" i="7" s="1"/>
  <c r="B62" i="9" s="1"/>
  <c r="Q62" i="9" s="1"/>
  <c r="AD89" i="7"/>
  <c r="AF89" i="7" s="1"/>
  <c r="B89" i="9" s="1"/>
  <c r="Q89" i="9" s="1"/>
  <c r="AD82" i="7"/>
  <c r="AF82" i="7" s="1"/>
  <c r="B82" i="9" s="1"/>
  <c r="Q82" i="9" s="1"/>
  <c r="AD97" i="7"/>
  <c r="AF97" i="7" s="1"/>
  <c r="B97" i="9" s="1"/>
  <c r="Q97" i="9" s="1"/>
  <c r="AD84" i="7"/>
  <c r="AF84" i="7" s="1"/>
  <c r="B84" i="9" s="1"/>
  <c r="Q84" i="9" s="1"/>
  <c r="AD65" i="7"/>
  <c r="AF65" i="7" s="1"/>
  <c r="B65" i="9" s="1"/>
  <c r="Q65" i="9" s="1"/>
  <c r="AD90" i="7"/>
  <c r="AF90" i="7" s="1"/>
  <c r="B90" i="9" s="1"/>
  <c r="Q90" i="9" s="1"/>
  <c r="AD34" i="7"/>
  <c r="AF34" i="7" s="1"/>
  <c r="B34" i="9" s="1"/>
  <c r="Q34" i="9" s="1"/>
  <c r="S34" i="9" s="1"/>
  <c r="B53" i="10" s="1"/>
  <c r="AD32" i="7"/>
  <c r="AF32" i="7" s="1"/>
  <c r="B32" i="9" s="1"/>
  <c r="Q32" i="9" s="1"/>
  <c r="AD39" i="7"/>
  <c r="AF39" i="7" s="1"/>
  <c r="B39" i="9" s="1"/>
  <c r="Q39" i="9" s="1"/>
  <c r="AD33" i="7"/>
  <c r="AF33" i="7" s="1"/>
  <c r="B33" i="9" s="1"/>
  <c r="Q33" i="9" s="1"/>
  <c r="AF40" i="7"/>
  <c r="B40" i="9" s="1"/>
  <c r="Q40" i="9" s="1"/>
  <c r="S33" i="9" l="1"/>
  <c r="B61" i="10" s="1"/>
  <c r="S32" i="9"/>
  <c r="B29" i="10" s="1"/>
  <c r="S85" i="9"/>
  <c r="B80" i="10" s="1"/>
  <c r="S31" i="9"/>
  <c r="B28" i="10" s="1"/>
  <c r="S83" i="9"/>
  <c r="B63" i="10" s="1"/>
  <c r="S56" i="9"/>
  <c r="B2" i="10" s="1"/>
  <c r="S60" i="9"/>
  <c r="B9" i="10" s="1"/>
  <c r="S30" i="9"/>
  <c r="B62" i="10" s="1"/>
  <c r="S86" i="9"/>
  <c r="B94" i="10" s="1"/>
  <c r="S59" i="9"/>
  <c r="B35" i="10" s="1"/>
  <c r="S84" i="9"/>
  <c r="B79" i="10" s="1"/>
  <c r="Q58" i="9"/>
  <c r="S58" i="9" s="1"/>
  <c r="B34" i="10" s="1"/>
  <c r="S4" i="9"/>
  <c r="B59" i="10" s="1"/>
  <c r="S82" i="9"/>
  <c r="B60" i="10" s="1"/>
  <c r="S5" i="9"/>
  <c r="B27" i="10" s="1"/>
  <c r="S57" i="9"/>
  <c r="B36" i="10" s="1"/>
  <c r="AD23" i="7"/>
  <c r="AF23" i="7" s="1"/>
  <c r="B23" i="9" s="1"/>
  <c r="Q23" i="9" s="1"/>
  <c r="AD21" i="7"/>
  <c r="AF21" i="7" s="1"/>
  <c r="B21" i="9" s="1"/>
  <c r="Q21" i="9" s="1"/>
  <c r="AD22" i="7"/>
  <c r="AF22" i="7" s="1"/>
  <c r="B22" i="9" s="1"/>
  <c r="Q22" i="9" s="1"/>
  <c r="AD17" i="7"/>
  <c r="AF17" i="7" s="1"/>
  <c r="B17" i="9" s="1"/>
  <c r="Q17" i="9" s="1"/>
  <c r="AD18" i="7"/>
  <c r="AF18" i="7" s="1"/>
  <c r="B18" i="9" s="1"/>
  <c r="Q18" i="9" s="1"/>
  <c r="AD16" i="7"/>
  <c r="AF16" i="7" s="1"/>
  <c r="B16" i="9" s="1"/>
  <c r="Q16"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Toshak Patel</author>
  </authors>
  <commentList>
    <comment ref="A1" authorId="0" shapeId="0" xr:uid="{57E8BBF2-17C1-423E-9E58-9625A708B51B}">
      <text>
        <r>
          <rPr>
            <b/>
            <sz val="9"/>
            <color indexed="81"/>
            <rFont val="Tahoma"/>
            <family val="2"/>
          </rPr>
          <t>Toshak Patel:</t>
        </r>
        <r>
          <rPr>
            <sz val="9"/>
            <color indexed="81"/>
            <rFont val="Tahoma"/>
            <family val="2"/>
          </rPr>
          <t xml:space="preserve">
As of 03/19/22, this is all pseudo-data that was used just to verify the functionality of the sheet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Toshak Patel</author>
  </authors>
  <commentList>
    <comment ref="A1" authorId="0" shapeId="0" xr:uid="{72776184-E4C2-4F8C-8828-222FC47B255D}">
      <text>
        <r>
          <rPr>
            <b/>
            <sz val="9"/>
            <color indexed="81"/>
            <rFont val="Tahoma"/>
            <family val="2"/>
          </rPr>
          <t>Toshak Patel:</t>
        </r>
        <r>
          <rPr>
            <sz val="9"/>
            <color indexed="81"/>
            <rFont val="Tahoma"/>
            <family val="2"/>
          </rPr>
          <t xml:space="preserve">
As of 03/19/22, this is all pseudo-data that was used just to verify the functionality of the sheet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Toshak Patel</author>
  </authors>
  <commentList>
    <comment ref="A1" authorId="0" shapeId="0" xr:uid="{7426386F-73F4-44E1-A1D7-A7BA7DA2F2A3}">
      <text>
        <r>
          <rPr>
            <b/>
            <sz val="9"/>
            <color indexed="81"/>
            <rFont val="Tahoma"/>
            <family val="2"/>
          </rPr>
          <t>Toshak Patel:</t>
        </r>
        <r>
          <rPr>
            <sz val="9"/>
            <color indexed="81"/>
            <rFont val="Tahoma"/>
            <family val="2"/>
          </rPr>
          <t xml:space="preserve">
As of 03/19/22, this is all pseudo-data that was used just to verify the functionality of the sheet</t>
        </r>
      </text>
    </comment>
  </commentList>
</comments>
</file>

<file path=xl/sharedStrings.xml><?xml version="1.0" encoding="utf-8"?>
<sst xmlns="http://schemas.openxmlformats.org/spreadsheetml/2006/main" count="149" uniqueCount="86">
  <si>
    <t>Defintions For Stakeholder Analysis</t>
  </si>
  <si>
    <t>Notes/Supplimental Graphics</t>
  </si>
  <si>
    <t>The Interest Metric</t>
  </si>
  <si>
    <t>Each stakeholder that is going to be sourced will be at different levels of interest. To achieve a metric that actualizes this knowledge, the Interest Metric will be introduced, which will weight the different stakeholders based on their interests In the given topic. These weights can then be assigned as multipliers to a coordinate system, in order to plot the different companies on the Power-Interest Grid</t>
  </si>
  <si>
    <t>Will be a subjective process, and will depend on opinions compiled and gained from interviews, sponser meetings, and individual group meetings</t>
  </si>
  <si>
    <t>Climate Change and Disaster Stakeholders that will be considered for this project:</t>
  </si>
  <si>
    <t>Interest Metric Breakdown</t>
  </si>
  <si>
    <t>To determine the different types of interests that the stakeholders have, they will be broken up into their interest groups. These five groups will be: Financially Interested Partners, Environentally Interested Partners, Non-Critically Interested Partners, Legislatively Interested Partners, and Reputationally Interested Partners.</t>
  </si>
  <si>
    <t xml:space="preserve"> As of 03/19/22, these groups are unweighted. However, if after refering this document to our sponsor, we can assign different weights to each catagory for priority, and have that also weigh into the overall Interest Metric.</t>
  </si>
  <si>
    <t>The Power Metric</t>
  </si>
  <si>
    <t xml:space="preserve">Each stakeholder that is going to be sourced will be gauged on the power they have in influencing the project. To achieve a metric that actualizes this knowledge, the Power Metric will be introduced. To do this, our group will identify the stakeholders that we have outlined, and gauge their ability to influence the project, then assigning them a power ranking based on a drop down selection system. This will then assign a weight </t>
  </si>
  <si>
    <t>The power metric right now is a slider based system. However, if after refering this document to our sponsor, the format can be changed to more accurately suit the needs or standards that we want to reflect</t>
  </si>
  <si>
    <t>User Guide</t>
  </si>
  <si>
    <t>Step 1: Identify Stakeholders</t>
  </si>
  <si>
    <t>The first step in using this template is to generate a list of stakeholders that you want to analyze. We have 4 different subcatagories for the carbon offset market in the United States: NGO's, State and Local Governments, Vulnerable Populations/General Populations, and Partner Agencies. When determining these 4 stakeholder groups, our research team consulted online literature, which gave us direction on how to generate these groups. The government groups are the stakeholders who will approve and pass these offsets into the market, the partner agencies and NGOs are the ones who will interact with these passed policies and offsets, and the general populations are the groups that will be impacted by the actions of those who use offsets. This list therefore encompasses all parties involved in any usage of the Carbon offset market in the US, and we recommend that any future developements of a Carbon Offset Credit in Taiwan use these broad stakeholder groups as a basis for the stakeholder analysis.</t>
  </si>
  <si>
    <t>Step 2: Weight Stakeholders</t>
  </si>
  <si>
    <t>The next step in using this template will be to weigh the different stakeholder subcategories and the interest metric subcategories. Weighting these different rankings will help avoid the heteroskedastic trends discussed in the report.</t>
  </si>
  <si>
    <t>Step 3:  Determine the Power and Interest for Each Stakeholder and Populate the Communications Table</t>
  </si>
  <si>
    <t>Using any interview and survey data collected for this process, project developers will need to fill in the respective Interest Metric and Power Metric Sheets (I.M. and P.M) Sheets. After this is complete, the Power Interest Grid will autopopulate and the communications table will be open to fill in. This should be filled in using the reference tables in the appendices of the final report as guidance.</t>
  </si>
  <si>
    <t>NOTE: These stakeholders will be different from the different companies and organizations we are going to be interviewing. The interviews are being done to gauge some metrics that are prevalant accoss different companies, and will be used to help gauge the criteria being used to evaulate The Power Metric (see definitions)</t>
  </si>
  <si>
    <t>Potential Internal Partners within State or Local Government Organisation</t>
  </si>
  <si>
    <t>Potential Partner Agencies</t>
  </si>
  <si>
    <t>Potential NGOs</t>
  </si>
  <si>
    <t>Potential Vulnerable Populations</t>
  </si>
  <si>
    <t>Public Health</t>
  </si>
  <si>
    <t>Emergency Management</t>
  </si>
  <si>
    <t>Hospitals, health clinics</t>
  </si>
  <si>
    <t>Healthcare Workers</t>
  </si>
  <si>
    <t>State/Federal/Government Agencies</t>
  </si>
  <si>
    <t>Environmental Organizations</t>
  </si>
  <si>
    <t>Environmental Advocacy groups</t>
  </si>
  <si>
    <t>Environemental Justice Group Representing a Population</t>
  </si>
  <si>
    <t>Energy Companies</t>
  </si>
  <si>
    <t>Public Health Advocacy groups</t>
  </si>
  <si>
    <t>Universities and Academic Research Groups</t>
  </si>
  <si>
    <t># of Government Stakeholders</t>
  </si>
  <si>
    <t># of Partener Agency Stakeholders</t>
  </si>
  <si>
    <t># of NGOs</t>
  </si>
  <si>
    <t># of Vulnerable Populations</t>
  </si>
  <si>
    <t>Importance Weights</t>
  </si>
  <si>
    <t>Ranking</t>
  </si>
  <si>
    <t>Assigned Weight</t>
  </si>
  <si>
    <t>State/Local Governments</t>
  </si>
  <si>
    <t>Partner Agencies</t>
  </si>
  <si>
    <t>NGOs</t>
  </si>
  <si>
    <t>Vulnerable Populations</t>
  </si>
  <si>
    <t>Stakeholder Group</t>
  </si>
  <si>
    <t>Interested in the Impact on</t>
  </si>
  <si>
    <t xml:space="preserve">Finance </t>
  </si>
  <si>
    <t>Environment</t>
  </si>
  <si>
    <t>Legislation</t>
  </si>
  <si>
    <t>Buisness as Usual</t>
  </si>
  <si>
    <t>Personal Reputation</t>
  </si>
  <si>
    <t>Stakeholder Group Weight?</t>
  </si>
  <si>
    <t>Interest Metric Weight?</t>
  </si>
  <si>
    <t>Pass Filter</t>
  </si>
  <si>
    <t>Multiplication Matrix Table</t>
  </si>
  <si>
    <t>Stakeholder Group Weight</t>
  </si>
  <si>
    <t>Individual Interest Weights</t>
  </si>
  <si>
    <t>Total Interest Weight</t>
  </si>
  <si>
    <t>THE INTERST METRIC</t>
  </si>
  <si>
    <t>Sample Group</t>
  </si>
  <si>
    <t>x</t>
  </si>
  <si>
    <t>Data Informatics</t>
  </si>
  <si>
    <t>Financially Interested Partners</t>
  </si>
  <si>
    <t>Environentally Interested Partners</t>
  </si>
  <si>
    <t>Legislatively Interested Partners</t>
  </si>
  <si>
    <t>Non-Critically Interested Partners</t>
  </si>
  <si>
    <t>Reputationally Interested Partners</t>
  </si>
  <si>
    <t>Power Ranking</t>
  </si>
  <si>
    <t>0-100</t>
  </si>
  <si>
    <t>Power Percentage</t>
  </si>
  <si>
    <t>THE POWER METRIC</t>
  </si>
  <si>
    <t>METRICS</t>
  </si>
  <si>
    <t>THE POWER INTEREST GRID</t>
  </si>
  <si>
    <t>Communications Table Logic Table</t>
  </si>
  <si>
    <t>Stakeholders</t>
  </si>
  <si>
    <t>Interest Table Check</t>
  </si>
  <si>
    <t>Power Table Check</t>
  </si>
  <si>
    <t>P-I Engagement Level</t>
  </si>
  <si>
    <t>Stakeholder</t>
  </si>
  <si>
    <t>Power/Interest Grid Placement</t>
  </si>
  <si>
    <t>Key Interest and Issues</t>
  </si>
  <si>
    <t>Communication Vehicle(s)</t>
  </si>
  <si>
    <t>Frequency</t>
  </si>
  <si>
    <t>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</si>
</sst>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1"/>
      <color theme="1"/>
      <name val="Calibri"/>
      <family val="2"/>
      <scheme val="minor"/>
    </font>
    <font>
      <b/>
      <sz val="12"/>
      <name val="Calibri"/>
      <family val="2"/>
      <scheme val="minor"/>
    </font>
    <font>
      <b/>
      <sz val="20"/>
      <color theme="1"/>
      <name val="Calibri"/>
      <family val="2"/>
      <scheme val="minor"/>
    </font>
    <font>
      <sz val="11"/>
      <name val="Calibri"/>
      <family val="2"/>
      <scheme val="minor"/>
    </font>
    <font>
      <b/>
      <sz val="14"/>
      <color theme="1"/>
      <name val="Calibri"/>
      <family val="2"/>
      <scheme val="minor"/>
    </font>
    <font>
      <sz val="11"/>
      <name val="Calibri"/>
      <family val="2"/>
    </font>
    <font>
      <b/>
      <sz val="11"/>
      <name val="Calibri"/>
      <family val="2"/>
    </font>
    <font>
      <b/>
      <sz val="22"/>
      <color theme="1"/>
      <name val="Calibri"/>
      <family val="2"/>
      <scheme val="minor"/>
    </font>
    <font>
      <b/>
      <sz val="48"/>
      <color theme="1"/>
      <name val="Calibri"/>
      <family val="2"/>
      <scheme val="minor"/>
    </font>
    <font>
      <b/>
      <sz val="28"/>
      <color theme="1"/>
      <name val="Calibri"/>
      <family val="2"/>
      <scheme val="minor"/>
    </font>
    <font>
      <b/>
      <sz val="9"/>
      <color indexed="81"/>
      <name val="Tahoma"/>
      <family val="2"/>
    </font>
    <font>
      <sz val="9"/>
      <color indexed="81"/>
      <name val="Tahoma"/>
      <family val="2"/>
    </font>
    <font>
      <b/>
      <sz val="24"/>
      <color theme="1"/>
      <name val="Calibri"/>
      <family val="2"/>
      <scheme val="minor"/>
    </font>
    <font>
      <sz val="12"/>
      <color theme="1"/>
      <name val="Calibri"/>
      <family val="2"/>
      <scheme val="minor"/>
    </font>
    <font>
      <b/>
      <sz val="26"/>
      <color theme="1"/>
      <name val="Calibri"/>
      <family val="2"/>
      <scheme val="minor"/>
    </font>
    <font>
      <b/>
      <sz val="12"/>
      <color theme="1"/>
      <name val="Calibri"/>
      <family val="2"/>
      <scheme val="minor"/>
    </font>
    <font>
      <b/>
      <sz val="16"/>
      <color theme="1"/>
      <name val="Calibri"/>
      <family val="2"/>
      <scheme val="minor"/>
    </font>
    <font>
      <b/>
      <sz val="72"/>
      <color theme="1"/>
      <name val="Calibri"/>
      <family val="2"/>
      <scheme val="minor"/>
    </font>
    <font>
      <sz val="12"/>
      <name val="Calibri"/>
      <family val="2"/>
      <scheme val="minor"/>
    </font>
    <font>
      <sz val="8"/>
      <color rgb="FF000000"/>
      <name val="Segoe UI"/>
      <family val="2"/>
    </font>
  </fonts>
  <fills count="4">
    <fill>
      <patternFill patternType="none"/>
    </fill>
    <fill>
      <patternFill patternType="gray125"/>
    </fill>
    <fill>
      <patternFill patternType="solid">
        <fgColor theme="1"/>
        <bgColor indexed="64"/>
      </patternFill>
    </fill>
    <fill>
      <patternFill patternType="solid">
        <fgColor theme="9" tint="0.59999389629810485"/>
        <bgColor indexed="64"/>
      </patternFill>
    </fill>
  </fills>
  <borders count="38">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ck">
        <color indexed="64"/>
      </right>
      <top/>
      <bottom/>
      <diagonal/>
    </border>
    <border>
      <left/>
      <right/>
      <top/>
      <bottom style="thick">
        <color indexed="64"/>
      </bottom>
      <diagonal/>
    </border>
    <border>
      <left style="thick">
        <color indexed="64"/>
      </left>
      <right style="thick">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ck">
        <color indexed="64"/>
      </left>
      <right/>
      <top style="thick">
        <color indexed="64"/>
      </top>
      <bottom/>
      <diagonal/>
    </border>
    <border>
      <left/>
      <right/>
      <top style="thick">
        <color indexed="64"/>
      </top>
      <bottom/>
      <diagonal/>
    </border>
  </borders>
  <cellStyleXfs count="1">
    <xf numFmtId="0" fontId="0" fillId="0" borderId="0"/>
  </cellStyleXfs>
  <cellXfs count="129">
    <xf numFmtId="0" fontId="0" fillId="0" borderId="0" xfId="0"/>
    <xf numFmtId="0" fontId="0" fillId="2" borderId="0" xfId="0" applyFill="1"/>
    <xf numFmtId="0" fontId="6" fillId="0" borderId="0" xfId="0" applyFont="1" applyAlignment="1">
      <alignment horizontal="left" vertical="center" indent="1"/>
    </xf>
    <xf numFmtId="0" fontId="0" fillId="0" borderId="14" xfId="0" applyBorder="1" applyAlignment="1">
      <alignment textRotation="180"/>
    </xf>
    <xf numFmtId="0" fontId="0" fillId="0" borderId="13" xfId="0" applyBorder="1" applyAlignment="1">
      <alignment textRotation="180"/>
    </xf>
    <xf numFmtId="0" fontId="0" fillId="2" borderId="0" xfId="0" applyFill="1" applyAlignment="1">
      <alignment textRotation="180"/>
    </xf>
    <xf numFmtId="0" fontId="0" fillId="0" borderId="7" xfId="0" applyBorder="1" applyAlignment="1">
      <alignment horizontal="center" vertical="center"/>
    </xf>
    <xf numFmtId="0" fontId="0" fillId="0" borderId="6" xfId="0" applyBorder="1" applyAlignment="1">
      <alignment horizontal="center" vertical="center"/>
    </xf>
    <xf numFmtId="0" fontId="0" fillId="0" borderId="11" xfId="0" applyBorder="1" applyAlignment="1">
      <alignment horizontal="center" vertical="center"/>
    </xf>
    <xf numFmtId="0" fontId="7" fillId="0" borderId="0" xfId="0" applyFont="1" applyAlignment="1">
      <alignment vertical="center"/>
    </xf>
    <xf numFmtId="0" fontId="0" fillId="2" borderId="2" xfId="0" applyFill="1" applyBorder="1"/>
    <xf numFmtId="0" fontId="0" fillId="2" borderId="0" xfId="0" applyFill="1" applyAlignment="1">
      <alignment horizontal="center" vertical="center"/>
    </xf>
    <xf numFmtId="0" fontId="7" fillId="0" borderId="28" xfId="0" applyFont="1" applyBorder="1" applyAlignment="1">
      <alignment horizontal="left" vertical="center" indent="1"/>
    </xf>
    <xf numFmtId="0" fontId="0" fillId="0" borderId="30" xfId="0" applyBorder="1" applyAlignment="1">
      <alignment horizontal="center" vertical="center"/>
    </xf>
    <xf numFmtId="0" fontId="3" fillId="3" borderId="21" xfId="0" applyFont="1" applyFill="1" applyBorder="1" applyAlignment="1">
      <alignment horizontal="center" vertical="center"/>
    </xf>
    <xf numFmtId="0" fontId="0" fillId="2" borderId="29" xfId="0" applyFill="1" applyBorder="1"/>
    <xf numFmtId="0" fontId="0" fillId="0" borderId="0" xfId="0" applyAlignment="1">
      <alignment horizontal="center"/>
    </xf>
    <xf numFmtId="0" fontId="0" fillId="2" borderId="0" xfId="0" applyFill="1" applyAlignment="1">
      <alignment horizontal="center"/>
    </xf>
    <xf numFmtId="0" fontId="0" fillId="2" borderId="0" xfId="0" applyFill="1" applyAlignment="1">
      <alignment horizontal="center" vertical="center" textRotation="180"/>
    </xf>
    <xf numFmtId="0" fontId="0" fillId="0" borderId="0" xfId="0" applyAlignment="1">
      <alignment vertical="center"/>
    </xf>
    <xf numFmtId="0" fontId="8" fillId="2" borderId="0" xfId="0" applyFont="1" applyFill="1" applyAlignment="1">
      <alignment vertical="center" wrapText="1"/>
    </xf>
    <xf numFmtId="0" fontId="8" fillId="2" borderId="21" xfId="0" applyFont="1" applyFill="1" applyBorder="1" applyAlignment="1">
      <alignment vertical="center" wrapText="1"/>
    </xf>
    <xf numFmtId="0" fontId="0" fillId="0" borderId="4" xfId="0" applyBorder="1" applyAlignment="1">
      <alignment textRotation="180" wrapText="1"/>
    </xf>
    <xf numFmtId="0" fontId="0" fillId="0" borderId="14" xfId="0" applyBorder="1" applyAlignment="1">
      <alignment horizontal="center" vertical="center" textRotation="180"/>
    </xf>
    <xf numFmtId="0" fontId="0" fillId="0" borderId="13" xfId="0" applyBorder="1" applyAlignment="1">
      <alignment horizontal="center" vertical="center" textRotation="180"/>
    </xf>
    <xf numFmtId="0" fontId="1" fillId="0" borderId="4" xfId="0" applyFont="1" applyBorder="1" applyAlignment="1">
      <alignment horizontal="center" vertical="center" textRotation="180" wrapText="1"/>
    </xf>
    <xf numFmtId="0" fontId="1" fillId="0" borderId="4" xfId="0" applyFont="1" applyBorder="1" applyAlignment="1">
      <alignment horizontal="center" vertical="center" textRotation="180"/>
    </xf>
    <xf numFmtId="0" fontId="0" fillId="0" borderId="0" xfId="0" applyAlignment="1">
      <alignment horizontal="center" vertical="center"/>
    </xf>
    <xf numFmtId="0" fontId="8" fillId="0" borderId="0" xfId="0" applyFont="1" applyAlignment="1">
      <alignment horizontal="center" vertical="center" wrapText="1"/>
    </xf>
    <xf numFmtId="0" fontId="0" fillId="0" borderId="2" xfId="0" applyBorder="1" applyAlignment="1">
      <alignment horizontal="center" vertical="center"/>
    </xf>
    <xf numFmtId="0" fontId="0" fillId="2" borderId="2" xfId="0" applyFill="1" applyBorder="1" applyAlignment="1">
      <alignment horizontal="center" vertical="center"/>
    </xf>
    <xf numFmtId="0" fontId="8" fillId="0" borderId="0" xfId="0" applyFont="1" applyAlignment="1">
      <alignment vertical="center" wrapText="1"/>
    </xf>
    <xf numFmtId="0" fontId="3" fillId="0" borderId="21" xfId="0" applyFont="1" applyBorder="1" applyAlignment="1">
      <alignment horizontal="center" vertical="center"/>
    </xf>
    <xf numFmtId="0" fontId="8" fillId="0" borderId="0" xfId="0" applyFont="1" applyAlignment="1">
      <alignment vertical="center"/>
    </xf>
    <xf numFmtId="0" fontId="14" fillId="0" borderId="0" xfId="0" applyFont="1" applyAlignment="1">
      <alignment vertical="center"/>
    </xf>
    <xf numFmtId="0" fontId="16" fillId="0" borderId="0" xfId="0" applyFont="1" applyAlignment="1">
      <alignment vertical="center"/>
    </xf>
    <xf numFmtId="0" fontId="14" fillId="0" borderId="0" xfId="0" applyFont="1" applyAlignment="1">
      <alignment horizontal="center" vertical="center"/>
    </xf>
    <xf numFmtId="0" fontId="14" fillId="0" borderId="0" xfId="0" applyFont="1"/>
    <xf numFmtId="0" fontId="14" fillId="2" borderId="0" xfId="0" applyFont="1" applyFill="1" applyAlignment="1">
      <alignment horizontal="center" vertical="center"/>
    </xf>
    <xf numFmtId="0" fontId="17" fillId="0" borderId="0" xfId="0" applyFont="1" applyAlignment="1">
      <alignment horizontal="center" vertical="center" textRotation="180" wrapText="1"/>
    </xf>
    <xf numFmtId="0" fontId="0" fillId="0" borderId="27" xfId="0" applyBorder="1" applyAlignment="1">
      <alignment horizontal="center" vertical="center"/>
    </xf>
    <xf numFmtId="0" fontId="1" fillId="0" borderId="14" xfId="0" applyFont="1" applyBorder="1" applyAlignment="1">
      <alignment horizontal="center" vertical="center"/>
    </xf>
    <xf numFmtId="0" fontId="9" fillId="0" borderId="0" xfId="0" applyFont="1" applyAlignment="1">
      <alignment vertical="center"/>
    </xf>
    <xf numFmtId="0" fontId="9" fillId="0" borderId="2" xfId="0" applyFont="1" applyBorder="1" applyAlignment="1">
      <alignment vertical="center"/>
    </xf>
    <xf numFmtId="0" fontId="7" fillId="0" borderId="0" xfId="0" applyFont="1" applyAlignment="1">
      <alignment horizontal="left" vertical="center" indent="1"/>
    </xf>
    <xf numFmtId="0" fontId="7" fillId="0" borderId="36" xfId="0" applyFont="1" applyBorder="1" applyAlignment="1">
      <alignment horizontal="left" vertical="center" indent="1"/>
    </xf>
    <xf numFmtId="0" fontId="0" fillId="0" borderId="37" xfId="0" applyBorder="1"/>
    <xf numFmtId="0" fontId="0" fillId="0" borderId="0" xfId="0" applyAlignment="1">
      <alignment wrapText="1"/>
    </xf>
    <xf numFmtId="0" fontId="4" fillId="0" borderId="0" xfId="0" applyFont="1" applyAlignment="1">
      <alignment vertical="center" wrapText="1"/>
    </xf>
    <xf numFmtId="0" fontId="2" fillId="0" borderId="0" xfId="0" applyFont="1" applyAlignment="1">
      <alignment vertical="center" wrapText="1"/>
    </xf>
    <xf numFmtId="0" fontId="1" fillId="0" borderId="5" xfId="0" applyFont="1" applyBorder="1" applyAlignment="1">
      <alignment horizontal="center"/>
    </xf>
    <xf numFmtId="0" fontId="1" fillId="0" borderId="1" xfId="0" applyFont="1" applyBorder="1" applyAlignment="1">
      <alignment horizontal="center"/>
    </xf>
    <xf numFmtId="0" fontId="1" fillId="0" borderId="3" xfId="0" applyFont="1" applyBorder="1" applyAlignment="1">
      <alignment horizontal="center"/>
    </xf>
    <xf numFmtId="0" fontId="0" fillId="0" borderId="4" xfId="0" applyBorder="1" applyAlignment="1">
      <alignment horizontal="center" vertical="center" wrapText="1"/>
    </xf>
    <xf numFmtId="0" fontId="0" fillId="0" borderId="0" xfId="0" applyAlignment="1">
      <alignment horizontal="center" vertical="center" wrapText="1"/>
    </xf>
    <xf numFmtId="0" fontId="0" fillId="0" borderId="2" xfId="0" applyBorder="1" applyAlignment="1">
      <alignment horizontal="center" vertical="center" wrapText="1"/>
    </xf>
    <xf numFmtId="0" fontId="0" fillId="2" borderId="4" xfId="0" applyFill="1" applyBorder="1" applyAlignment="1">
      <alignment horizontal="center" vertical="center" wrapText="1"/>
    </xf>
    <xf numFmtId="0" fontId="0" fillId="2" borderId="0" xfId="0" applyFill="1" applyAlignment="1">
      <alignment horizontal="center" vertical="center" wrapText="1"/>
    </xf>
    <xf numFmtId="0" fontId="0" fillId="2" borderId="2" xfId="0" applyFill="1" applyBorder="1" applyAlignment="1">
      <alignment horizontal="center" vertical="center" wrapText="1"/>
    </xf>
    <xf numFmtId="0" fontId="3" fillId="0" borderId="1" xfId="0" applyFont="1" applyBorder="1" applyAlignment="1">
      <alignment horizontal="center"/>
    </xf>
    <xf numFmtId="0" fontId="3" fillId="0" borderId="3" xfId="0" applyFont="1" applyBorder="1" applyAlignment="1">
      <alignment horizontal="center"/>
    </xf>
    <xf numFmtId="0" fontId="4" fillId="0" borderId="4" xfId="0" applyFont="1" applyBorder="1" applyAlignment="1">
      <alignment horizontal="center" vertical="center" wrapText="1"/>
    </xf>
    <xf numFmtId="0" fontId="4" fillId="0" borderId="0" xfId="0" applyFont="1" applyAlignment="1">
      <alignment horizontal="center" vertical="center" wrapText="1"/>
    </xf>
    <xf numFmtId="0" fontId="4" fillId="0" borderId="2" xfId="0" applyFont="1" applyBorder="1" applyAlignment="1">
      <alignment horizontal="center" vertical="center" wrapText="1"/>
    </xf>
    <xf numFmtId="0" fontId="2" fillId="0" borderId="0" xfId="0" applyFont="1" applyAlignment="1">
      <alignment horizontal="center" vertical="center" wrapText="1"/>
    </xf>
    <xf numFmtId="0" fontId="2" fillId="0" borderId="2" xfId="0" applyFont="1" applyBorder="1" applyAlignment="1">
      <alignment horizontal="center" vertical="center" wrapText="1"/>
    </xf>
    <xf numFmtId="0" fontId="5" fillId="0" borderId="21" xfId="0" applyFont="1"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0" borderId="0" xfId="0" applyAlignment="1">
      <alignment horizontal="center"/>
    </xf>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16" xfId="0" applyBorder="1" applyAlignment="1">
      <alignment horizontal="center" vertical="top" wrapText="1"/>
    </xf>
    <xf numFmtId="0" fontId="0" fillId="0" borderId="0" xfId="0" applyAlignment="1">
      <alignment horizontal="center" vertical="top" wrapText="1"/>
    </xf>
    <xf numFmtId="0" fontId="2" fillId="0" borderId="0" xfId="0" applyFont="1" applyAlignment="1">
      <alignment horizontal="center" vertical="center"/>
    </xf>
    <xf numFmtId="0" fontId="19" fillId="0" borderId="0" xfId="0" applyFont="1" applyAlignment="1">
      <alignment horizontal="center" vertical="center" wrapText="1"/>
    </xf>
    <xf numFmtId="0" fontId="2" fillId="2" borderId="0" xfId="0" applyFont="1" applyFill="1" applyAlignment="1">
      <alignment horizontal="center" vertical="center"/>
    </xf>
    <xf numFmtId="0" fontId="2"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2" xfId="0" applyFont="1" applyFill="1" applyBorder="1" applyAlignment="1">
      <alignment horizontal="center" vertical="center" wrapText="1"/>
    </xf>
    <xf numFmtId="0" fontId="0" fillId="0" borderId="0" xfId="0" applyAlignment="1"/>
    <xf numFmtId="0" fontId="0" fillId="2" borderId="0" xfId="0" applyFill="1" applyAlignment="1"/>
    <xf numFmtId="0" fontId="0" fillId="2" borderId="0" xfId="0" applyFill="1" applyAlignment="1">
      <alignment horizontal="center"/>
    </xf>
    <xf numFmtId="0" fontId="8" fillId="0" borderId="0" xfId="0" applyFont="1" applyAlignment="1">
      <alignment horizontal="center" vertical="center" wrapText="1"/>
    </xf>
    <xf numFmtId="0" fontId="8" fillId="0" borderId="21" xfId="0" applyFont="1" applyBorder="1" applyAlignment="1">
      <alignment horizontal="center" vertical="center" wrapText="1"/>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0" fillId="0" borderId="16" xfId="0" applyBorder="1" applyAlignment="1">
      <alignment horizontal="center" vertical="center"/>
    </xf>
    <xf numFmtId="0" fontId="0" fillId="0" borderId="0" xfId="0" applyAlignment="1">
      <alignment horizontal="center" vertical="center"/>
    </xf>
    <xf numFmtId="0" fontId="0" fillId="2" borderId="0" xfId="0" applyFill="1" applyAlignment="1">
      <alignment horizontal="center" vertical="center"/>
    </xf>
    <xf numFmtId="0" fontId="10" fillId="0" borderId="0" xfId="0" applyFont="1" applyAlignment="1">
      <alignment horizontal="center" vertical="center" textRotation="180"/>
    </xf>
    <xf numFmtId="0" fontId="1" fillId="0" borderId="4" xfId="0" applyFont="1" applyBorder="1" applyAlignment="1">
      <alignment horizontal="center" vertical="center" textRotation="180" wrapText="1"/>
    </xf>
    <xf numFmtId="0" fontId="1" fillId="0" borderId="0" xfId="0" applyFont="1" applyAlignment="1">
      <alignment horizontal="center" vertical="center" textRotation="180" wrapText="1"/>
    </xf>
    <xf numFmtId="0" fontId="13" fillId="0" borderId="4" xfId="0" applyFont="1" applyBorder="1" applyAlignment="1">
      <alignment horizontal="center" vertical="center" wrapText="1"/>
    </xf>
    <xf numFmtId="0" fontId="13" fillId="0" borderId="0" xfId="0" applyFont="1" applyAlignment="1">
      <alignment horizontal="center" vertical="center" wrapText="1"/>
    </xf>
    <xf numFmtId="0" fontId="8" fillId="0" borderId="2" xfId="0" applyFont="1" applyBorder="1" applyAlignment="1">
      <alignment horizontal="center" vertical="center" wrapText="1"/>
    </xf>
    <xf numFmtId="0" fontId="8" fillId="0" borderId="12" xfId="0" applyFont="1" applyBorder="1" applyAlignment="1">
      <alignment horizontal="center" vertical="center" wrapText="1"/>
    </xf>
    <xf numFmtId="0" fontId="0" fillId="0" borderId="5" xfId="0" applyBorder="1" applyAlignment="1">
      <alignment horizontal="center"/>
    </xf>
    <xf numFmtId="0" fontId="0" fillId="0" borderId="1" xfId="0" applyBorder="1" applyAlignment="1">
      <alignment horizontal="center"/>
    </xf>
    <xf numFmtId="0" fontId="0" fillId="0" borderId="3" xfId="0" applyBorder="1" applyAlignment="1">
      <alignment horizontal="center"/>
    </xf>
    <xf numFmtId="0" fontId="7" fillId="0" borderId="8" xfId="0" applyFont="1" applyBorder="1" applyAlignment="1">
      <alignment horizontal="center"/>
    </xf>
    <xf numFmtId="0" fontId="7" fillId="0" borderId="9" xfId="0" applyFont="1" applyBorder="1" applyAlignment="1">
      <alignment horizontal="center"/>
    </xf>
    <xf numFmtId="0" fontId="7" fillId="0" borderId="10" xfId="0" applyFont="1" applyBorder="1" applyAlignment="1">
      <alignment horizontal="center"/>
    </xf>
    <xf numFmtId="0" fontId="15" fillId="0" borderId="33" xfId="0" applyFont="1" applyBorder="1" applyAlignment="1">
      <alignment horizontal="center" vertical="center"/>
    </xf>
    <xf numFmtId="0" fontId="15" fillId="0" borderId="34" xfId="0" applyFont="1" applyBorder="1" applyAlignment="1">
      <alignment horizontal="center" vertical="center"/>
    </xf>
    <xf numFmtId="0" fontId="15" fillId="0" borderId="35" xfId="0" applyFont="1"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26"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18" fillId="0" borderId="0" xfId="0" applyFont="1" applyAlignment="1">
      <alignment horizontal="center" vertical="center"/>
    </xf>
    <xf numFmtId="0" fontId="1" fillId="0" borderId="5" xfId="0" applyFont="1" applyBorder="1" applyAlignment="1">
      <alignment horizontal="center" vertical="center"/>
    </xf>
    <xf numFmtId="0" fontId="1" fillId="0" borderId="1" xfId="0" applyFont="1" applyBorder="1" applyAlignment="1">
      <alignment horizontal="center" vertical="center"/>
    </xf>
  </cellXfs>
  <cellStyles count="1">
    <cellStyle name="Normal" xfId="0" builtinId="0"/>
  </cellStyles>
  <dxfs count="36">
    <dxf>
      <fill>
        <patternFill>
          <bgColor rgb="FFFFC000"/>
        </patternFill>
      </fill>
    </dxf>
    <dxf>
      <fill>
        <patternFill>
          <bgColor rgb="FFFFFF00"/>
        </patternFill>
      </fill>
    </dxf>
    <dxf>
      <fill>
        <patternFill>
          <bgColor rgb="FF92D050"/>
        </patternFill>
      </fill>
    </dxf>
    <dxf>
      <fill>
        <patternFill>
          <bgColor rgb="FF00B050"/>
        </patternFill>
      </fill>
    </dxf>
    <dxf>
      <fill>
        <patternFill patternType="solid">
          <fgColor rgb="FFFFFF00"/>
          <bgColor rgb="FF000000"/>
        </patternFill>
      </fill>
    </dxf>
    <dxf>
      <fill>
        <patternFill patternType="solid">
          <fgColor rgb="FFC6E0B4"/>
          <bgColor rgb="FF000000"/>
        </patternFill>
      </fill>
    </dxf>
    <dxf>
      <fill>
        <patternFill patternType="solid">
          <fgColor rgb="FF92D050"/>
          <bgColor rgb="FF000000"/>
        </patternFill>
      </fill>
    </dxf>
    <dxf>
      <fill>
        <patternFill patternType="solid">
          <fgColor rgb="FF00B050"/>
          <bgColor rgb="FF000000"/>
        </patternFill>
      </fill>
    </dxf>
    <dxf>
      <fill>
        <patternFill>
          <bgColor rgb="FF00B050"/>
        </patternFill>
      </fill>
    </dxf>
    <dxf>
      <fill>
        <patternFill>
          <bgColor rgb="FF92D050"/>
        </patternFill>
      </fill>
    </dxf>
    <dxf>
      <fill>
        <patternFill>
          <bgColor rgb="FFFFC000"/>
        </patternFill>
      </fill>
    </dxf>
    <dxf>
      <fill>
        <patternFill>
          <bgColor rgb="FFFFFF00"/>
        </patternFill>
      </fill>
    </dxf>
    <dxf>
      <fill>
        <patternFill>
          <bgColor rgb="FFFF9999"/>
        </patternFill>
      </fill>
    </dxf>
    <dxf>
      <fill>
        <patternFill>
          <bgColor theme="9" tint="0.59996337778862885"/>
        </patternFill>
      </fill>
    </dxf>
    <dxf>
      <fill>
        <patternFill>
          <bgColor rgb="FF92D050"/>
        </patternFill>
      </fill>
    </dxf>
    <dxf>
      <fill>
        <patternFill>
          <bgColor theme="1" tint="0.499984740745262"/>
        </patternFill>
      </fill>
    </dxf>
    <dxf>
      <fill>
        <patternFill>
          <bgColor rgb="FF92D050"/>
        </patternFill>
      </fill>
    </dxf>
    <dxf>
      <fill>
        <patternFill>
          <bgColor theme="1" tint="0.499984740745262"/>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92D050"/>
        </patternFill>
      </fill>
    </dxf>
    <dxf>
      <fill>
        <patternFill>
          <bgColor theme="1" tint="0.499984740745262"/>
        </patternFill>
      </fill>
    </dxf>
    <dxf>
      <fill>
        <patternFill>
          <bgColor rgb="FF92D050"/>
        </patternFill>
      </fill>
    </dxf>
    <dxf>
      <fill>
        <patternFill>
          <bgColor theme="1" tint="0.499984740745262"/>
        </patternFill>
      </fill>
    </dxf>
    <dxf>
      <fill>
        <patternFill>
          <bgColor rgb="FF92D050"/>
        </patternFill>
      </fill>
    </dxf>
    <dxf>
      <fill>
        <patternFill>
          <bgColor theme="1" tint="0.499984740745262"/>
        </patternFill>
      </fill>
    </dxf>
    <dxf>
      <fill>
        <patternFill>
          <bgColor rgb="FF92D050"/>
        </patternFill>
      </fill>
    </dxf>
    <dxf>
      <fill>
        <patternFill>
          <bgColor theme="1" tint="0.499984740745262"/>
        </patternFill>
      </fill>
    </dxf>
    <dxf>
      <fill>
        <patternFill>
          <bgColor rgb="FF92D050"/>
        </patternFill>
      </fill>
    </dxf>
    <dxf>
      <fill>
        <patternFill>
          <bgColor theme="1" tint="0.499984740745262"/>
        </patternFill>
      </fill>
    </dxf>
    <dxf>
      <fill>
        <patternFill>
          <bgColor rgb="FF92D050"/>
        </patternFill>
      </fill>
    </dxf>
    <dxf>
      <fill>
        <patternFill>
          <bgColor theme="1" tint="0.499984740745262"/>
        </patternFill>
      </fill>
    </dxf>
    <dxf>
      <fill>
        <patternFill>
          <bgColor rgb="FF92D050"/>
        </patternFill>
      </fill>
    </dxf>
    <dxf>
      <fill>
        <patternFill>
          <bgColor theme="1" tint="0.499984740745262"/>
        </patternFill>
      </fill>
    </dxf>
  </dxfs>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Stakeholder Type Breakdown</a:t>
            </a:r>
          </a:p>
        </c:rich>
      </c:tx>
      <c:layout>
        <c:manualLayout>
          <c:xMode val="edge"/>
          <c:yMode val="edge"/>
          <c:x val="0.38077317908285441"/>
          <c:y val="2.716522338048745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explosion val="6"/>
          <c:dPt>
            <c:idx val="0"/>
            <c:bubble3D val="0"/>
            <c:spPr>
              <a:solidFill>
                <a:schemeClr val="accent6"/>
              </a:solidFill>
              <a:ln w="19050">
                <a:solidFill>
                  <a:schemeClr val="lt1"/>
                </a:solidFill>
              </a:ln>
              <a:effectLst/>
            </c:spPr>
            <c:extLst>
              <c:ext xmlns:c16="http://schemas.microsoft.com/office/drawing/2014/chart" uri="{C3380CC4-5D6E-409C-BE32-E72D297353CC}">
                <c16:uniqueId val="{00000001-0188-4497-9CA3-B56FC0FA8C92}"/>
              </c:ext>
            </c:extLst>
          </c:dPt>
          <c:dPt>
            <c:idx val="1"/>
            <c:bubble3D val="0"/>
            <c:spPr>
              <a:solidFill>
                <a:schemeClr val="accent5"/>
              </a:solidFill>
              <a:ln w="19050">
                <a:solidFill>
                  <a:schemeClr val="lt1"/>
                </a:solidFill>
              </a:ln>
              <a:effectLst/>
            </c:spPr>
            <c:extLst>
              <c:ext xmlns:c16="http://schemas.microsoft.com/office/drawing/2014/chart" uri="{C3380CC4-5D6E-409C-BE32-E72D297353CC}">
                <c16:uniqueId val="{00000003-0188-4497-9CA3-B56FC0FA8C92}"/>
              </c:ext>
            </c:extLst>
          </c:dPt>
          <c:dPt>
            <c:idx val="2"/>
            <c:bubble3D val="0"/>
            <c:spPr>
              <a:solidFill>
                <a:schemeClr val="accent4"/>
              </a:solidFill>
              <a:ln w="19050">
                <a:solidFill>
                  <a:schemeClr val="lt1"/>
                </a:solidFill>
              </a:ln>
              <a:effectLst/>
            </c:spPr>
            <c:extLst>
              <c:ext xmlns:c16="http://schemas.microsoft.com/office/drawing/2014/chart" uri="{C3380CC4-5D6E-409C-BE32-E72D297353CC}">
                <c16:uniqueId val="{00000005-0188-4497-9CA3-B56FC0FA8C92}"/>
              </c:ext>
            </c:extLst>
          </c:dPt>
          <c:dPt>
            <c:idx val="3"/>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07-0188-4497-9CA3-B56FC0FA8C92}"/>
              </c:ext>
            </c:extLst>
          </c:dPt>
          <c:val>
            <c:numRef>
              <c:f>('Stakeholder List'!$F$29,'Stakeholder List'!$F$31,'Stakeholder List'!$F$33,'Stakeholder List'!$F$35)</c:f>
              <c:numCache>
                <c:formatCode>General</c:formatCode>
                <c:ptCount val="4"/>
                <c:pt idx="0">
                  <c:v>2</c:v>
                </c:pt>
                <c:pt idx="1">
                  <c:v>3</c:v>
                </c:pt>
                <c:pt idx="2">
                  <c:v>4</c:v>
                </c:pt>
                <c:pt idx="3">
                  <c:v>2</c:v>
                </c:pt>
              </c:numCache>
            </c:numRef>
          </c:val>
          <c:extLst>
            <c:ext xmlns:c16="http://schemas.microsoft.com/office/drawing/2014/chart" uri="{C3380CC4-5D6E-409C-BE32-E72D297353CC}">
              <c16:uniqueId val="{00000000-66EF-46AE-BDE1-32E74B39F43E}"/>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96318985977201932"/>
          <c:y val="9.5648458556581065E-2"/>
          <c:w val="2.9309738631674759E-2"/>
          <c:h val="0.8629658640205242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5051274339519401E-2"/>
          <c:y val="2.0813310278886072E-2"/>
          <c:w val="0.95344178021671999"/>
          <c:h val="0.9551030741283375"/>
        </c:manualLayout>
      </c:layout>
      <c:scatterChart>
        <c:scatterStyle val="lineMarker"/>
        <c:varyColors val="0"/>
        <c:ser>
          <c:idx val="0"/>
          <c:order val="0"/>
          <c:tx>
            <c:v>Coordinates</c:v>
          </c:tx>
          <c:spPr>
            <a:ln w="25400" cap="rnd">
              <a:noFill/>
              <a:round/>
            </a:ln>
            <a:effectLst/>
          </c:spPr>
          <c:marker>
            <c:symbol val="circle"/>
            <c:size val="5"/>
            <c:spPr>
              <a:solidFill>
                <a:schemeClr val="accent1"/>
              </a:solidFill>
              <a:ln w="101600">
                <a:solidFill>
                  <a:schemeClr val="accent1"/>
                </a:solidFill>
              </a:ln>
              <a:effectLst/>
            </c:spPr>
          </c:marker>
          <c:dLbls>
            <c:dLbl>
              <c:idx val="0"/>
              <c:layout>
                <c:manualLayout>
                  <c:x val="-0.11429045560405254"/>
                  <c:y val="1.2948183002889585E-3"/>
                </c:manualLayout>
              </c:layout>
              <c:tx>
                <c:rich>
                  <a:bodyPr/>
                  <a:lstStyle/>
                  <a:p>
                    <a:fld id="{FBD48DCB-00CF-4293-B77E-32C0EFF1903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80-D304-4318-8B25-27BFB006EFB9}"/>
                </c:ext>
              </c:extLst>
            </c:dLbl>
            <c:dLbl>
              <c:idx val="1"/>
              <c:layout>
                <c:manualLayout>
                  <c:x val="-0.26322285679509638"/>
                  <c:y val="-4.0397134909289457E-2"/>
                </c:manualLayout>
              </c:layout>
              <c:tx>
                <c:rich>
                  <a:bodyPr/>
                  <a:lstStyle/>
                  <a:p>
                    <a:fld id="{FAF579D1-9048-4CC7-9B4B-8B5FBFFFC04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81-D304-4318-8B25-27BFB006EFB9}"/>
                </c:ext>
              </c:extLst>
            </c:dLbl>
            <c:dLbl>
              <c:idx val="2"/>
              <c:layout>
                <c:manualLayout>
                  <c:x val="-9.8961947795253413E-2"/>
                  <c:y val="3.2821052694691127E-2"/>
                </c:manualLayout>
              </c:layout>
              <c:tx>
                <c:rich>
                  <a:bodyPr/>
                  <a:lstStyle/>
                  <a:p>
                    <a:fld id="{50889837-347D-4E38-88B3-AE1EB118C56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82-D304-4318-8B25-27BFB006EFB9}"/>
                </c:ext>
              </c:extLst>
            </c:dLbl>
            <c:dLbl>
              <c:idx val="3"/>
              <c:layout>
                <c:manualLayout>
                  <c:x val="9.2011708308756962E-2"/>
                  <c:y val="2.2285782176762435E-2"/>
                </c:manualLayout>
              </c:layout>
              <c:tx>
                <c:rich>
                  <a:bodyPr/>
                  <a:lstStyle/>
                  <a:p>
                    <a:fld id="{D577F2BB-4588-4D81-AE8C-06B86CD3FAD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83-D304-4318-8B25-27BFB006EFB9}"/>
                </c:ext>
              </c:extLst>
            </c:dLbl>
            <c:dLbl>
              <c:idx val="4"/>
              <c:layout>
                <c:manualLayout>
                  <c:x val="4.538722031633001E-2"/>
                  <c:y val="2.1060941550039632E-2"/>
                </c:manualLayout>
              </c:layout>
              <c:tx>
                <c:rich>
                  <a:bodyPr/>
                  <a:lstStyle/>
                  <a:p>
                    <a:fld id="{8BFC2F75-3183-4C14-91FB-BBF96EC81FE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68-D304-4318-8B25-27BFB006EFB9}"/>
                </c:ext>
              </c:extLst>
            </c:dLbl>
            <c:dLbl>
              <c:idx val="5"/>
              <c:layout>
                <c:manualLayout>
                  <c:x val="8.0985046938730224E-2"/>
                  <c:y val="4.427595493869188E-2"/>
                </c:manualLayout>
              </c:layout>
              <c:tx>
                <c:rich>
                  <a:bodyPr/>
                  <a:lstStyle/>
                  <a:p>
                    <a:fld id="{ED6EE582-A93E-4F53-9F39-45E0C16FB55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84-D304-4318-8B25-27BFB006EFB9}"/>
                </c:ext>
              </c:extLst>
            </c:dLbl>
            <c:dLbl>
              <c:idx val="6"/>
              <c:layout>
                <c:manualLayout>
                  <c:x val="6.1477858369528897E-2"/>
                  <c:y val="-4.5268420840210113E-2"/>
                </c:manualLayout>
              </c:layout>
              <c:tx>
                <c:rich>
                  <a:bodyPr/>
                  <a:lstStyle/>
                  <a:p>
                    <a:fld id="{4EADD4A3-8B2F-4FF2-B9CB-4E9D3CA7504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F-D304-4318-8B25-27BFB006EFB9}"/>
                </c:ext>
              </c:extLst>
            </c:dLbl>
            <c:dLbl>
              <c:idx val="7"/>
              <c:layout>
                <c:manualLayout>
                  <c:x val="-3.3798726018203287E-2"/>
                  <c:y val="-8.3663861039116161E-2"/>
                </c:manualLayout>
              </c:layout>
              <c:tx>
                <c:rich>
                  <a:bodyPr/>
                  <a:lstStyle/>
                  <a:p>
                    <a:fld id="{1E20EC62-BF7C-4210-9EFA-B9EEC7A76B9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85-D304-4318-8B25-27BFB006EFB9}"/>
                </c:ext>
              </c:extLst>
            </c:dLbl>
            <c:dLbl>
              <c:idx val="8"/>
              <c:layout>
                <c:manualLayout>
                  <c:x val="-0.26472239406495507"/>
                  <c:y val="-4.2247401910301352E-2"/>
                </c:manualLayout>
              </c:layout>
              <c:tx>
                <c:rich>
                  <a:bodyPr/>
                  <a:lstStyle/>
                  <a:p>
                    <a:fld id="{556C6738-B680-4A48-86F7-8BCE0BEC96B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86-D304-4318-8B25-27BFB006EFB9}"/>
                </c:ext>
              </c:extLst>
            </c:dLbl>
            <c:dLbl>
              <c:idx val="9"/>
              <c:layout>
                <c:manualLayout>
                  <c:x val="-6.1716846026188356E-2"/>
                  <c:y val="3.8844549008668759E-2"/>
                </c:manualLayout>
              </c:layout>
              <c:tx>
                <c:rich>
                  <a:bodyPr/>
                  <a:lstStyle/>
                  <a:p>
                    <a:fld id="{7EAD5342-5995-435D-9BA5-7AD3C78684B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87-D304-4318-8B25-27BFB006EFB9}"/>
                </c:ext>
              </c:extLst>
            </c:dLbl>
            <c:dLbl>
              <c:idx val="10"/>
              <c:layout>
                <c:manualLayout>
                  <c:x val="-0.24520567831783036"/>
                  <c:y val="8.9992651575575896E-3"/>
                </c:manualLayout>
              </c:layout>
              <c:tx>
                <c:rich>
                  <a:bodyPr/>
                  <a:lstStyle/>
                  <a:p>
                    <a:fld id="{6C90FD48-1F49-48DC-8773-ACCCB477AB4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88-D304-4318-8B25-27BFB006EFB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Ref>
              <c:f>('The Power-Interest Grid'!$B$4:$B$5,'The Power-Interest Grid'!$B$30:$B$32,'The Power-Interest Grid'!$B$56:$B$59,'The Power-Interest Grid'!$B$82:$B$83)</c:f>
              <c:numCache>
                <c:formatCode>General</c:formatCode>
                <c:ptCount val="11"/>
                <c:pt idx="0">
                  <c:v>0.47666666666666674</c:v>
                </c:pt>
                <c:pt idx="1">
                  <c:v>0.55666666666666664</c:v>
                </c:pt>
                <c:pt idx="2">
                  <c:v>0.38000000000000006</c:v>
                </c:pt>
                <c:pt idx="3">
                  <c:v>0.51333333333333331</c:v>
                </c:pt>
                <c:pt idx="4">
                  <c:v>0.62</c:v>
                </c:pt>
                <c:pt idx="5">
                  <c:v>0.53333333333333333</c:v>
                </c:pt>
                <c:pt idx="6">
                  <c:v>0.62666666666666659</c:v>
                </c:pt>
                <c:pt idx="7">
                  <c:v>0.54666666666666675</c:v>
                </c:pt>
                <c:pt idx="8">
                  <c:v>0.50666666666666671</c:v>
                </c:pt>
                <c:pt idx="9">
                  <c:v>0.29666666666666669</c:v>
                </c:pt>
                <c:pt idx="10">
                  <c:v>0.29666666666666669</c:v>
                </c:pt>
              </c:numCache>
            </c:numRef>
          </c:xVal>
          <c:yVal>
            <c:numRef>
              <c:f>('The Power-Interest Grid'!$C$4:$C$5,'The Power-Interest Grid'!$C$30:$C$32,'The Power-Interest Grid'!$C$56:$C$59,'The Power-Interest Grid'!$C$82:$C$83)</c:f>
              <c:numCache>
                <c:formatCode>General</c:formatCode>
                <c:ptCount val="11"/>
                <c:pt idx="0">
                  <c:v>0.53500000000000003</c:v>
                </c:pt>
                <c:pt idx="1">
                  <c:v>0.79</c:v>
                </c:pt>
                <c:pt idx="2">
                  <c:v>0.39500000000000002</c:v>
                </c:pt>
                <c:pt idx="3">
                  <c:v>0.73</c:v>
                </c:pt>
                <c:pt idx="4">
                  <c:v>0.64</c:v>
                </c:pt>
                <c:pt idx="5">
                  <c:v>0.71</c:v>
                </c:pt>
                <c:pt idx="6">
                  <c:v>0.82499999999999996</c:v>
                </c:pt>
                <c:pt idx="7">
                  <c:v>0.78499999999999992</c:v>
                </c:pt>
                <c:pt idx="8">
                  <c:v>0.85</c:v>
                </c:pt>
                <c:pt idx="9">
                  <c:v>0.155</c:v>
                </c:pt>
                <c:pt idx="10">
                  <c:v>0.185</c:v>
                </c:pt>
              </c:numCache>
            </c:numRef>
          </c:yVal>
          <c:smooth val="0"/>
          <c:extLst>
            <c:ext xmlns:c15="http://schemas.microsoft.com/office/drawing/2012/chart" uri="{02D57815-91ED-43cb-92C2-25804820EDAC}">
              <c15:datalabelsRange>
                <c15:f>('The Power-Interest Grid'!$A$4:$A$5,'The Power-Interest Grid'!$A$30:$A$32,'The Power-Interest Grid'!$A$56:$A$59,'The Power-Interest Grid'!$A$82:$A$83)</c15:f>
                <c15:dlblRangeCache>
                  <c:ptCount val="11"/>
                  <c:pt idx="0">
                    <c:v>Public Health</c:v>
                  </c:pt>
                  <c:pt idx="1">
                    <c:v>State/Federal/Government Agencies</c:v>
                  </c:pt>
                  <c:pt idx="2">
                    <c:v>Emergency Management</c:v>
                  </c:pt>
                  <c:pt idx="3">
                    <c:v>Environmental Organizations</c:v>
                  </c:pt>
                  <c:pt idx="4">
                    <c:v>Energy Companies</c:v>
                  </c:pt>
                  <c:pt idx="5">
                    <c:v>Hospitals, health clinics</c:v>
                  </c:pt>
                  <c:pt idx="6">
                    <c:v>Environmental Advocacy groups</c:v>
                  </c:pt>
                  <c:pt idx="7">
                    <c:v>Public Health Advocacy groups</c:v>
                  </c:pt>
                  <c:pt idx="8">
                    <c:v>Universities and Academic Research Groups</c:v>
                  </c:pt>
                  <c:pt idx="9">
                    <c:v>Healthcare Workers</c:v>
                  </c:pt>
                  <c:pt idx="10">
                    <c:v>Environemental Justice Group Representing a Population</c:v>
                  </c:pt>
                </c15:dlblRangeCache>
              </c15:datalabelsRange>
            </c:ext>
            <c:ext xmlns:c16="http://schemas.microsoft.com/office/drawing/2014/chart" uri="{C3380CC4-5D6E-409C-BE32-E72D297353CC}">
              <c16:uniqueId val="{00000000-D304-4318-8B25-27BFB006EFB9}"/>
            </c:ext>
          </c:extLst>
        </c:ser>
        <c:dLbls>
          <c:showLegendKey val="0"/>
          <c:showVal val="0"/>
          <c:showCatName val="0"/>
          <c:showSerName val="0"/>
          <c:showPercent val="0"/>
          <c:showBubbleSize val="0"/>
        </c:dLbls>
        <c:axId val="1937937488"/>
        <c:axId val="1937945808"/>
      </c:scatterChart>
      <c:valAx>
        <c:axId val="1937937488"/>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37945808"/>
        <c:crosses val="autoZero"/>
        <c:crossBetween val="midCat"/>
      </c:valAx>
      <c:valAx>
        <c:axId val="1937945808"/>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37937488"/>
        <c:crosses val="autoZero"/>
        <c:crossBetween val="midCat"/>
      </c:valAx>
      <c:spPr>
        <a:blipFill dpi="0" rotWithShape="1">
          <a:blip xmlns:r="http://schemas.openxmlformats.org/officeDocument/2006/relationships" r:embed="rId3"/>
          <a:srcRect/>
          <a:stretch>
            <a:fillRect l="-30000" t="-19000" r="-22000" b="-19000"/>
          </a:stretch>
        </a:blip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checked="Checked" fmlaLink="$H$9" lockText="1" noThreeD="1"/>
</file>

<file path=xl/ctrlProps/ctrlProp10.xml><?xml version="1.0" encoding="utf-8"?>
<formControlPr xmlns="http://schemas.microsoft.com/office/spreadsheetml/2009/9/main" objectType="CheckBox" checked="Checked" fmlaLink="$N$35" lockText="1" noThreeD="1"/>
</file>

<file path=xl/ctrlProps/ctrlProp11.xml><?xml version="1.0" encoding="utf-8"?>
<formControlPr xmlns="http://schemas.microsoft.com/office/spreadsheetml/2009/9/main" objectType="CheckBox" checked="Checked" fmlaLink="$N$61" lockText="1" noThreeD="1"/>
</file>

<file path=xl/ctrlProps/ctrlProp12.xml><?xml version="1.0" encoding="utf-8"?>
<formControlPr xmlns="http://schemas.microsoft.com/office/spreadsheetml/2009/9/main" objectType="CheckBox" checked="Checked" fmlaLink="$N$87" lockText="1" noThreeD="1"/>
</file>

<file path=xl/ctrlProps/ctrlProp2.xml><?xml version="1.0" encoding="utf-8"?>
<formControlPr xmlns="http://schemas.microsoft.com/office/spreadsheetml/2009/9/main" objectType="CheckBox" checked="Checked" fmlaLink="$J$9" lockText="1" noThreeD="1"/>
</file>

<file path=xl/ctrlProps/ctrlProp3.xml><?xml version="1.0" encoding="utf-8"?>
<formControlPr xmlns="http://schemas.microsoft.com/office/spreadsheetml/2009/9/main" objectType="CheckBox" checked="Checked" fmlaLink="$H$35" lockText="1" noThreeD="1"/>
</file>

<file path=xl/ctrlProps/ctrlProp4.xml><?xml version="1.0" encoding="utf-8"?>
<formControlPr xmlns="http://schemas.microsoft.com/office/spreadsheetml/2009/9/main" objectType="CheckBox" checked="Checked" fmlaLink="$J$35" lockText="1" noThreeD="1"/>
</file>

<file path=xl/ctrlProps/ctrlProp5.xml><?xml version="1.0" encoding="utf-8"?>
<formControlPr xmlns="http://schemas.microsoft.com/office/spreadsheetml/2009/9/main" objectType="CheckBox" checked="Checked" fmlaLink="$H$61" lockText="1" noThreeD="1"/>
</file>

<file path=xl/ctrlProps/ctrlProp6.xml><?xml version="1.0" encoding="utf-8"?>
<formControlPr xmlns="http://schemas.microsoft.com/office/spreadsheetml/2009/9/main" objectType="CheckBox" checked="Checked" fmlaLink="$J$61" lockText="1" noThreeD="1"/>
</file>

<file path=xl/ctrlProps/ctrlProp7.xml><?xml version="1.0" encoding="utf-8"?>
<formControlPr xmlns="http://schemas.microsoft.com/office/spreadsheetml/2009/9/main" objectType="CheckBox" checked="Checked" fmlaLink="$H$87" lockText="1" noThreeD="1"/>
</file>

<file path=xl/ctrlProps/ctrlProp8.xml><?xml version="1.0" encoding="utf-8"?>
<formControlPr xmlns="http://schemas.microsoft.com/office/spreadsheetml/2009/9/main" objectType="CheckBox" checked="Checked" fmlaLink="$J$87" lockText="1" noThreeD="1"/>
</file>

<file path=xl/ctrlProps/ctrlProp9.xml><?xml version="1.0" encoding="utf-8"?>
<formControlPr xmlns="http://schemas.microsoft.com/office/spreadsheetml/2009/9/main" objectType="CheckBox" checked="Checked" fmlaLink="$N$9"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19</xdr:col>
      <xdr:colOff>477380</xdr:colOff>
      <xdr:row>3</xdr:row>
      <xdr:rowOff>1311450</xdr:rowOff>
    </xdr:from>
    <xdr:to>
      <xdr:col>34</xdr:col>
      <xdr:colOff>738085</xdr:colOff>
      <xdr:row>10</xdr:row>
      <xdr:rowOff>380999</xdr:rowOff>
    </xdr:to>
    <xdr:pic>
      <xdr:nvPicPr>
        <xdr:cNvPr id="3" name="Picture 2" descr="Diagram&#10;&#10;Description automatically generated">
          <a:extLst>
            <a:ext uri="{FF2B5EF4-FFF2-40B4-BE49-F238E27FC236}">
              <a16:creationId xmlns:a16="http://schemas.microsoft.com/office/drawing/2014/main" id="{BF5B3F76-B9BC-4A78-8A7D-B9B41FAA9935}"/>
            </a:ext>
          </a:extLst>
        </xdr:cNvPr>
        <xdr:cNvPicPr>
          <a:picLocks noChangeAspect="1"/>
        </xdr:cNvPicPr>
      </xdr:nvPicPr>
      <xdr:blipFill>
        <a:blip xmlns:r="http://schemas.openxmlformats.org/officeDocument/2006/relationships" r:embed="rId1"/>
        <a:stretch>
          <a:fillRect/>
        </a:stretch>
      </xdr:blipFill>
      <xdr:spPr>
        <a:xfrm>
          <a:off x="12345530" y="3616500"/>
          <a:ext cx="14262455" cy="63085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27</xdr:row>
      <xdr:rowOff>174811</xdr:rowOff>
    </xdr:from>
    <xdr:to>
      <xdr:col>26</xdr:col>
      <xdr:colOff>17929</xdr:colOff>
      <xdr:row>54</xdr:row>
      <xdr:rowOff>0</xdr:rowOff>
    </xdr:to>
    <xdr:graphicFrame macro="">
      <xdr:nvGraphicFramePr>
        <xdr:cNvPr id="3" name="Chart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38100</xdr:colOff>
          <xdr:row>3</xdr:row>
          <xdr:rowOff>53340</xdr:rowOff>
        </xdr:from>
        <xdr:to>
          <xdr:col>7</xdr:col>
          <xdr:colOff>899160</xdr:colOff>
          <xdr:row>7</xdr:row>
          <xdr:rowOff>137160</xdr:rowOff>
        </xdr:to>
        <xdr:sp macro="" textlink="">
          <xdr:nvSpPr>
            <xdr:cNvPr id="7176" name="Check Box 8" descr="Stakeholder Group Weighting" hidden="1">
              <a:extLst>
                <a:ext uri="{63B3BB69-23CF-44E3-9099-C40C66FF867C}">
                  <a14:compatExt spid="_x0000_s7176"/>
                </a:ext>
                <a:ext uri="{FF2B5EF4-FFF2-40B4-BE49-F238E27FC236}">
                  <a16:creationId xmlns:a16="http://schemas.microsoft.com/office/drawing/2014/main" id="{00000000-0008-0000-02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Group Weight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xdr:row>
          <xdr:rowOff>53340</xdr:rowOff>
        </xdr:from>
        <xdr:to>
          <xdr:col>9</xdr:col>
          <xdr:colOff>899160</xdr:colOff>
          <xdr:row>7</xdr:row>
          <xdr:rowOff>137160</xdr:rowOff>
        </xdr:to>
        <xdr:sp macro="" textlink="">
          <xdr:nvSpPr>
            <xdr:cNvPr id="7177" name="Check Box 9" descr="Stakeholder Group Weighting" hidden="1">
              <a:extLst>
                <a:ext uri="{63B3BB69-23CF-44E3-9099-C40C66FF867C}">
                  <a14:compatExt spid="_x0000_s7177"/>
                </a:ext>
                <a:ext uri="{FF2B5EF4-FFF2-40B4-BE49-F238E27FC236}">
                  <a16:creationId xmlns:a16="http://schemas.microsoft.com/office/drawing/2014/main" id="{00000000-0008-0000-02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Metric Weight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29</xdr:row>
          <xdr:rowOff>38100</xdr:rowOff>
        </xdr:from>
        <xdr:to>
          <xdr:col>7</xdr:col>
          <xdr:colOff>899160</xdr:colOff>
          <xdr:row>33</xdr:row>
          <xdr:rowOff>152400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2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Check Box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29</xdr:row>
          <xdr:rowOff>68580</xdr:rowOff>
        </xdr:from>
        <xdr:to>
          <xdr:col>9</xdr:col>
          <xdr:colOff>883920</xdr:colOff>
          <xdr:row>33</xdr:row>
          <xdr:rowOff>152400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2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Check Box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55</xdr:row>
          <xdr:rowOff>30480</xdr:rowOff>
        </xdr:from>
        <xdr:to>
          <xdr:col>7</xdr:col>
          <xdr:colOff>899160</xdr:colOff>
          <xdr:row>59</xdr:row>
          <xdr:rowOff>152400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2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53340</xdr:colOff>
          <xdr:row>55</xdr:row>
          <xdr:rowOff>38100</xdr:rowOff>
        </xdr:from>
        <xdr:to>
          <xdr:col>10</xdr:col>
          <xdr:colOff>0</xdr:colOff>
          <xdr:row>59</xdr:row>
          <xdr:rowOff>137160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2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Check Box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81</xdr:row>
          <xdr:rowOff>53340</xdr:rowOff>
        </xdr:from>
        <xdr:to>
          <xdr:col>7</xdr:col>
          <xdr:colOff>861060</xdr:colOff>
          <xdr:row>85</xdr:row>
          <xdr:rowOff>137160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2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Check Box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53340</xdr:colOff>
          <xdr:row>81</xdr:row>
          <xdr:rowOff>53340</xdr:rowOff>
        </xdr:from>
        <xdr:to>
          <xdr:col>9</xdr:col>
          <xdr:colOff>845820</xdr:colOff>
          <xdr:row>85</xdr:row>
          <xdr:rowOff>137160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2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Check Box 15</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38100</xdr:colOff>
          <xdr:row>3</xdr:row>
          <xdr:rowOff>53340</xdr:rowOff>
        </xdr:from>
        <xdr:to>
          <xdr:col>14</xdr:col>
          <xdr:colOff>22860</xdr:colOff>
          <xdr:row>7</xdr:row>
          <xdr:rowOff>220980</xdr:rowOff>
        </xdr:to>
        <xdr:sp macro="" textlink="">
          <xdr:nvSpPr>
            <xdr:cNvPr id="11325" name="Check Box 61" descr="Stakeholder Group Weighting" hidden="1">
              <a:extLst>
                <a:ext uri="{63B3BB69-23CF-44E3-9099-C40C66FF867C}">
                  <a14:compatExt spid="_x0000_s11325"/>
                </a:ext>
                <a:ext uri="{FF2B5EF4-FFF2-40B4-BE49-F238E27FC236}">
                  <a16:creationId xmlns:a16="http://schemas.microsoft.com/office/drawing/2014/main" id="{00000000-0008-0000-0300-00003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Group Weight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29</xdr:row>
          <xdr:rowOff>38100</xdr:rowOff>
        </xdr:from>
        <xdr:to>
          <xdr:col>14</xdr:col>
          <xdr:colOff>22860</xdr:colOff>
          <xdr:row>33</xdr:row>
          <xdr:rowOff>220980</xdr:rowOff>
        </xdr:to>
        <xdr:sp macro="" textlink="">
          <xdr:nvSpPr>
            <xdr:cNvPr id="11326" name="Check Box 62" hidden="1">
              <a:extLst>
                <a:ext uri="{63B3BB69-23CF-44E3-9099-C40C66FF867C}">
                  <a14:compatExt spid="_x0000_s11326"/>
                </a:ext>
                <a:ext uri="{FF2B5EF4-FFF2-40B4-BE49-F238E27FC236}">
                  <a16:creationId xmlns:a16="http://schemas.microsoft.com/office/drawing/2014/main" id="{00000000-0008-0000-0300-00003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Check Box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55</xdr:row>
          <xdr:rowOff>30480</xdr:rowOff>
        </xdr:from>
        <xdr:to>
          <xdr:col>14</xdr:col>
          <xdr:colOff>38100</xdr:colOff>
          <xdr:row>59</xdr:row>
          <xdr:rowOff>228600</xdr:rowOff>
        </xdr:to>
        <xdr:sp macro="" textlink="">
          <xdr:nvSpPr>
            <xdr:cNvPr id="11327" name="Check Box 63" hidden="1">
              <a:extLst>
                <a:ext uri="{63B3BB69-23CF-44E3-9099-C40C66FF867C}">
                  <a14:compatExt spid="_x0000_s11327"/>
                </a:ext>
                <a:ext uri="{FF2B5EF4-FFF2-40B4-BE49-F238E27FC236}">
                  <a16:creationId xmlns:a16="http://schemas.microsoft.com/office/drawing/2014/main" id="{00000000-0008-0000-0300-00003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81</xdr:row>
          <xdr:rowOff>53340</xdr:rowOff>
        </xdr:from>
        <xdr:to>
          <xdr:col>14</xdr:col>
          <xdr:colOff>38100</xdr:colOff>
          <xdr:row>85</xdr:row>
          <xdr:rowOff>205740</xdr:rowOff>
        </xdr:to>
        <xdr:sp macro="" textlink="">
          <xdr:nvSpPr>
            <xdr:cNvPr id="11328" name="Check Box 64" hidden="1">
              <a:extLst>
                <a:ext uri="{63B3BB69-23CF-44E3-9099-C40C66FF867C}">
                  <a14:compatExt spid="_x0000_s11328"/>
                </a:ext>
                <a:ext uri="{FF2B5EF4-FFF2-40B4-BE49-F238E27FC236}">
                  <a16:creationId xmlns:a16="http://schemas.microsoft.com/office/drawing/2014/main" id="{00000000-0008-0000-0300-00004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Check Box 14</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4</xdr:col>
      <xdr:colOff>858981</xdr:colOff>
      <xdr:row>4</xdr:row>
      <xdr:rowOff>13854</xdr:rowOff>
    </xdr:from>
    <xdr:to>
      <xdr:col>13</xdr:col>
      <xdr:colOff>304800</xdr:colOff>
      <xdr:row>57</xdr:row>
      <xdr:rowOff>114300</xdr:rowOff>
    </xdr:to>
    <xdr:graphicFrame macro="">
      <xdr:nvGraphicFramePr>
        <xdr:cNvPr id="6" name="Chart 5">
          <a:extLst>
            <a:ext uri="{FF2B5EF4-FFF2-40B4-BE49-F238E27FC236}">
              <a16:creationId xmlns:a16="http://schemas.microsoft.com/office/drawing/2014/main" id="{00000000-0008-0000-0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omments" Target="../comments1.xml"/><Relationship Id="rId2" Type="http://schemas.openxmlformats.org/officeDocument/2006/relationships/drawing" Target="../drawings/drawing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trlProp" Target="../ctrlProps/ctrlProp9.xml"/><Relationship Id="rId7"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4.xml"/><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K21"/>
  <sheetViews>
    <sheetView zoomScale="70" zoomScaleNormal="70" workbookViewId="0">
      <selection activeCell="N15" sqref="N15"/>
    </sheetView>
  </sheetViews>
  <sheetFormatPr defaultRowHeight="14.4" x14ac:dyDescent="0.3"/>
  <cols>
    <col min="1" max="2" width="11.33203125" customWidth="1"/>
    <col min="18" max="18" width="3.33203125" customWidth="1"/>
    <col min="19" max="36" width="13.6640625" customWidth="1"/>
    <col min="37" max="37" width="3.33203125" customWidth="1"/>
  </cols>
  <sheetData>
    <row r="1" spans="1:37" ht="25.8" x14ac:dyDescent="0.5">
      <c r="A1" s="59" t="s">
        <v>0</v>
      </c>
      <c r="B1" s="59"/>
      <c r="C1" s="59"/>
      <c r="D1" s="59"/>
      <c r="E1" s="59"/>
      <c r="F1" s="59"/>
      <c r="G1" s="59"/>
      <c r="H1" s="59"/>
      <c r="I1" s="59"/>
      <c r="J1" s="59"/>
      <c r="K1" s="59"/>
      <c r="L1" s="60"/>
      <c r="M1" s="50" t="s">
        <v>1</v>
      </c>
      <c r="N1" s="51"/>
      <c r="O1" s="51"/>
      <c r="P1" s="51"/>
      <c r="Q1" s="52"/>
      <c r="R1" s="1"/>
      <c r="AK1" s="1"/>
    </row>
    <row r="2" spans="1:37" ht="77.400000000000006" customHeight="1" thickBot="1" x14ac:dyDescent="0.4">
      <c r="A2" s="64" t="s">
        <v>2</v>
      </c>
      <c r="B2" s="65"/>
      <c r="C2" s="61" t="s">
        <v>3</v>
      </c>
      <c r="D2" s="62"/>
      <c r="E2" s="62"/>
      <c r="F2" s="62"/>
      <c r="G2" s="62"/>
      <c r="H2" s="62"/>
      <c r="I2" s="62"/>
      <c r="J2" s="62"/>
      <c r="K2" s="62"/>
      <c r="L2" s="63"/>
      <c r="M2" s="53" t="s">
        <v>4</v>
      </c>
      <c r="N2" s="54"/>
      <c r="O2" s="54"/>
      <c r="P2" s="54"/>
      <c r="Q2" s="55"/>
      <c r="R2" s="1"/>
      <c r="T2" s="66" t="s">
        <v>5</v>
      </c>
      <c r="U2" s="66"/>
      <c r="V2" s="66"/>
      <c r="W2" s="66"/>
      <c r="X2" s="66"/>
      <c r="Y2" s="66"/>
      <c r="Z2" s="66"/>
      <c r="AA2" s="66"/>
      <c r="AB2" s="66"/>
      <c r="AC2" s="66"/>
      <c r="AD2" s="66"/>
      <c r="AE2" s="66"/>
      <c r="AF2" s="66"/>
      <c r="AG2" s="66"/>
      <c r="AH2" s="66"/>
      <c r="AI2" s="66"/>
      <c r="AK2" s="1"/>
    </row>
    <row r="3" spans="1:37" ht="77.400000000000006" customHeight="1" x14ac:dyDescent="0.3">
      <c r="A3" s="64" t="s">
        <v>6</v>
      </c>
      <c r="B3" s="65"/>
      <c r="C3" s="61" t="s">
        <v>7</v>
      </c>
      <c r="D3" s="62"/>
      <c r="E3" s="62"/>
      <c r="F3" s="62"/>
      <c r="G3" s="62"/>
      <c r="H3" s="62"/>
      <c r="I3" s="62"/>
      <c r="J3" s="62"/>
      <c r="K3" s="62"/>
      <c r="L3" s="63"/>
      <c r="M3" s="53" t="s">
        <v>8</v>
      </c>
      <c r="N3" s="54"/>
      <c r="O3" s="54"/>
      <c r="P3" s="54"/>
      <c r="Q3" s="55"/>
      <c r="R3" s="1"/>
      <c r="T3" s="67"/>
      <c r="U3" s="68"/>
      <c r="V3" s="68"/>
      <c r="W3" s="68"/>
      <c r="X3" s="68"/>
      <c r="Y3" s="68"/>
      <c r="Z3" s="68"/>
      <c r="AA3" s="68"/>
      <c r="AB3" s="68"/>
      <c r="AC3" s="68"/>
      <c r="AD3" s="68"/>
      <c r="AE3" s="68"/>
      <c r="AF3" s="68"/>
      <c r="AG3" s="68"/>
      <c r="AH3" s="68"/>
      <c r="AI3" s="69"/>
      <c r="AK3" s="1"/>
    </row>
    <row r="4" spans="1:37" ht="133.94999999999999" customHeight="1" x14ac:dyDescent="0.3">
      <c r="A4" s="64" t="s">
        <v>9</v>
      </c>
      <c r="B4" s="65"/>
      <c r="C4" s="61" t="s">
        <v>10</v>
      </c>
      <c r="D4" s="62"/>
      <c r="E4" s="62"/>
      <c r="F4" s="62"/>
      <c r="G4" s="62"/>
      <c r="H4" s="62"/>
      <c r="I4" s="62"/>
      <c r="J4" s="62"/>
      <c r="K4" s="62"/>
      <c r="L4" s="63"/>
      <c r="M4" s="53" t="s">
        <v>11</v>
      </c>
      <c r="N4" s="54"/>
      <c r="O4" s="54"/>
      <c r="P4" s="54"/>
      <c r="Q4" s="55"/>
      <c r="R4" s="1"/>
      <c r="T4" s="70"/>
      <c r="U4" s="71"/>
      <c r="V4" s="71"/>
      <c r="W4" s="71"/>
      <c r="X4" s="71"/>
      <c r="Y4" s="71"/>
      <c r="Z4" s="71"/>
      <c r="AA4" s="71"/>
      <c r="AB4" s="71"/>
      <c r="AC4" s="71"/>
      <c r="AD4" s="71"/>
      <c r="AE4" s="71"/>
      <c r="AF4" s="71"/>
      <c r="AG4" s="71"/>
      <c r="AH4" s="71"/>
      <c r="AI4" s="72"/>
      <c r="AK4" s="1"/>
    </row>
    <row r="5" spans="1:37" ht="25.95" customHeight="1" x14ac:dyDescent="0.3">
      <c r="A5" s="80"/>
      <c r="B5" s="81"/>
      <c r="C5" s="82"/>
      <c r="D5" s="83"/>
      <c r="E5" s="83"/>
      <c r="F5" s="83"/>
      <c r="G5" s="83"/>
      <c r="H5" s="83"/>
      <c r="I5" s="83"/>
      <c r="J5" s="83"/>
      <c r="K5" s="83"/>
      <c r="L5" s="84"/>
      <c r="M5" s="56"/>
      <c r="N5" s="57"/>
      <c r="O5" s="57"/>
      <c r="P5" s="57"/>
      <c r="Q5" s="58"/>
      <c r="R5" s="1"/>
      <c r="T5" s="70"/>
      <c r="U5" s="71"/>
      <c r="V5" s="71"/>
      <c r="W5" s="71"/>
      <c r="X5" s="71"/>
      <c r="Y5" s="71"/>
      <c r="Z5" s="71"/>
      <c r="AA5" s="71"/>
      <c r="AB5" s="71"/>
      <c r="AC5" s="71"/>
      <c r="AD5" s="71"/>
      <c r="AE5" s="71"/>
      <c r="AF5" s="71"/>
      <c r="AG5" s="71"/>
      <c r="AH5" s="71"/>
      <c r="AI5" s="72"/>
      <c r="AK5" s="1"/>
    </row>
    <row r="6" spans="1:37" ht="86.4" customHeight="1" x14ac:dyDescent="0.3">
      <c r="A6" s="78" t="s">
        <v>12</v>
      </c>
      <c r="B6" s="78"/>
      <c r="C6" s="78"/>
      <c r="D6" s="78"/>
      <c r="E6" s="78"/>
      <c r="F6" s="78"/>
      <c r="G6" s="78"/>
      <c r="H6" s="78"/>
      <c r="I6" s="78"/>
      <c r="J6" s="78"/>
      <c r="K6" s="78"/>
      <c r="L6" s="78"/>
      <c r="M6" s="78"/>
      <c r="N6" s="78"/>
      <c r="O6" s="78"/>
      <c r="P6" s="78"/>
      <c r="Q6" s="78"/>
      <c r="R6" s="1"/>
      <c r="T6" s="70"/>
      <c r="U6" s="71"/>
      <c r="V6" s="71"/>
      <c r="W6" s="71"/>
      <c r="X6" s="71"/>
      <c r="Y6" s="71"/>
      <c r="Z6" s="71"/>
      <c r="AA6" s="71"/>
      <c r="AB6" s="71"/>
      <c r="AC6" s="71"/>
      <c r="AD6" s="71"/>
      <c r="AE6" s="71"/>
      <c r="AF6" s="71"/>
      <c r="AG6" s="71"/>
      <c r="AH6" s="71"/>
      <c r="AI6" s="72"/>
      <c r="AK6" s="1"/>
    </row>
    <row r="7" spans="1:37" ht="54.6" customHeight="1" x14ac:dyDescent="0.3">
      <c r="A7" s="78" t="s">
        <v>13</v>
      </c>
      <c r="B7" s="78"/>
      <c r="C7" s="78"/>
      <c r="D7" s="78"/>
      <c r="E7" s="78"/>
      <c r="F7" s="78"/>
      <c r="G7" s="78"/>
      <c r="H7" s="78"/>
      <c r="I7" s="78"/>
      <c r="J7" s="78"/>
      <c r="K7" s="78"/>
      <c r="L7" s="78"/>
      <c r="M7" s="78"/>
      <c r="N7" s="78"/>
      <c r="O7" s="78"/>
      <c r="P7" s="78"/>
      <c r="Q7" s="78"/>
      <c r="R7" s="1"/>
      <c r="T7" s="70"/>
      <c r="U7" s="71"/>
      <c r="V7" s="71"/>
      <c r="W7" s="71"/>
      <c r="X7" s="71"/>
      <c r="Y7" s="71"/>
      <c r="Z7" s="71"/>
      <c r="AA7" s="71"/>
      <c r="AB7" s="71"/>
      <c r="AC7" s="71"/>
      <c r="AD7" s="71"/>
      <c r="AE7" s="71"/>
      <c r="AF7" s="71"/>
      <c r="AG7" s="71"/>
      <c r="AH7" s="71"/>
      <c r="AI7" s="72"/>
      <c r="AK7" s="1"/>
    </row>
    <row r="8" spans="1:37" ht="97.95" customHeight="1" x14ac:dyDescent="0.3">
      <c r="A8" s="79" t="s">
        <v>14</v>
      </c>
      <c r="B8" s="64"/>
      <c r="C8" s="64"/>
      <c r="D8" s="64"/>
      <c r="E8" s="64"/>
      <c r="F8" s="64"/>
      <c r="G8" s="64"/>
      <c r="H8" s="64"/>
      <c r="I8" s="64"/>
      <c r="J8" s="64"/>
      <c r="K8" s="64"/>
      <c r="L8" s="64"/>
      <c r="M8" s="64"/>
      <c r="N8" s="64"/>
      <c r="O8" s="64"/>
      <c r="P8" s="64"/>
      <c r="Q8" s="64"/>
      <c r="R8" s="1"/>
      <c r="T8" s="70"/>
      <c r="U8" s="71"/>
      <c r="V8" s="71"/>
      <c r="W8" s="71"/>
      <c r="X8" s="71"/>
      <c r="Y8" s="71"/>
      <c r="Z8" s="71"/>
      <c r="AA8" s="71"/>
      <c r="AB8" s="71"/>
      <c r="AC8" s="71"/>
      <c r="AD8" s="71"/>
      <c r="AE8" s="71"/>
      <c r="AF8" s="71"/>
      <c r="AG8" s="71"/>
      <c r="AH8" s="71"/>
      <c r="AI8" s="72"/>
      <c r="AK8" s="1"/>
    </row>
    <row r="9" spans="1:37" ht="76.2" customHeight="1" x14ac:dyDescent="0.3">
      <c r="A9" s="64" t="s">
        <v>15</v>
      </c>
      <c r="B9" s="64"/>
      <c r="C9" s="64"/>
      <c r="D9" s="64"/>
      <c r="E9" s="64"/>
      <c r="F9" s="64"/>
      <c r="G9" s="64"/>
      <c r="H9" s="64"/>
      <c r="I9" s="64"/>
      <c r="J9" s="64"/>
      <c r="K9" s="64"/>
      <c r="L9" s="64"/>
      <c r="M9" s="64"/>
      <c r="N9" s="64"/>
      <c r="O9" s="64"/>
      <c r="P9" s="64"/>
      <c r="Q9" s="64"/>
      <c r="R9" s="1"/>
      <c r="T9" s="70"/>
      <c r="U9" s="71"/>
      <c r="V9" s="71"/>
      <c r="W9" s="71"/>
      <c r="X9" s="71"/>
      <c r="Y9" s="71"/>
      <c r="Z9" s="71"/>
      <c r="AA9" s="71"/>
      <c r="AB9" s="71"/>
      <c r="AC9" s="71"/>
      <c r="AD9" s="71"/>
      <c r="AE9" s="71"/>
      <c r="AF9" s="71"/>
      <c r="AG9" s="71"/>
      <c r="AH9" s="71"/>
      <c r="AI9" s="72"/>
      <c r="AK9" s="1"/>
    </row>
    <row r="10" spans="1:37" ht="96.6" customHeight="1" x14ac:dyDescent="0.3">
      <c r="A10" s="79" t="s">
        <v>16</v>
      </c>
      <c r="B10" s="79"/>
      <c r="C10" s="79"/>
      <c r="D10" s="79"/>
      <c r="E10" s="79"/>
      <c r="F10" s="79"/>
      <c r="G10" s="79"/>
      <c r="H10" s="79"/>
      <c r="I10" s="79"/>
      <c r="J10" s="79"/>
      <c r="K10" s="79"/>
      <c r="L10" s="79"/>
      <c r="M10" s="79"/>
      <c r="N10" s="79"/>
      <c r="O10" s="79"/>
      <c r="P10" s="79"/>
      <c r="Q10" s="79"/>
      <c r="R10" s="1"/>
      <c r="T10" s="70"/>
      <c r="U10" s="71"/>
      <c r="V10" s="71"/>
      <c r="W10" s="71"/>
      <c r="X10" s="71"/>
      <c r="Y10" s="71"/>
      <c r="Z10" s="71"/>
      <c r="AA10" s="71"/>
      <c r="AB10" s="71"/>
      <c r="AC10" s="71"/>
      <c r="AD10" s="71"/>
      <c r="AE10" s="71"/>
      <c r="AF10" s="71"/>
      <c r="AG10" s="71"/>
      <c r="AH10" s="71"/>
      <c r="AI10" s="72"/>
      <c r="AK10" s="1"/>
    </row>
    <row r="11" spans="1:37" ht="97.2" customHeight="1" x14ac:dyDescent="0.3">
      <c r="A11" s="64" t="s">
        <v>17</v>
      </c>
      <c r="B11" s="64"/>
      <c r="C11" s="64"/>
      <c r="D11" s="64"/>
      <c r="E11" s="64"/>
      <c r="F11" s="64"/>
      <c r="G11" s="64"/>
      <c r="H11" s="64"/>
      <c r="I11" s="64"/>
      <c r="J11" s="64"/>
      <c r="K11" s="64"/>
      <c r="L11" s="64"/>
      <c r="M11" s="64"/>
      <c r="N11" s="64"/>
      <c r="O11" s="64"/>
      <c r="P11" s="64"/>
      <c r="Q11" s="64"/>
      <c r="R11" s="1"/>
      <c r="T11" s="70"/>
      <c r="U11" s="71"/>
      <c r="V11" s="71"/>
      <c r="W11" s="71"/>
      <c r="X11" s="71"/>
      <c r="Y11" s="71"/>
      <c r="Z11" s="71"/>
      <c r="AA11" s="71"/>
      <c r="AB11" s="71"/>
      <c r="AC11" s="71"/>
      <c r="AD11" s="71"/>
      <c r="AE11" s="71"/>
      <c r="AF11" s="71"/>
      <c r="AG11" s="71"/>
      <c r="AH11" s="71"/>
      <c r="AI11" s="72"/>
      <c r="AK11" s="1"/>
    </row>
    <row r="12" spans="1:37" ht="63" customHeight="1" x14ac:dyDescent="0.3">
      <c r="A12" s="79" t="s">
        <v>18</v>
      </c>
      <c r="B12" s="79"/>
      <c r="C12" s="79"/>
      <c r="D12" s="79"/>
      <c r="E12" s="79"/>
      <c r="F12" s="79"/>
      <c r="G12" s="79"/>
      <c r="H12" s="79"/>
      <c r="I12" s="79"/>
      <c r="J12" s="79"/>
      <c r="K12" s="79"/>
      <c r="L12" s="79"/>
      <c r="M12" s="79"/>
      <c r="N12" s="79"/>
      <c r="O12" s="79"/>
      <c r="P12" s="79"/>
      <c r="Q12" s="79"/>
      <c r="R12" s="1"/>
      <c r="T12" s="70"/>
      <c r="U12" s="71"/>
      <c r="V12" s="71"/>
      <c r="W12" s="71"/>
      <c r="X12" s="71"/>
      <c r="Y12" s="71"/>
      <c r="Z12" s="71"/>
      <c r="AA12" s="71"/>
      <c r="AB12" s="71"/>
      <c r="AC12" s="71"/>
      <c r="AD12" s="71"/>
      <c r="AE12" s="71"/>
      <c r="AF12" s="71"/>
      <c r="AG12" s="71"/>
      <c r="AH12" s="71"/>
      <c r="AI12" s="72"/>
      <c r="AK12" s="1"/>
    </row>
    <row r="13" spans="1:37" ht="27.6" customHeight="1" x14ac:dyDescent="0.3">
      <c r="A13" s="49"/>
      <c r="B13" s="49"/>
      <c r="C13" s="48"/>
      <c r="D13" s="48"/>
      <c r="E13" s="48"/>
      <c r="F13" s="48"/>
      <c r="G13" s="48"/>
      <c r="H13" s="48"/>
      <c r="I13" s="48"/>
      <c r="J13" s="48"/>
      <c r="K13" s="48"/>
      <c r="L13" s="48"/>
      <c r="M13" s="47"/>
      <c r="N13" s="47"/>
      <c r="O13" s="47"/>
      <c r="P13" s="47"/>
      <c r="Q13" s="47"/>
      <c r="R13" s="1"/>
      <c r="T13" s="70"/>
      <c r="U13" s="71"/>
      <c r="V13" s="71"/>
      <c r="W13" s="71"/>
      <c r="X13" s="71"/>
      <c r="Y13" s="71"/>
      <c r="Z13" s="71"/>
      <c r="AA13" s="71"/>
      <c r="AB13" s="71"/>
      <c r="AC13" s="71"/>
      <c r="AD13" s="71"/>
      <c r="AE13" s="71"/>
      <c r="AF13" s="71"/>
      <c r="AG13" s="71"/>
      <c r="AH13" s="71"/>
      <c r="AI13" s="72"/>
      <c r="AK13" s="1"/>
    </row>
    <row r="14" spans="1:37" ht="27.6" customHeight="1" thickBot="1" x14ac:dyDescent="0.35">
      <c r="A14" s="49"/>
      <c r="B14" s="49"/>
      <c r="C14" s="48"/>
      <c r="D14" s="48"/>
      <c r="E14" s="48"/>
      <c r="F14" s="48"/>
      <c r="G14" s="48"/>
      <c r="H14" s="48"/>
      <c r="I14" s="48"/>
      <c r="J14" s="48"/>
      <c r="K14" s="48"/>
      <c r="L14" s="48"/>
      <c r="M14" s="47"/>
      <c r="N14" s="47"/>
      <c r="O14" s="47"/>
      <c r="P14" s="47"/>
      <c r="Q14" s="47"/>
      <c r="R14" s="1"/>
      <c r="T14" s="73"/>
      <c r="U14" s="74"/>
      <c r="V14" s="74"/>
      <c r="W14" s="74"/>
      <c r="X14" s="74"/>
      <c r="Y14" s="74"/>
      <c r="Z14" s="74"/>
      <c r="AA14" s="74"/>
      <c r="AB14" s="74"/>
      <c r="AC14" s="74"/>
      <c r="AD14" s="74"/>
      <c r="AE14" s="74"/>
      <c r="AF14" s="74"/>
      <c r="AG14" s="74"/>
      <c r="AH14" s="74"/>
      <c r="AI14" s="75"/>
      <c r="AK14" s="1"/>
    </row>
    <row r="15" spans="1:37" ht="27.6" customHeight="1" x14ac:dyDescent="0.3">
      <c r="A15" s="49"/>
      <c r="B15" s="49"/>
      <c r="C15" s="48"/>
      <c r="D15" s="48"/>
      <c r="E15" s="48"/>
      <c r="F15" s="48"/>
      <c r="G15" s="48"/>
      <c r="H15" s="48"/>
      <c r="I15" s="48"/>
      <c r="J15" s="48"/>
      <c r="K15" s="48"/>
      <c r="L15" s="48"/>
      <c r="M15" s="47"/>
      <c r="N15" s="47"/>
      <c r="O15" s="47"/>
      <c r="P15" s="47"/>
      <c r="Q15" s="47"/>
      <c r="R15" s="1"/>
      <c r="T15" s="76" t="s">
        <v>19</v>
      </c>
      <c r="U15" s="76"/>
      <c r="V15" s="76"/>
      <c r="W15" s="76"/>
      <c r="X15" s="76"/>
      <c r="Y15" s="76"/>
      <c r="Z15" s="76"/>
      <c r="AA15" s="76"/>
      <c r="AB15" s="76"/>
      <c r="AC15" s="76"/>
      <c r="AD15" s="76"/>
      <c r="AE15" s="76"/>
      <c r="AF15" s="76"/>
      <c r="AG15" s="76"/>
      <c r="AH15" s="76"/>
      <c r="AI15" s="76"/>
      <c r="AK15" s="1"/>
    </row>
    <row r="16" spans="1:37" ht="27.6" customHeight="1" x14ac:dyDescent="0.3">
      <c r="A16" s="49"/>
      <c r="B16" s="49"/>
      <c r="C16" s="48"/>
      <c r="D16" s="48"/>
      <c r="E16" s="48"/>
      <c r="F16" s="48"/>
      <c r="G16" s="48"/>
      <c r="H16" s="48"/>
      <c r="I16" s="48"/>
      <c r="J16" s="48"/>
      <c r="K16" s="48"/>
      <c r="L16" s="48"/>
      <c r="M16" s="47"/>
      <c r="N16" s="47"/>
      <c r="O16" s="47"/>
      <c r="P16" s="47"/>
      <c r="Q16" s="47"/>
      <c r="R16" s="1"/>
      <c r="T16" s="77"/>
      <c r="U16" s="77"/>
      <c r="V16" s="77"/>
      <c r="W16" s="77"/>
      <c r="X16" s="77"/>
      <c r="Y16" s="77"/>
      <c r="Z16" s="77"/>
      <c r="AA16" s="77"/>
      <c r="AB16" s="77"/>
      <c r="AC16" s="77"/>
      <c r="AD16" s="77"/>
      <c r="AE16" s="77"/>
      <c r="AF16" s="77"/>
      <c r="AG16" s="77"/>
      <c r="AH16" s="77"/>
      <c r="AI16" s="77"/>
      <c r="AK16" s="1"/>
    </row>
    <row r="17" spans="1:37" ht="27.6" customHeight="1" x14ac:dyDescent="0.3">
      <c r="A17" s="49"/>
      <c r="B17" s="49"/>
      <c r="C17" s="48"/>
      <c r="D17" s="48"/>
      <c r="E17" s="48"/>
      <c r="F17" s="48"/>
      <c r="G17" s="48"/>
      <c r="H17" s="48"/>
      <c r="I17" s="48"/>
      <c r="J17" s="48"/>
      <c r="K17" s="48"/>
      <c r="L17" s="48"/>
      <c r="M17" s="47"/>
      <c r="N17" s="47"/>
      <c r="O17" s="47"/>
      <c r="P17" s="47"/>
      <c r="Q17" s="47"/>
      <c r="R17" s="1"/>
      <c r="T17" s="77"/>
      <c r="U17" s="77"/>
      <c r="V17" s="77"/>
      <c r="W17" s="77"/>
      <c r="X17" s="77"/>
      <c r="Y17" s="77"/>
      <c r="Z17" s="77"/>
      <c r="AA17" s="77"/>
      <c r="AB17" s="77"/>
      <c r="AC17" s="77"/>
      <c r="AD17" s="77"/>
      <c r="AE17" s="77"/>
      <c r="AF17" s="77"/>
      <c r="AG17" s="77"/>
      <c r="AH17" s="77"/>
      <c r="AI17" s="77"/>
      <c r="AK17" s="1"/>
    </row>
    <row r="18" spans="1:37" ht="27.6" customHeight="1" x14ac:dyDescent="0.3">
      <c r="A18" s="49"/>
      <c r="B18" s="49"/>
      <c r="C18" s="48"/>
      <c r="D18" s="48"/>
      <c r="E18" s="48"/>
      <c r="F18" s="48"/>
      <c r="G18" s="48"/>
      <c r="H18" s="48"/>
      <c r="I18" s="48"/>
      <c r="J18" s="48"/>
      <c r="K18" s="48"/>
      <c r="L18" s="48"/>
      <c r="M18" s="47"/>
      <c r="N18" s="47"/>
      <c r="O18" s="47"/>
      <c r="P18" s="47"/>
      <c r="Q18" s="47"/>
      <c r="R18" s="1"/>
      <c r="T18" s="77"/>
      <c r="U18" s="77"/>
      <c r="V18" s="77"/>
      <c r="W18" s="77"/>
      <c r="X18" s="77"/>
      <c r="Y18" s="77"/>
      <c r="Z18" s="77"/>
      <c r="AA18" s="77"/>
      <c r="AB18" s="77"/>
      <c r="AC18" s="77"/>
      <c r="AD18" s="77"/>
      <c r="AE18" s="77"/>
      <c r="AF18" s="77"/>
      <c r="AG18" s="77"/>
      <c r="AH18" s="77"/>
      <c r="AI18" s="77"/>
      <c r="AK18" s="1"/>
    </row>
    <row r="19" spans="1:37" ht="27.6" customHeight="1" x14ac:dyDescent="0.3">
      <c r="A19" s="49"/>
      <c r="B19" s="49"/>
      <c r="C19" s="48"/>
      <c r="D19" s="48"/>
      <c r="E19" s="48"/>
      <c r="F19" s="48"/>
      <c r="G19" s="48"/>
      <c r="H19" s="48"/>
      <c r="I19" s="48"/>
      <c r="J19" s="48"/>
      <c r="K19" s="48"/>
      <c r="L19" s="48"/>
      <c r="M19" s="47"/>
      <c r="N19" s="47"/>
      <c r="O19" s="47"/>
      <c r="P19" s="47"/>
      <c r="Q19" s="47"/>
      <c r="R19" s="1"/>
      <c r="T19" s="77"/>
      <c r="U19" s="77"/>
      <c r="V19" s="77"/>
      <c r="W19" s="77"/>
      <c r="X19" s="77"/>
      <c r="Y19" s="77"/>
      <c r="Z19" s="77"/>
      <c r="AA19" s="77"/>
      <c r="AB19" s="77"/>
      <c r="AC19" s="77"/>
      <c r="AD19" s="77"/>
      <c r="AE19" s="77"/>
      <c r="AF19" s="77"/>
      <c r="AG19" s="77"/>
      <c r="AH19" s="77"/>
      <c r="AI19" s="77"/>
      <c r="AK19" s="1"/>
    </row>
    <row r="20" spans="1:37" ht="27.6" customHeight="1" x14ac:dyDescent="0.3">
      <c r="A20" s="49"/>
      <c r="B20" s="49"/>
      <c r="C20" s="48"/>
      <c r="D20" s="48"/>
      <c r="E20" s="48"/>
      <c r="F20" s="48"/>
      <c r="G20" s="48"/>
      <c r="H20" s="48"/>
      <c r="I20" s="48"/>
      <c r="J20" s="48"/>
      <c r="K20" s="48"/>
      <c r="L20" s="48"/>
      <c r="M20" s="47"/>
      <c r="N20" s="47"/>
      <c r="O20" s="47"/>
      <c r="P20" s="47"/>
      <c r="Q20" s="47"/>
      <c r="R20" s="1"/>
      <c r="AK20" s="1"/>
    </row>
    <row r="21" spans="1:37" x14ac:dyDescent="0.3">
      <c r="R21" s="1"/>
      <c r="S21" s="1"/>
      <c r="T21" s="1"/>
      <c r="U21" s="1"/>
      <c r="V21" s="1"/>
      <c r="W21" s="1"/>
      <c r="X21" s="1"/>
      <c r="Y21" s="1"/>
      <c r="Z21" s="1"/>
      <c r="AA21" s="1"/>
      <c r="AB21" s="1"/>
      <c r="AC21" s="1"/>
      <c r="AD21" s="1"/>
      <c r="AE21" s="1"/>
      <c r="AF21" s="1"/>
      <c r="AG21" s="1"/>
      <c r="AH21" s="1"/>
      <c r="AI21" s="1"/>
      <c r="AJ21" s="1"/>
      <c r="AK21" s="1"/>
    </row>
  </sheetData>
  <mergeCells count="24">
    <mergeCell ref="T2:AI2"/>
    <mergeCell ref="T3:AI14"/>
    <mergeCell ref="T15:AI19"/>
    <mergeCell ref="A7:Q7"/>
    <mergeCell ref="A8:Q8"/>
    <mergeCell ref="A9:Q9"/>
    <mergeCell ref="A10:Q10"/>
    <mergeCell ref="A11:Q11"/>
    <mergeCell ref="A12:Q12"/>
    <mergeCell ref="C2:L2"/>
    <mergeCell ref="A5:B5"/>
    <mergeCell ref="C5:L5"/>
    <mergeCell ref="A6:Q6"/>
    <mergeCell ref="A1:L1"/>
    <mergeCell ref="C3:L3"/>
    <mergeCell ref="C4:L4"/>
    <mergeCell ref="A2:B2"/>
    <mergeCell ref="A3:B3"/>
    <mergeCell ref="A4:B4"/>
    <mergeCell ref="M1:Q1"/>
    <mergeCell ref="M2:Q2"/>
    <mergeCell ref="M3:Q3"/>
    <mergeCell ref="M4:Q4"/>
    <mergeCell ref="M5:Q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4767F-9BF0-4763-B860-FC8D7BC53CB2}">
  <dimension ref="A1:AB56"/>
  <sheetViews>
    <sheetView tabSelected="1" topLeftCell="A22" zoomScale="80" zoomScaleNormal="80" workbookViewId="0">
      <selection activeCell="D41" sqref="D41"/>
    </sheetView>
  </sheetViews>
  <sheetFormatPr defaultRowHeight="14.4" x14ac:dyDescent="0.3"/>
  <cols>
    <col min="1" max="6" width="13.33203125" customWidth="1"/>
    <col min="7" max="7" width="2.88671875" customWidth="1"/>
    <col min="14" max="14" width="2.88671875" customWidth="1"/>
    <col min="21" max="21" width="2.88671875" customWidth="1"/>
    <col min="28" max="28" width="2.88671875" customWidth="1"/>
  </cols>
  <sheetData>
    <row r="1" spans="1:28" ht="15" thickBot="1" x14ac:dyDescent="0.35">
      <c r="A1" s="90" t="s">
        <v>20</v>
      </c>
      <c r="B1" s="91"/>
      <c r="C1" s="91"/>
      <c r="D1" s="91"/>
      <c r="E1" s="91"/>
      <c r="F1" s="92"/>
      <c r="G1" s="1"/>
      <c r="H1" s="90" t="s">
        <v>21</v>
      </c>
      <c r="I1" s="91"/>
      <c r="J1" s="91"/>
      <c r="K1" s="91"/>
      <c r="L1" s="91"/>
      <c r="M1" s="92"/>
      <c r="N1" s="1"/>
      <c r="O1" s="90" t="s">
        <v>22</v>
      </c>
      <c r="P1" s="91"/>
      <c r="Q1" s="91"/>
      <c r="R1" s="91"/>
      <c r="S1" s="91"/>
      <c r="T1" s="92"/>
      <c r="U1" s="1"/>
      <c r="V1" s="90" t="s">
        <v>23</v>
      </c>
      <c r="W1" s="91"/>
      <c r="X1" s="91"/>
      <c r="Y1" s="91"/>
      <c r="Z1" s="91"/>
      <c r="AA1" s="92"/>
      <c r="AB1" s="1"/>
    </row>
    <row r="2" spans="1:28" x14ac:dyDescent="0.3">
      <c r="A2" s="93" t="s">
        <v>24</v>
      </c>
      <c r="B2" s="93"/>
      <c r="C2" s="93"/>
      <c r="D2" s="93"/>
      <c r="E2" s="93"/>
      <c r="F2" s="93"/>
      <c r="G2" s="18"/>
      <c r="H2" s="93" t="s">
        <v>25</v>
      </c>
      <c r="I2" s="93"/>
      <c r="J2" s="93"/>
      <c r="K2" s="93"/>
      <c r="L2" s="93"/>
      <c r="M2" s="93"/>
      <c r="N2" s="18"/>
      <c r="O2" s="93" t="s">
        <v>26</v>
      </c>
      <c r="P2" s="93"/>
      <c r="Q2" s="93"/>
      <c r="R2" s="93"/>
      <c r="S2" s="93"/>
      <c r="T2" s="93"/>
      <c r="U2" s="18"/>
      <c r="V2" s="93" t="s">
        <v>27</v>
      </c>
      <c r="W2" s="93"/>
      <c r="X2" s="93"/>
      <c r="Y2" s="93"/>
      <c r="Z2" s="93"/>
      <c r="AA2" s="93"/>
      <c r="AB2" s="5"/>
    </row>
    <row r="3" spans="1:28" x14ac:dyDescent="0.3">
      <c r="A3" s="94" t="s">
        <v>28</v>
      </c>
      <c r="B3" s="94"/>
      <c r="C3" s="94"/>
      <c r="D3" s="94"/>
      <c r="E3" s="94"/>
      <c r="F3" s="94"/>
      <c r="G3" s="11"/>
      <c r="H3" s="94" t="s">
        <v>29</v>
      </c>
      <c r="I3" s="94"/>
      <c r="J3" s="94"/>
      <c r="K3" s="94"/>
      <c r="L3" s="94"/>
      <c r="M3" s="94"/>
      <c r="N3" s="11"/>
      <c r="O3" s="94" t="s">
        <v>30</v>
      </c>
      <c r="P3" s="94"/>
      <c r="Q3" s="94"/>
      <c r="R3" s="94"/>
      <c r="S3" s="94"/>
      <c r="T3" s="94"/>
      <c r="U3" s="11"/>
      <c r="V3" s="94" t="s">
        <v>31</v>
      </c>
      <c r="W3" s="94"/>
      <c r="X3" s="94"/>
      <c r="Y3" s="94"/>
      <c r="Z3" s="94"/>
      <c r="AA3" s="94"/>
      <c r="AB3" s="1"/>
    </row>
    <row r="4" spans="1:28" x14ac:dyDescent="0.3">
      <c r="A4" s="94"/>
      <c r="B4" s="94"/>
      <c r="C4" s="94"/>
      <c r="D4" s="94"/>
      <c r="E4" s="94"/>
      <c r="F4" s="94"/>
      <c r="G4" s="11"/>
      <c r="H4" s="94" t="s">
        <v>32</v>
      </c>
      <c r="I4" s="94"/>
      <c r="J4" s="94"/>
      <c r="K4" s="94"/>
      <c r="L4" s="94"/>
      <c r="M4" s="94"/>
      <c r="N4" s="11"/>
      <c r="O4" s="94" t="s">
        <v>33</v>
      </c>
      <c r="P4" s="94"/>
      <c r="Q4" s="94"/>
      <c r="R4" s="94"/>
      <c r="S4" s="94"/>
      <c r="T4" s="94"/>
      <c r="U4" s="11"/>
      <c r="V4" s="94"/>
      <c r="W4" s="94"/>
      <c r="X4" s="94"/>
      <c r="Y4" s="94"/>
      <c r="Z4" s="94"/>
      <c r="AA4" s="94"/>
      <c r="AB4" s="1"/>
    </row>
    <row r="5" spans="1:28" x14ac:dyDescent="0.3">
      <c r="A5" s="94"/>
      <c r="B5" s="94"/>
      <c r="C5" s="94"/>
      <c r="D5" s="94"/>
      <c r="E5" s="94"/>
      <c r="F5" s="94"/>
      <c r="G5" s="11"/>
      <c r="H5" s="94"/>
      <c r="I5" s="94"/>
      <c r="J5" s="94"/>
      <c r="K5" s="94"/>
      <c r="L5" s="94"/>
      <c r="M5" s="94"/>
      <c r="N5" s="11"/>
      <c r="O5" s="94" t="s">
        <v>34</v>
      </c>
      <c r="P5" s="94"/>
      <c r="Q5" s="94"/>
      <c r="R5" s="94"/>
      <c r="S5" s="94"/>
      <c r="T5" s="94"/>
      <c r="U5" s="11"/>
      <c r="V5" s="94"/>
      <c r="W5" s="94"/>
      <c r="X5" s="94"/>
      <c r="Y5" s="94"/>
      <c r="Z5" s="94"/>
      <c r="AA5" s="94"/>
      <c r="AB5" s="1"/>
    </row>
    <row r="6" spans="1:28" x14ac:dyDescent="0.3">
      <c r="A6" s="94"/>
      <c r="B6" s="94"/>
      <c r="C6" s="94"/>
      <c r="D6" s="94"/>
      <c r="E6" s="94"/>
      <c r="F6" s="94"/>
      <c r="G6" s="11"/>
      <c r="H6" s="94"/>
      <c r="I6" s="94"/>
      <c r="J6" s="94"/>
      <c r="K6" s="94"/>
      <c r="L6" s="94"/>
      <c r="M6" s="94"/>
      <c r="N6" s="11"/>
      <c r="O6" s="94"/>
      <c r="P6" s="94"/>
      <c r="Q6" s="94"/>
      <c r="R6" s="94"/>
      <c r="S6" s="94"/>
      <c r="T6" s="94"/>
      <c r="U6" s="11"/>
      <c r="V6" s="94"/>
      <c r="W6" s="94"/>
      <c r="X6" s="94"/>
      <c r="Y6" s="94"/>
      <c r="Z6" s="94"/>
      <c r="AA6" s="94"/>
      <c r="AB6" s="1"/>
    </row>
    <row r="7" spans="1:28" x14ac:dyDescent="0.3">
      <c r="A7" s="94"/>
      <c r="B7" s="94"/>
      <c r="C7" s="94"/>
      <c r="D7" s="94"/>
      <c r="E7" s="94"/>
      <c r="F7" s="94"/>
      <c r="G7" s="11"/>
      <c r="H7" s="94"/>
      <c r="I7" s="94"/>
      <c r="J7" s="94"/>
      <c r="K7" s="94"/>
      <c r="L7" s="94"/>
      <c r="M7" s="94"/>
      <c r="N7" s="11"/>
      <c r="O7" s="94"/>
      <c r="P7" s="94"/>
      <c r="Q7" s="94"/>
      <c r="R7" s="94"/>
      <c r="S7" s="94"/>
      <c r="T7" s="94"/>
      <c r="U7" s="11"/>
      <c r="V7" s="94"/>
      <c r="W7" s="94"/>
      <c r="X7" s="94"/>
      <c r="Y7" s="94"/>
      <c r="Z7" s="94"/>
      <c r="AA7" s="94"/>
      <c r="AB7" s="1"/>
    </row>
    <row r="8" spans="1:28" x14ac:dyDescent="0.3">
      <c r="A8" s="94"/>
      <c r="B8" s="94"/>
      <c r="C8" s="94"/>
      <c r="D8" s="94"/>
      <c r="E8" s="94"/>
      <c r="F8" s="94"/>
      <c r="G8" s="11"/>
      <c r="H8" s="94"/>
      <c r="I8" s="94"/>
      <c r="J8" s="94"/>
      <c r="K8" s="94"/>
      <c r="L8" s="94"/>
      <c r="M8" s="94"/>
      <c r="N8" s="11"/>
      <c r="O8" s="94"/>
      <c r="P8" s="94"/>
      <c r="Q8" s="94"/>
      <c r="R8" s="94"/>
      <c r="S8" s="94"/>
      <c r="T8" s="94"/>
      <c r="U8" s="11"/>
      <c r="V8" s="94"/>
      <c r="W8" s="94"/>
      <c r="X8" s="94"/>
      <c r="Y8" s="94"/>
      <c r="Z8" s="94"/>
      <c r="AA8" s="94"/>
      <c r="AB8" s="1"/>
    </row>
    <row r="9" spans="1:28" x14ac:dyDescent="0.3">
      <c r="A9" s="94"/>
      <c r="B9" s="94"/>
      <c r="C9" s="94"/>
      <c r="D9" s="94"/>
      <c r="E9" s="94"/>
      <c r="F9" s="94"/>
      <c r="G9" s="11"/>
      <c r="H9" s="94"/>
      <c r="I9" s="94"/>
      <c r="J9" s="94"/>
      <c r="K9" s="94"/>
      <c r="L9" s="94"/>
      <c r="M9" s="94"/>
      <c r="N9" s="11"/>
      <c r="O9" s="94"/>
      <c r="P9" s="94"/>
      <c r="Q9" s="94"/>
      <c r="R9" s="94"/>
      <c r="S9" s="94"/>
      <c r="T9" s="94"/>
      <c r="U9" s="11"/>
      <c r="V9" s="94"/>
      <c r="W9" s="94"/>
      <c r="X9" s="94"/>
      <c r="Y9" s="94"/>
      <c r="Z9" s="94"/>
      <c r="AA9" s="94"/>
      <c r="AB9" s="1"/>
    </row>
    <row r="10" spans="1:28" x14ac:dyDescent="0.3">
      <c r="A10" s="94"/>
      <c r="B10" s="94"/>
      <c r="C10" s="94"/>
      <c r="D10" s="94"/>
      <c r="E10" s="94"/>
      <c r="F10" s="94"/>
      <c r="G10" s="11"/>
      <c r="H10" s="94"/>
      <c r="I10" s="94"/>
      <c r="J10" s="94"/>
      <c r="K10" s="94"/>
      <c r="L10" s="94"/>
      <c r="M10" s="94"/>
      <c r="N10" s="11"/>
      <c r="O10" s="94"/>
      <c r="P10" s="94"/>
      <c r="Q10" s="94"/>
      <c r="R10" s="94"/>
      <c r="S10" s="94"/>
      <c r="T10" s="94"/>
      <c r="U10" s="11"/>
      <c r="V10" s="94"/>
      <c r="W10" s="94"/>
      <c r="X10" s="94"/>
      <c r="Y10" s="94"/>
      <c r="Z10" s="94"/>
      <c r="AA10" s="94"/>
      <c r="AB10" s="1"/>
    </row>
    <row r="11" spans="1:28" x14ac:dyDescent="0.3">
      <c r="A11" s="94"/>
      <c r="B11" s="94"/>
      <c r="C11" s="94"/>
      <c r="D11" s="94"/>
      <c r="E11" s="94"/>
      <c r="F11" s="94"/>
      <c r="G11" s="11"/>
      <c r="H11" s="94"/>
      <c r="I11" s="94"/>
      <c r="J11" s="94"/>
      <c r="K11" s="94"/>
      <c r="L11" s="94"/>
      <c r="M11" s="94"/>
      <c r="N11" s="11"/>
      <c r="O11" s="94"/>
      <c r="P11" s="94"/>
      <c r="Q11" s="94"/>
      <c r="R11" s="94"/>
      <c r="S11" s="94"/>
      <c r="T11" s="94"/>
      <c r="U11" s="11"/>
      <c r="V11" s="94"/>
      <c r="W11" s="94"/>
      <c r="X11" s="94"/>
      <c r="Y11" s="94"/>
      <c r="Z11" s="94"/>
      <c r="AA11" s="94"/>
      <c r="AB11" s="1"/>
    </row>
    <row r="12" spans="1:28" x14ac:dyDescent="0.3">
      <c r="A12" s="94"/>
      <c r="B12" s="94"/>
      <c r="C12" s="94"/>
      <c r="D12" s="94"/>
      <c r="E12" s="94"/>
      <c r="F12" s="94"/>
      <c r="G12" s="11"/>
      <c r="H12" s="94"/>
      <c r="I12" s="94"/>
      <c r="J12" s="94"/>
      <c r="K12" s="94"/>
      <c r="L12" s="94"/>
      <c r="M12" s="94"/>
      <c r="N12" s="11"/>
      <c r="O12" s="94"/>
      <c r="P12" s="94"/>
      <c r="Q12" s="94"/>
      <c r="R12" s="94"/>
      <c r="S12" s="94"/>
      <c r="T12" s="94"/>
      <c r="U12" s="11"/>
      <c r="V12" s="94"/>
      <c r="W12" s="94"/>
      <c r="X12" s="94"/>
      <c r="Y12" s="94"/>
      <c r="Z12" s="94"/>
      <c r="AA12" s="94"/>
      <c r="AB12" s="1"/>
    </row>
    <row r="13" spans="1:28" x14ac:dyDescent="0.3">
      <c r="A13" s="94"/>
      <c r="B13" s="94"/>
      <c r="C13" s="94"/>
      <c r="D13" s="94"/>
      <c r="E13" s="94"/>
      <c r="F13" s="94"/>
      <c r="G13" s="11"/>
      <c r="H13" s="94"/>
      <c r="I13" s="94"/>
      <c r="J13" s="94"/>
      <c r="K13" s="94"/>
      <c r="L13" s="94"/>
      <c r="M13" s="94"/>
      <c r="N13" s="11"/>
      <c r="O13" s="94"/>
      <c r="P13" s="94"/>
      <c r="Q13" s="94"/>
      <c r="R13" s="94"/>
      <c r="S13" s="94"/>
      <c r="T13" s="94"/>
      <c r="U13" s="11"/>
      <c r="V13" s="94"/>
      <c r="W13" s="94"/>
      <c r="X13" s="94"/>
      <c r="Y13" s="94"/>
      <c r="Z13" s="94"/>
      <c r="AA13" s="94"/>
      <c r="AB13" s="1"/>
    </row>
    <row r="14" spans="1:28" x14ac:dyDescent="0.3">
      <c r="A14" s="94"/>
      <c r="B14" s="94"/>
      <c r="C14" s="94"/>
      <c r="D14" s="94"/>
      <c r="E14" s="94"/>
      <c r="F14" s="94"/>
      <c r="G14" s="11"/>
      <c r="H14" s="94"/>
      <c r="I14" s="94"/>
      <c r="J14" s="94"/>
      <c r="K14" s="94"/>
      <c r="L14" s="94"/>
      <c r="M14" s="94"/>
      <c r="N14" s="11"/>
      <c r="O14" s="94"/>
      <c r="P14" s="94"/>
      <c r="Q14" s="94"/>
      <c r="R14" s="94"/>
      <c r="S14" s="94"/>
      <c r="T14" s="94"/>
      <c r="U14" s="11"/>
      <c r="V14" s="94"/>
      <c r="W14" s="94"/>
      <c r="X14" s="94"/>
      <c r="Y14" s="94"/>
      <c r="Z14" s="94"/>
      <c r="AA14" s="94"/>
      <c r="AB14" s="1"/>
    </row>
    <row r="15" spans="1:28" x14ac:dyDescent="0.3">
      <c r="A15" s="94"/>
      <c r="B15" s="94"/>
      <c r="C15" s="94"/>
      <c r="D15" s="94"/>
      <c r="E15" s="94"/>
      <c r="F15" s="94"/>
      <c r="G15" s="11"/>
      <c r="H15" s="94"/>
      <c r="I15" s="94"/>
      <c r="J15" s="94"/>
      <c r="K15" s="94"/>
      <c r="L15" s="94"/>
      <c r="M15" s="94"/>
      <c r="N15" s="11"/>
      <c r="O15" s="94"/>
      <c r="P15" s="94"/>
      <c r="Q15" s="94"/>
      <c r="R15" s="94"/>
      <c r="S15" s="94"/>
      <c r="T15" s="94"/>
      <c r="U15" s="11"/>
      <c r="V15" s="94"/>
      <c r="W15" s="94"/>
      <c r="X15" s="94"/>
      <c r="Y15" s="94"/>
      <c r="Z15" s="94"/>
      <c r="AA15" s="94"/>
      <c r="AB15" s="1"/>
    </row>
    <row r="16" spans="1:28" x14ac:dyDescent="0.3">
      <c r="A16" s="94"/>
      <c r="B16" s="94"/>
      <c r="C16" s="94"/>
      <c r="D16" s="94"/>
      <c r="E16" s="94"/>
      <c r="F16" s="94"/>
      <c r="G16" s="11"/>
      <c r="H16" s="94"/>
      <c r="I16" s="94"/>
      <c r="J16" s="94"/>
      <c r="K16" s="94"/>
      <c r="L16" s="94"/>
      <c r="M16" s="94"/>
      <c r="N16" s="11"/>
      <c r="O16" s="94"/>
      <c r="P16" s="94"/>
      <c r="Q16" s="94"/>
      <c r="R16" s="94"/>
      <c r="S16" s="94"/>
      <c r="T16" s="94"/>
      <c r="U16" s="11"/>
      <c r="V16" s="94"/>
      <c r="W16" s="94"/>
      <c r="X16" s="94"/>
      <c r="Y16" s="94"/>
      <c r="Z16" s="94"/>
      <c r="AA16" s="94"/>
      <c r="AB16" s="1"/>
    </row>
    <row r="17" spans="1:28" x14ac:dyDescent="0.3">
      <c r="A17" s="94"/>
      <c r="B17" s="94"/>
      <c r="C17" s="94"/>
      <c r="D17" s="94"/>
      <c r="E17" s="94"/>
      <c r="F17" s="94"/>
      <c r="G17" s="11"/>
      <c r="H17" s="94"/>
      <c r="I17" s="94"/>
      <c r="J17" s="94"/>
      <c r="K17" s="94"/>
      <c r="L17" s="94"/>
      <c r="M17" s="94"/>
      <c r="N17" s="11"/>
      <c r="O17" s="94"/>
      <c r="P17" s="94"/>
      <c r="Q17" s="94"/>
      <c r="R17" s="94"/>
      <c r="S17" s="94"/>
      <c r="T17" s="94"/>
      <c r="U17" s="11"/>
      <c r="V17" s="94"/>
      <c r="W17" s="94"/>
      <c r="X17" s="94"/>
      <c r="Y17" s="94"/>
      <c r="Z17" s="94"/>
      <c r="AA17" s="94"/>
      <c r="AB17" s="1"/>
    </row>
    <row r="18" spans="1:28" x14ac:dyDescent="0.3">
      <c r="A18" s="94"/>
      <c r="B18" s="94"/>
      <c r="C18" s="94"/>
      <c r="D18" s="94"/>
      <c r="E18" s="94"/>
      <c r="F18" s="94"/>
      <c r="G18" s="11"/>
      <c r="H18" s="94"/>
      <c r="I18" s="94"/>
      <c r="J18" s="94"/>
      <c r="K18" s="94"/>
      <c r="L18" s="94"/>
      <c r="M18" s="94"/>
      <c r="N18" s="11"/>
      <c r="O18" s="94"/>
      <c r="P18" s="94"/>
      <c r="Q18" s="94"/>
      <c r="R18" s="94"/>
      <c r="S18" s="94"/>
      <c r="T18" s="94"/>
      <c r="U18" s="11"/>
      <c r="V18" s="94"/>
      <c r="W18" s="94"/>
      <c r="X18" s="94"/>
      <c r="Y18" s="94"/>
      <c r="Z18" s="94"/>
      <c r="AA18" s="94"/>
      <c r="AB18" s="1"/>
    </row>
    <row r="19" spans="1:28" x14ac:dyDescent="0.3">
      <c r="A19" s="94"/>
      <c r="B19" s="94"/>
      <c r="C19" s="94"/>
      <c r="D19" s="94"/>
      <c r="E19" s="94"/>
      <c r="F19" s="94"/>
      <c r="G19" s="11"/>
      <c r="H19" s="94"/>
      <c r="I19" s="94"/>
      <c r="J19" s="94"/>
      <c r="K19" s="94"/>
      <c r="L19" s="94"/>
      <c r="M19" s="94"/>
      <c r="N19" s="11"/>
      <c r="O19" s="94"/>
      <c r="P19" s="94"/>
      <c r="Q19" s="94"/>
      <c r="R19" s="94"/>
      <c r="S19" s="94"/>
      <c r="T19" s="94"/>
      <c r="U19" s="11"/>
      <c r="V19" s="94"/>
      <c r="W19" s="94"/>
      <c r="X19" s="94"/>
      <c r="Y19" s="94"/>
      <c r="Z19" s="94"/>
      <c r="AA19" s="94"/>
      <c r="AB19" s="1"/>
    </row>
    <row r="20" spans="1:28" x14ac:dyDescent="0.3">
      <c r="A20" s="94"/>
      <c r="B20" s="94"/>
      <c r="C20" s="94"/>
      <c r="D20" s="94"/>
      <c r="E20" s="94"/>
      <c r="F20" s="94"/>
      <c r="G20" s="11"/>
      <c r="H20" s="94"/>
      <c r="I20" s="94"/>
      <c r="J20" s="94"/>
      <c r="K20" s="94"/>
      <c r="L20" s="94"/>
      <c r="M20" s="94"/>
      <c r="N20" s="11"/>
      <c r="O20" s="94"/>
      <c r="P20" s="94"/>
      <c r="Q20" s="94"/>
      <c r="R20" s="94"/>
      <c r="S20" s="94"/>
      <c r="T20" s="94"/>
      <c r="U20" s="11"/>
      <c r="V20" s="94"/>
      <c r="W20" s="94"/>
      <c r="X20" s="94"/>
      <c r="Y20" s="94"/>
      <c r="Z20" s="94"/>
      <c r="AA20" s="94"/>
      <c r="AB20" s="1"/>
    </row>
    <row r="21" spans="1:28" x14ac:dyDescent="0.3">
      <c r="A21" s="94"/>
      <c r="B21" s="94"/>
      <c r="C21" s="94"/>
      <c r="D21" s="94"/>
      <c r="E21" s="94"/>
      <c r="F21" s="94"/>
      <c r="G21" s="11"/>
      <c r="H21" s="94"/>
      <c r="I21" s="94"/>
      <c r="J21" s="94"/>
      <c r="K21" s="94"/>
      <c r="L21" s="94"/>
      <c r="M21" s="94"/>
      <c r="N21" s="11"/>
      <c r="O21" s="94"/>
      <c r="P21" s="94"/>
      <c r="Q21" s="94"/>
      <c r="R21" s="94"/>
      <c r="S21" s="94"/>
      <c r="T21" s="94"/>
      <c r="U21" s="11"/>
      <c r="V21" s="94"/>
      <c r="W21" s="94"/>
      <c r="X21" s="94"/>
      <c r="Y21" s="94"/>
      <c r="Z21" s="94"/>
      <c r="AA21" s="94"/>
      <c r="AB21" s="1"/>
    </row>
    <row r="22" spans="1:28" x14ac:dyDescent="0.3">
      <c r="A22" s="94"/>
      <c r="B22" s="94"/>
      <c r="C22" s="94"/>
      <c r="D22" s="94"/>
      <c r="E22" s="94"/>
      <c r="F22" s="94"/>
      <c r="G22" s="1"/>
      <c r="H22" s="71"/>
      <c r="I22" s="71"/>
      <c r="J22" s="71"/>
      <c r="K22" s="71"/>
      <c r="L22" s="71"/>
      <c r="M22" s="71"/>
      <c r="N22" s="1"/>
      <c r="O22" s="85"/>
      <c r="P22" s="85"/>
      <c r="Q22" s="85"/>
      <c r="R22" s="85"/>
      <c r="S22" s="85"/>
      <c r="T22" s="85"/>
      <c r="U22" s="1"/>
      <c r="V22" s="85"/>
      <c r="W22" s="85"/>
      <c r="X22" s="85"/>
      <c r="Y22" s="85"/>
      <c r="Z22" s="85"/>
      <c r="AA22" s="85"/>
      <c r="AB22" s="1"/>
    </row>
    <row r="23" spans="1:28" x14ac:dyDescent="0.3">
      <c r="A23" s="94"/>
      <c r="B23" s="94"/>
      <c r="C23" s="94"/>
      <c r="D23" s="94"/>
      <c r="E23" s="94"/>
      <c r="F23" s="94"/>
      <c r="G23" s="1"/>
      <c r="H23" s="71"/>
      <c r="I23" s="71"/>
      <c r="J23" s="71"/>
      <c r="K23" s="71"/>
      <c r="L23" s="71"/>
      <c r="M23" s="71"/>
      <c r="N23" s="1"/>
      <c r="O23" s="71"/>
      <c r="P23" s="71"/>
      <c r="Q23" s="71"/>
      <c r="R23" s="71"/>
      <c r="S23" s="71"/>
      <c r="T23" s="71"/>
      <c r="U23" s="1"/>
      <c r="V23" s="71"/>
      <c r="W23" s="71"/>
      <c r="X23" s="71"/>
      <c r="Y23" s="71"/>
      <c r="Z23" s="71"/>
      <c r="AA23" s="71"/>
      <c r="AB23" s="1"/>
    </row>
    <row r="24" spans="1:28" x14ac:dyDescent="0.3">
      <c r="A24" s="94"/>
      <c r="B24" s="94"/>
      <c r="C24" s="94"/>
      <c r="D24" s="94"/>
      <c r="E24" s="94"/>
      <c r="F24" s="94"/>
      <c r="G24" s="1"/>
      <c r="H24" s="71"/>
      <c r="I24" s="71"/>
      <c r="J24" s="71"/>
      <c r="K24" s="71"/>
      <c r="L24" s="71"/>
      <c r="M24" s="71"/>
      <c r="N24" s="1"/>
      <c r="O24" s="85"/>
      <c r="P24" s="85"/>
      <c r="Q24" s="85"/>
      <c r="R24" s="85"/>
      <c r="S24" s="85"/>
      <c r="T24" s="85"/>
      <c r="U24" s="1"/>
      <c r="V24" s="85"/>
      <c r="W24" s="85"/>
      <c r="X24" s="85"/>
      <c r="Y24" s="85"/>
      <c r="Z24" s="85"/>
      <c r="AA24" s="85"/>
      <c r="AB24" s="1"/>
    </row>
    <row r="25" spans="1:28" x14ac:dyDescent="0.3">
      <c r="A25" s="94"/>
      <c r="B25" s="94"/>
      <c r="C25" s="94"/>
      <c r="D25" s="94"/>
      <c r="E25" s="94"/>
      <c r="F25" s="94"/>
      <c r="G25" s="1"/>
      <c r="H25" s="71"/>
      <c r="I25" s="71"/>
      <c r="J25" s="71"/>
      <c r="K25" s="71"/>
      <c r="L25" s="71"/>
      <c r="M25" s="71"/>
      <c r="N25" s="1"/>
      <c r="O25" s="85"/>
      <c r="P25" s="85"/>
      <c r="Q25" s="85"/>
      <c r="R25" s="85"/>
      <c r="S25" s="85"/>
      <c r="T25" s="85"/>
      <c r="U25" s="1"/>
      <c r="V25" s="85"/>
      <c r="W25" s="85"/>
      <c r="X25" s="85"/>
      <c r="Y25" s="85"/>
      <c r="Z25" s="85"/>
      <c r="AA25" s="85"/>
      <c r="AB25" s="1"/>
    </row>
    <row r="26" spans="1:28" x14ac:dyDescent="0.3">
      <c r="A26" s="94"/>
      <c r="B26" s="94"/>
      <c r="C26" s="94"/>
      <c r="D26" s="94"/>
      <c r="E26" s="94"/>
      <c r="F26" s="94"/>
      <c r="G26" s="1"/>
      <c r="H26" s="71"/>
      <c r="I26" s="71"/>
      <c r="J26" s="71"/>
      <c r="K26" s="71"/>
      <c r="L26" s="71"/>
      <c r="M26" s="71"/>
      <c r="N26" s="1"/>
      <c r="O26" s="85"/>
      <c r="P26" s="85"/>
      <c r="Q26" s="85"/>
      <c r="R26" s="85"/>
      <c r="S26" s="85"/>
      <c r="T26" s="85"/>
      <c r="U26" s="1"/>
      <c r="V26" s="85"/>
      <c r="W26" s="85"/>
      <c r="X26" s="85"/>
      <c r="Y26" s="85"/>
      <c r="Z26" s="85"/>
      <c r="AA26" s="85"/>
      <c r="AB26" s="1"/>
    </row>
    <row r="27" spans="1:28" x14ac:dyDescent="0.3">
      <c r="A27" s="95"/>
      <c r="B27" s="95"/>
      <c r="C27" s="95"/>
      <c r="D27" s="95"/>
      <c r="E27" s="95"/>
      <c r="F27" s="95"/>
      <c r="G27" s="1"/>
      <c r="H27" s="87"/>
      <c r="I27" s="87"/>
      <c r="J27" s="87"/>
      <c r="K27" s="87"/>
      <c r="L27" s="87"/>
      <c r="M27" s="87"/>
      <c r="N27" s="1"/>
      <c r="O27" s="86"/>
      <c r="P27" s="86"/>
      <c r="Q27" s="86"/>
      <c r="R27" s="86"/>
      <c r="S27" s="86"/>
      <c r="T27" s="86"/>
      <c r="U27" s="1"/>
      <c r="V27" s="86"/>
      <c r="W27" s="86"/>
      <c r="X27" s="86"/>
      <c r="Y27" s="86"/>
      <c r="Z27" s="86"/>
      <c r="AA27" s="86"/>
      <c r="AB27" s="1"/>
    </row>
    <row r="28" spans="1:28" x14ac:dyDescent="0.3">
      <c r="A28" s="19"/>
      <c r="B28" s="19"/>
      <c r="C28" s="19"/>
      <c r="D28" s="19"/>
      <c r="E28" s="19"/>
      <c r="F28" s="19"/>
      <c r="G28" s="1"/>
      <c r="AB28" s="1"/>
    </row>
    <row r="29" spans="1:28" x14ac:dyDescent="0.3">
      <c r="A29" s="94" t="s">
        <v>35</v>
      </c>
      <c r="B29" s="94"/>
      <c r="C29" s="94"/>
      <c r="D29" s="94"/>
      <c r="E29" s="94"/>
      <c r="F29" s="19">
        <f>COUNTA(A2:A26)</f>
        <v>2</v>
      </c>
      <c r="G29" s="1"/>
      <c r="AB29" s="1"/>
    </row>
    <row r="30" spans="1:28" x14ac:dyDescent="0.3">
      <c r="A30" s="19"/>
      <c r="B30" s="19"/>
      <c r="C30" s="19"/>
      <c r="D30" s="19"/>
      <c r="E30" s="19"/>
      <c r="F30" s="19"/>
      <c r="G30" s="1"/>
      <c r="AB30" s="1"/>
    </row>
    <row r="31" spans="1:28" x14ac:dyDescent="0.3">
      <c r="A31" s="71" t="s">
        <v>36</v>
      </c>
      <c r="B31" s="71"/>
      <c r="C31" s="71"/>
      <c r="D31" s="71"/>
      <c r="E31" s="71"/>
      <c r="F31">
        <f>COUNTA(H2:H26)</f>
        <v>3</v>
      </c>
      <c r="G31" s="1"/>
      <c r="AB31" s="1"/>
    </row>
    <row r="32" spans="1:28" x14ac:dyDescent="0.3">
      <c r="G32" s="1"/>
      <c r="AB32" s="1"/>
    </row>
    <row r="33" spans="1:28" x14ac:dyDescent="0.3">
      <c r="A33" s="71" t="s">
        <v>37</v>
      </c>
      <c r="B33" s="71"/>
      <c r="C33" s="71"/>
      <c r="D33" s="71"/>
      <c r="E33" s="71"/>
      <c r="F33">
        <f>COUNTA(O2:O26)</f>
        <v>4</v>
      </c>
      <c r="G33" s="1"/>
      <c r="AB33" s="1"/>
    </row>
    <row r="34" spans="1:28" x14ac:dyDescent="0.3">
      <c r="G34" s="1"/>
      <c r="AB34" s="1"/>
    </row>
    <row r="35" spans="1:28" x14ac:dyDescent="0.3">
      <c r="A35" s="71" t="s">
        <v>38</v>
      </c>
      <c r="B35" s="71"/>
      <c r="C35" s="71"/>
      <c r="D35" s="71"/>
      <c r="E35" s="71"/>
      <c r="F35">
        <f>COUNTA(V2:V26)</f>
        <v>2</v>
      </c>
      <c r="G35" s="1"/>
      <c r="AB35" s="1"/>
    </row>
    <row r="36" spans="1:28" x14ac:dyDescent="0.3">
      <c r="G36" s="1"/>
      <c r="AB36" s="1"/>
    </row>
    <row r="37" spans="1:28" x14ac:dyDescent="0.3">
      <c r="G37" s="1"/>
      <c r="AB37" s="1"/>
    </row>
    <row r="38" spans="1:28" x14ac:dyDescent="0.3">
      <c r="A38" s="1"/>
      <c r="B38" s="1"/>
      <c r="C38" s="1"/>
      <c r="D38" s="1"/>
      <c r="E38" s="1"/>
      <c r="F38" s="1"/>
      <c r="G38" s="1"/>
      <c r="AB38" s="1"/>
    </row>
    <row r="39" spans="1:28" x14ac:dyDescent="0.3">
      <c r="A39" s="88" t="s">
        <v>39</v>
      </c>
      <c r="B39" s="88"/>
      <c r="C39" s="88"/>
      <c r="D39" s="88"/>
      <c r="E39" s="88"/>
      <c r="F39" s="88"/>
      <c r="G39" s="1"/>
      <c r="AB39" s="1"/>
    </row>
    <row r="40" spans="1:28" ht="15" thickBot="1" x14ac:dyDescent="0.35">
      <c r="A40" s="89"/>
      <c r="B40" s="89"/>
      <c r="C40" s="89"/>
      <c r="D40" s="89"/>
      <c r="E40" s="89"/>
      <c r="F40" s="89"/>
      <c r="G40" s="1"/>
      <c r="AB40" s="1"/>
    </row>
    <row r="41" spans="1:28" x14ac:dyDescent="0.3">
      <c r="G41" s="1"/>
      <c r="AB41" s="1"/>
    </row>
    <row r="42" spans="1:28" x14ac:dyDescent="0.3">
      <c r="D42" s="16" t="s">
        <v>40</v>
      </c>
      <c r="E42" s="71" t="s">
        <v>41</v>
      </c>
      <c r="F42" s="71"/>
      <c r="G42" s="1"/>
      <c r="AB42" s="1"/>
    </row>
    <row r="43" spans="1:28" x14ac:dyDescent="0.3">
      <c r="A43" s="85" t="s">
        <v>42</v>
      </c>
      <c r="B43" s="85"/>
      <c r="C43" s="85"/>
      <c r="D43" s="16">
        <v>2</v>
      </c>
      <c r="E43" s="71">
        <f>IF(D43=1,1, IF(D43=2, 0.75, IF(D43=3, 0.5, IF(D43=4, 0.25, 0))))</f>
        <v>0.75</v>
      </c>
      <c r="F43" s="71"/>
      <c r="G43" s="1"/>
      <c r="AB43" s="1"/>
    </row>
    <row r="44" spans="1:28" x14ac:dyDescent="0.3">
      <c r="A44" s="85"/>
      <c r="B44" s="85"/>
      <c r="C44" s="85"/>
      <c r="D44" s="16"/>
      <c r="E44" s="71"/>
      <c r="F44" s="71"/>
      <c r="G44" s="1"/>
      <c r="AB44" s="1"/>
    </row>
    <row r="45" spans="1:28" x14ac:dyDescent="0.3">
      <c r="A45" s="85" t="s">
        <v>43</v>
      </c>
      <c r="B45" s="85"/>
      <c r="C45" s="85"/>
      <c r="D45" s="16">
        <v>3</v>
      </c>
      <c r="E45" s="71">
        <f t="shared" ref="E45:E49" si="0">IF(D45=1,1, IF(D45=2, 0.75, IF(D45=3, 0.5, IF(D45=4, 0.25, 0))))</f>
        <v>0.5</v>
      </c>
      <c r="F45" s="71"/>
      <c r="G45" s="1"/>
      <c r="AB45" s="1"/>
    </row>
    <row r="46" spans="1:28" x14ac:dyDescent="0.3">
      <c r="A46" s="85"/>
      <c r="B46" s="85"/>
      <c r="C46" s="85"/>
      <c r="D46" s="16"/>
      <c r="E46" s="71"/>
      <c r="F46" s="71"/>
      <c r="G46" s="1"/>
      <c r="AB46" s="1"/>
    </row>
    <row r="47" spans="1:28" x14ac:dyDescent="0.3">
      <c r="A47" s="85" t="s">
        <v>44</v>
      </c>
      <c r="B47" s="85"/>
      <c r="C47" s="85"/>
      <c r="D47" s="16">
        <v>1</v>
      </c>
      <c r="E47" s="71">
        <f t="shared" si="0"/>
        <v>1</v>
      </c>
      <c r="F47" s="71"/>
      <c r="G47" s="1"/>
      <c r="AB47" s="1"/>
    </row>
    <row r="48" spans="1:28" x14ac:dyDescent="0.3">
      <c r="A48" s="85"/>
      <c r="B48" s="85"/>
      <c r="C48" s="85"/>
      <c r="D48" s="16"/>
      <c r="E48" s="71"/>
      <c r="F48" s="71"/>
      <c r="G48" s="1"/>
      <c r="AB48" s="1"/>
    </row>
    <row r="49" spans="1:28" x14ac:dyDescent="0.3">
      <c r="A49" s="85" t="s">
        <v>45</v>
      </c>
      <c r="B49" s="85"/>
      <c r="C49" s="85"/>
      <c r="D49" s="16">
        <v>4</v>
      </c>
      <c r="E49" s="71">
        <f t="shared" si="0"/>
        <v>0.25</v>
      </c>
      <c r="F49" s="71"/>
      <c r="G49" s="1"/>
      <c r="AB49" s="1"/>
    </row>
    <row r="50" spans="1:28" x14ac:dyDescent="0.3">
      <c r="A50" s="85"/>
      <c r="B50" s="85"/>
      <c r="C50" s="85"/>
      <c r="D50" s="16"/>
      <c r="E50" s="71"/>
      <c r="F50" s="71"/>
      <c r="G50" s="1"/>
      <c r="AB50" s="1"/>
    </row>
    <row r="51" spans="1:28" x14ac:dyDescent="0.3">
      <c r="A51" s="86"/>
      <c r="B51" s="86"/>
      <c r="C51" s="86"/>
      <c r="D51" s="17"/>
      <c r="E51" s="87"/>
      <c r="F51" s="87"/>
      <c r="G51" s="1"/>
      <c r="AB51" s="1"/>
    </row>
    <row r="52" spans="1:28" x14ac:dyDescent="0.3">
      <c r="G52" s="1"/>
      <c r="AB52" s="1"/>
    </row>
    <row r="53" spans="1:28" x14ac:dyDescent="0.3">
      <c r="G53" s="1"/>
      <c r="AB53" s="1"/>
    </row>
    <row r="54" spans="1:28" x14ac:dyDescent="0.3">
      <c r="G54" s="1"/>
      <c r="AB54" s="1"/>
    </row>
    <row r="55" spans="1:28" x14ac:dyDescent="0.3">
      <c r="G55" s="1"/>
      <c r="AB55" s="1"/>
    </row>
    <row r="56" spans="1:28" x14ac:dyDescent="0.3">
      <c r="G56" s="1"/>
      <c r="H56" s="1"/>
      <c r="I56" s="1"/>
      <c r="J56" s="1"/>
      <c r="K56" s="1"/>
      <c r="L56" s="1"/>
      <c r="M56" s="1"/>
      <c r="N56" s="1"/>
      <c r="O56" s="1"/>
      <c r="P56" s="1"/>
      <c r="Q56" s="1"/>
      <c r="R56" s="1"/>
      <c r="S56" s="1"/>
      <c r="T56" s="1"/>
      <c r="U56" s="1"/>
      <c r="V56" s="1"/>
      <c r="W56" s="1"/>
      <c r="X56" s="1"/>
      <c r="Y56" s="1"/>
      <c r="Z56" s="1"/>
      <c r="AA56" s="1"/>
      <c r="AB56" s="1"/>
    </row>
  </sheetData>
  <mergeCells count="132">
    <mergeCell ref="A33:E33"/>
    <mergeCell ref="A35:E35"/>
    <mergeCell ref="A18:F18"/>
    <mergeCell ref="A23:F23"/>
    <mergeCell ref="H23:M23"/>
    <mergeCell ref="O23:T23"/>
    <mergeCell ref="V23:AA23"/>
    <mergeCell ref="A29:E29"/>
    <mergeCell ref="A26:F26"/>
    <mergeCell ref="A25:F25"/>
    <mergeCell ref="A24:F24"/>
    <mergeCell ref="A22:F22"/>
    <mergeCell ref="A21:F21"/>
    <mergeCell ref="A19:F19"/>
    <mergeCell ref="V25:AA25"/>
    <mergeCell ref="V26:AA26"/>
    <mergeCell ref="V27:AA27"/>
    <mergeCell ref="V18:AA18"/>
    <mergeCell ref="V19:AA19"/>
    <mergeCell ref="V20:AA20"/>
    <mergeCell ref="V21:AA21"/>
    <mergeCell ref="V22:AA22"/>
    <mergeCell ref="V24:AA24"/>
    <mergeCell ref="V16:AA16"/>
    <mergeCell ref="V17:AA17"/>
    <mergeCell ref="V6:AA6"/>
    <mergeCell ref="V7:AA7"/>
    <mergeCell ref="V8:AA8"/>
    <mergeCell ref="V9:AA9"/>
    <mergeCell ref="V10:AA10"/>
    <mergeCell ref="V11:AA11"/>
    <mergeCell ref="A31:E31"/>
    <mergeCell ref="A8:F8"/>
    <mergeCell ref="A9:F9"/>
    <mergeCell ref="A10:F10"/>
    <mergeCell ref="A11:F11"/>
    <mergeCell ref="A12:F12"/>
    <mergeCell ref="A13:F13"/>
    <mergeCell ref="H26:M26"/>
    <mergeCell ref="H27:M27"/>
    <mergeCell ref="H24:M24"/>
    <mergeCell ref="H25:M25"/>
    <mergeCell ref="O26:T26"/>
    <mergeCell ref="O27:T27"/>
    <mergeCell ref="O24:T24"/>
    <mergeCell ref="O25:T25"/>
    <mergeCell ref="V1:AA1"/>
    <mergeCell ref="V2:AA2"/>
    <mergeCell ref="V3:AA3"/>
    <mergeCell ref="V4:AA4"/>
    <mergeCell ref="V5:AA5"/>
    <mergeCell ref="O19:T19"/>
    <mergeCell ref="O20:T20"/>
    <mergeCell ref="O21:T21"/>
    <mergeCell ref="O22:T22"/>
    <mergeCell ref="O13:T13"/>
    <mergeCell ref="O14:T14"/>
    <mergeCell ref="O15:T15"/>
    <mergeCell ref="O16:T16"/>
    <mergeCell ref="O17:T17"/>
    <mergeCell ref="O18:T18"/>
    <mergeCell ref="O7:T7"/>
    <mergeCell ref="O8:T8"/>
    <mergeCell ref="O9:T9"/>
    <mergeCell ref="O10:T10"/>
    <mergeCell ref="O11:T11"/>
    <mergeCell ref="V12:AA12"/>
    <mergeCell ref="V13:AA13"/>
    <mergeCell ref="V14:AA14"/>
    <mergeCell ref="V15:AA15"/>
    <mergeCell ref="O2:T2"/>
    <mergeCell ref="O3:T3"/>
    <mergeCell ref="O4:T4"/>
    <mergeCell ref="O5:T5"/>
    <mergeCell ref="O6:T6"/>
    <mergeCell ref="H19:M19"/>
    <mergeCell ref="H20:M20"/>
    <mergeCell ref="H21:M21"/>
    <mergeCell ref="H22:M22"/>
    <mergeCell ref="H13:M13"/>
    <mergeCell ref="H14:M14"/>
    <mergeCell ref="H15:M15"/>
    <mergeCell ref="H16:M16"/>
    <mergeCell ref="H17:M17"/>
    <mergeCell ref="H18:M18"/>
    <mergeCell ref="H7:M7"/>
    <mergeCell ref="H8:M8"/>
    <mergeCell ref="H9:M9"/>
    <mergeCell ref="H10:M10"/>
    <mergeCell ref="O12:T12"/>
    <mergeCell ref="E51:F51"/>
    <mergeCell ref="A39:F40"/>
    <mergeCell ref="A1:F1"/>
    <mergeCell ref="H1:M1"/>
    <mergeCell ref="O1:T1"/>
    <mergeCell ref="A2:F2"/>
    <mergeCell ref="A3:F3"/>
    <mergeCell ref="A4:F4"/>
    <mergeCell ref="A5:F5"/>
    <mergeCell ref="A6:F6"/>
    <mergeCell ref="A7:F7"/>
    <mergeCell ref="H11:M11"/>
    <mergeCell ref="H12:M12"/>
    <mergeCell ref="A27:F27"/>
    <mergeCell ref="H2:M2"/>
    <mergeCell ref="H3:M3"/>
    <mergeCell ref="H4:M4"/>
    <mergeCell ref="H5:M5"/>
    <mergeCell ref="H6:M6"/>
    <mergeCell ref="A20:F20"/>
    <mergeCell ref="A14:F14"/>
    <mergeCell ref="A15:F15"/>
    <mergeCell ref="A16:F16"/>
    <mergeCell ref="A17:F17"/>
    <mergeCell ref="E42:F42"/>
    <mergeCell ref="E43:F43"/>
    <mergeCell ref="E44:F44"/>
    <mergeCell ref="E45:F45"/>
    <mergeCell ref="E46:F46"/>
    <mergeCell ref="E47:F47"/>
    <mergeCell ref="E48:F48"/>
    <mergeCell ref="E49:F49"/>
    <mergeCell ref="E50:F50"/>
    <mergeCell ref="A43:C43"/>
    <mergeCell ref="A44:C44"/>
    <mergeCell ref="A45:C45"/>
    <mergeCell ref="A46:C46"/>
    <mergeCell ref="A47:C47"/>
    <mergeCell ref="A48:C48"/>
    <mergeCell ref="A49:C49"/>
    <mergeCell ref="A50:C50"/>
    <mergeCell ref="A51:C5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F79B8-9DCD-40AE-BCD0-8DD048F7DAC2}">
  <dimension ref="A1:AT135"/>
  <sheetViews>
    <sheetView topLeftCell="A16" zoomScale="85" zoomScaleNormal="85" workbookViewId="0">
      <selection activeCell="F9" sqref="F9"/>
    </sheetView>
  </sheetViews>
  <sheetFormatPr defaultRowHeight="14.4" x14ac:dyDescent="0.3"/>
  <cols>
    <col min="1" max="1" width="58" customWidth="1"/>
    <col min="7" max="7" width="2.88671875" customWidth="1"/>
    <col min="8" max="8" width="13.6640625" customWidth="1"/>
    <col min="9" max="9" width="6.6640625" customWidth="1"/>
    <col min="10" max="10" width="13.5546875" customWidth="1"/>
    <col min="11" max="15" width="4.6640625" customWidth="1"/>
    <col min="16" max="16" width="2.88671875" customWidth="1"/>
    <col min="17" max="19" width="5.33203125" customWidth="1"/>
    <col min="20" max="20" width="2.88671875" customWidth="1"/>
    <col min="28" max="28" width="2.88671875" customWidth="1"/>
    <col min="29" max="29" width="17.5546875" customWidth="1"/>
    <col min="30" max="30" width="18.33203125" customWidth="1"/>
    <col min="31" max="31" width="18" customWidth="1"/>
    <col min="32" max="32" width="36" customWidth="1"/>
    <col min="33" max="33" width="2.88671875" customWidth="1"/>
  </cols>
  <sheetData>
    <row r="1" spans="1:33" x14ac:dyDescent="0.3">
      <c r="A1" s="101" t="s">
        <v>46</v>
      </c>
      <c r="B1" s="103" t="s">
        <v>47</v>
      </c>
      <c r="C1" s="104"/>
      <c r="D1" s="104"/>
      <c r="E1" s="104"/>
      <c r="F1" s="105"/>
      <c r="G1" s="1"/>
      <c r="H1" s="71"/>
      <c r="I1" s="71"/>
      <c r="J1" s="71"/>
      <c r="K1" s="71"/>
      <c r="L1" s="71"/>
      <c r="M1" s="71"/>
      <c r="N1" s="71"/>
      <c r="O1" s="71"/>
      <c r="P1" s="71"/>
      <c r="Q1" s="71"/>
    </row>
    <row r="2" spans="1:33" ht="172.2" customHeight="1" thickBot="1" x14ac:dyDescent="0.35">
      <c r="A2" s="102"/>
      <c r="B2" s="3" t="s">
        <v>48</v>
      </c>
      <c r="C2" s="3" t="s">
        <v>49</v>
      </c>
      <c r="D2" s="3" t="s">
        <v>50</v>
      </c>
      <c r="E2" s="3" t="s">
        <v>51</v>
      </c>
      <c r="F2" s="4" t="s">
        <v>52</v>
      </c>
      <c r="G2" s="5"/>
      <c r="H2" s="25" t="s">
        <v>53</v>
      </c>
      <c r="I2" s="22"/>
      <c r="J2" s="26" t="s">
        <v>54</v>
      </c>
      <c r="K2" s="23" t="s">
        <v>48</v>
      </c>
      <c r="L2" s="23" t="s">
        <v>49</v>
      </c>
      <c r="M2" s="23" t="s">
        <v>50</v>
      </c>
      <c r="N2" s="23" t="s">
        <v>51</v>
      </c>
      <c r="O2" s="24" t="s">
        <v>52</v>
      </c>
      <c r="P2" s="5"/>
      <c r="Q2" s="97" t="s">
        <v>55</v>
      </c>
      <c r="R2" s="98"/>
      <c r="S2" s="98"/>
      <c r="T2" s="5"/>
      <c r="U2" s="99" t="s">
        <v>56</v>
      </c>
      <c r="V2" s="100"/>
      <c r="W2" s="100"/>
      <c r="X2" s="100"/>
      <c r="Y2" s="100"/>
      <c r="Z2" s="100"/>
      <c r="AA2" s="100"/>
      <c r="AB2" s="5"/>
      <c r="AC2" s="23" t="s">
        <v>57</v>
      </c>
      <c r="AD2" s="23" t="s">
        <v>58</v>
      </c>
      <c r="AE2" s="24" t="s">
        <v>59</v>
      </c>
      <c r="AF2" s="32" t="s">
        <v>60</v>
      </c>
      <c r="AG2" s="5"/>
    </row>
    <row r="3" spans="1:33" ht="15" thickBot="1" x14ac:dyDescent="0.35">
      <c r="A3" s="106" t="s">
        <v>61</v>
      </c>
      <c r="B3" s="107"/>
      <c r="C3" s="107"/>
      <c r="D3" s="107"/>
      <c r="E3" s="107"/>
      <c r="F3" s="108"/>
      <c r="G3" s="1"/>
      <c r="H3" s="1"/>
      <c r="I3" s="1"/>
      <c r="J3" s="1"/>
      <c r="K3" s="1"/>
      <c r="L3" s="1"/>
      <c r="M3" s="1"/>
      <c r="N3" s="1"/>
      <c r="O3" s="1"/>
      <c r="P3" s="1"/>
      <c r="Q3" s="1"/>
      <c r="R3" s="1"/>
      <c r="S3" s="1"/>
      <c r="T3" s="1"/>
      <c r="U3" s="1"/>
      <c r="V3" s="1"/>
      <c r="W3" s="1"/>
      <c r="X3" s="1"/>
      <c r="Y3" s="1"/>
      <c r="Z3" s="1"/>
      <c r="AA3" s="1"/>
      <c r="AB3" s="1"/>
      <c r="AC3" s="1"/>
      <c r="AD3" s="1"/>
      <c r="AE3" s="10"/>
      <c r="AF3" s="1"/>
      <c r="AG3" s="1"/>
    </row>
    <row r="4" spans="1:33" x14ac:dyDescent="0.3">
      <c r="A4" s="2" t="str">
        <f>'Stakeholder List'!A2</f>
        <v>Public Health</v>
      </c>
      <c r="B4" s="6"/>
      <c r="C4" s="6" t="s">
        <v>62</v>
      </c>
      <c r="D4" s="6" t="s">
        <v>62</v>
      </c>
      <c r="E4" s="6"/>
      <c r="F4" s="6"/>
      <c r="G4" s="1"/>
      <c r="H4" s="71"/>
      <c r="I4" s="16">
        <f>IF($H$9, 'Stakeholder List'!$E$43, 1)</f>
        <v>0.75</v>
      </c>
      <c r="J4" s="71"/>
      <c r="K4" s="27">
        <f>IF($J$9, $D$126, 1)</f>
        <v>1</v>
      </c>
      <c r="L4" s="27">
        <f>IF($J$9, $D$128, 1)</f>
        <v>0.8</v>
      </c>
      <c r="M4" s="27">
        <f>IF($J$9, $D$130, 1)</f>
        <v>0.6</v>
      </c>
      <c r="N4" s="27">
        <f>IF($J$9, $D$132, 1)</f>
        <v>0.2</v>
      </c>
      <c r="O4" s="27">
        <f>IF($J$9, $D$134, 1)</f>
        <v>0.4</v>
      </c>
      <c r="P4" s="11"/>
      <c r="Q4" s="27">
        <f t="shared" ref="Q4:Q28" si="0">IF(ISNUMBER(A4), "N/A", COUNTIF(B4:F4, "x"))</f>
        <v>2</v>
      </c>
      <c r="R4" s="27"/>
      <c r="S4" s="27">
        <f t="shared" ref="S4:S28" si="1">IF(Q4=5, 1, IF(Q4=0, 0, IF(Q4="N/A", "", Q4)))</f>
        <v>2</v>
      </c>
      <c r="T4" s="11"/>
      <c r="U4" s="27">
        <f>IF(ISNUMBER(S4), S4/5, "")</f>
        <v>0.4</v>
      </c>
      <c r="V4" s="27">
        <f>IF(ISNUMBER(S4), I4, "")</f>
        <v>0.75</v>
      </c>
      <c r="W4" s="27" t="str">
        <f>IF($J$9, IF(ISNUMBER($S4), IF(COUNTIF(B4, "x")&gt;0, K4, ""), ""), IF(ISNUMBER($S4), IF(COUNTIF(B4, "x")&gt;0, K4, ""), ""))</f>
        <v/>
      </c>
      <c r="X4" s="27">
        <f t="shared" ref="X4:AA4" si="2">IF($J$9, IF(ISNUMBER($S4), IF(COUNTIF(C4, "x")&gt;0, L4, ""), ""), IF(ISNUMBER($S4), IF(COUNTIF(C4, "x")&gt;0, L4, ""), ""))</f>
        <v>0.8</v>
      </c>
      <c r="Y4" s="27">
        <f t="shared" si="2"/>
        <v>0.6</v>
      </c>
      <c r="Z4" s="27" t="str">
        <f t="shared" si="2"/>
        <v/>
      </c>
      <c r="AA4" s="27" t="str">
        <f t="shared" si="2"/>
        <v/>
      </c>
      <c r="AB4" s="1"/>
      <c r="AC4" s="27">
        <f>V4</f>
        <v>0.75</v>
      </c>
      <c r="AD4" s="27">
        <f>IF(ISNUMBER(Q4), SUM(W4:AA4)/5, "")</f>
        <v>0.27999999999999997</v>
      </c>
      <c r="AE4" s="29">
        <f>U4</f>
        <v>0.4</v>
      </c>
      <c r="AF4" s="27">
        <f>IF(ISNUMBER(AD4), AVERAGE(AC4:AE4), "")</f>
        <v>0.47666666666666674</v>
      </c>
      <c r="AG4" s="1"/>
    </row>
    <row r="5" spans="1:33" x14ac:dyDescent="0.3">
      <c r="A5" s="2" t="str">
        <f>'Stakeholder List'!A3</f>
        <v>State/Federal/Government Agencies</v>
      </c>
      <c r="B5" s="7" t="s">
        <v>62</v>
      </c>
      <c r="C5" s="7"/>
      <c r="D5" s="7"/>
      <c r="E5" s="7" t="s">
        <v>62</v>
      </c>
      <c r="F5" s="7" t="s">
        <v>62</v>
      </c>
      <c r="G5" s="1"/>
      <c r="H5" s="71"/>
      <c r="I5" s="16">
        <f>IF($H$9, 'Stakeholder List'!$E$43, 1)</f>
        <v>0.75</v>
      </c>
      <c r="J5" s="71"/>
      <c r="K5" s="27">
        <f t="shared" ref="K5:K28" si="3">IF($J$9, $D$126, 1)</f>
        <v>1</v>
      </c>
      <c r="L5" s="27">
        <f t="shared" ref="L5:L28" si="4">IF($J$9, $D$128, 1)</f>
        <v>0.8</v>
      </c>
      <c r="M5" s="27">
        <f t="shared" ref="M5:M28" si="5">IF($J$9, $D$130, 1)</f>
        <v>0.6</v>
      </c>
      <c r="N5" s="27">
        <f t="shared" ref="N5:N28" si="6">IF($J$9, $D$132, 1)</f>
        <v>0.2</v>
      </c>
      <c r="O5" s="27">
        <f t="shared" ref="O5:O28" si="7">IF($J$9, $D$134, 1)</f>
        <v>0.4</v>
      </c>
      <c r="P5" s="11"/>
      <c r="Q5" s="27">
        <f t="shared" si="0"/>
        <v>3</v>
      </c>
      <c r="R5" s="27"/>
      <c r="S5" s="27">
        <f t="shared" si="1"/>
        <v>3</v>
      </c>
      <c r="T5" s="11"/>
      <c r="U5" s="27">
        <f t="shared" ref="U5:U68" si="8">IF(ISNUMBER(S5), S5/5, "")</f>
        <v>0.6</v>
      </c>
      <c r="V5" s="27">
        <f t="shared" ref="V5:V68" si="9">IF(ISNUMBER(S5), I5, "")</f>
        <v>0.75</v>
      </c>
      <c r="W5" s="27">
        <f t="shared" ref="W5:W14" si="10">IF($J$9, IF(ISNUMBER($S5), IF(COUNTIF(B5, "x")&gt;0, K5, ""), ""), IF(ISNUMBER($S5), IF(COUNTIF(B5, "x")&gt;0, K5, ""), ""))</f>
        <v>1</v>
      </c>
      <c r="X5" s="27" t="str">
        <f t="shared" ref="X5:X14" si="11">IF($J$9, IF(ISNUMBER($S5), IF(COUNTIF(C5, "x")&gt;0, L5, ""), ""), IF(ISNUMBER($S5), IF(COUNTIF(C5, "x")&gt;0, L5, ""), ""))</f>
        <v/>
      </c>
      <c r="Y5" s="27" t="str">
        <f t="shared" ref="Y5:Y14" si="12">IF($J$9, IF(ISNUMBER($S5), IF(COUNTIF(D5, "x")&gt;0, M5, ""), ""), IF(ISNUMBER($S5), IF(COUNTIF(D5, "x")&gt;0, M5, ""), ""))</f>
        <v/>
      </c>
      <c r="Z5" s="27">
        <f t="shared" ref="Z5:Z14" si="13">IF($J$9, IF(ISNUMBER($S5), IF(COUNTIF(E5, "x")&gt;0, N5, ""), ""), IF(ISNUMBER($S5), IF(COUNTIF(E5, "x")&gt;0, N5, ""), ""))</f>
        <v>0.2</v>
      </c>
      <c r="AA5" s="27">
        <f t="shared" ref="AA5:AA14" si="14">IF($J$9, IF(ISNUMBER($S5), IF(COUNTIF(F5, "x")&gt;0, O5, ""), ""), IF(ISNUMBER($S5), IF(COUNTIF(F5, "x")&gt;0, O5, ""), ""))</f>
        <v>0.4</v>
      </c>
      <c r="AB5" s="1"/>
      <c r="AC5" s="27">
        <f t="shared" ref="AC5:AC68" si="15">V5</f>
        <v>0.75</v>
      </c>
      <c r="AD5" s="27">
        <f t="shared" ref="AD5:AD10" si="16">IF(ISNUMBER(Q5), SUM(W5:AA5)/5, "")</f>
        <v>0.32</v>
      </c>
      <c r="AE5" s="29">
        <f t="shared" ref="AE5:AE68" si="17">U5</f>
        <v>0.6</v>
      </c>
      <c r="AF5" s="27">
        <f t="shared" ref="AF5:AF68" si="18">IF(ISNUMBER(AD5), AVERAGE(AC5:AE5), "")</f>
        <v>0.55666666666666664</v>
      </c>
      <c r="AG5" s="1"/>
    </row>
    <row r="6" spans="1:33" x14ac:dyDescent="0.3">
      <c r="A6" s="2">
        <f>'Stakeholder List'!A4</f>
        <v>0</v>
      </c>
      <c r="B6" s="7"/>
      <c r="C6" s="7" t="s">
        <v>62</v>
      </c>
      <c r="D6" s="7"/>
      <c r="E6" s="7"/>
      <c r="F6" s="7" t="s">
        <v>62</v>
      </c>
      <c r="G6" s="1"/>
      <c r="H6" s="71"/>
      <c r="I6" s="16">
        <f>IF($H$9, 'Stakeholder List'!$E$43, 1)</f>
        <v>0.75</v>
      </c>
      <c r="J6" s="71"/>
      <c r="K6" s="27">
        <f t="shared" si="3"/>
        <v>1</v>
      </c>
      <c r="L6" s="27">
        <f t="shared" si="4"/>
        <v>0.8</v>
      </c>
      <c r="M6" s="27">
        <f t="shared" si="5"/>
        <v>0.6</v>
      </c>
      <c r="N6" s="27">
        <f t="shared" si="6"/>
        <v>0.2</v>
      </c>
      <c r="O6" s="27">
        <f t="shared" si="7"/>
        <v>0.4</v>
      </c>
      <c r="P6" s="11"/>
      <c r="Q6" s="27" t="str">
        <f t="shared" si="0"/>
        <v>N/A</v>
      </c>
      <c r="R6" s="27"/>
      <c r="S6" s="27" t="str">
        <f t="shared" si="1"/>
        <v/>
      </c>
      <c r="T6" s="11"/>
      <c r="U6" s="27" t="str">
        <f t="shared" si="8"/>
        <v/>
      </c>
      <c r="V6" s="27" t="str">
        <f t="shared" si="9"/>
        <v/>
      </c>
      <c r="W6" s="27" t="str">
        <f t="shared" si="10"/>
        <v/>
      </c>
      <c r="X6" s="27" t="str">
        <f t="shared" si="11"/>
        <v/>
      </c>
      <c r="Y6" s="27" t="str">
        <f t="shared" si="12"/>
        <v/>
      </c>
      <c r="Z6" s="27" t="str">
        <f t="shared" si="13"/>
        <v/>
      </c>
      <c r="AA6" s="27" t="str">
        <f t="shared" si="14"/>
        <v/>
      </c>
      <c r="AB6" s="1"/>
      <c r="AC6" s="27" t="str">
        <f t="shared" si="15"/>
        <v/>
      </c>
      <c r="AD6" s="27" t="str">
        <f t="shared" si="16"/>
        <v/>
      </c>
      <c r="AE6" s="29" t="str">
        <f t="shared" si="17"/>
        <v/>
      </c>
      <c r="AF6" s="27" t="str">
        <f t="shared" si="18"/>
        <v/>
      </c>
      <c r="AG6" s="1"/>
    </row>
    <row r="7" spans="1:33" x14ac:dyDescent="0.3">
      <c r="A7" s="2">
        <f>'Stakeholder List'!A5</f>
        <v>0</v>
      </c>
      <c r="B7" s="7"/>
      <c r="C7" s="7"/>
      <c r="D7" s="7"/>
      <c r="E7" s="7"/>
      <c r="F7" s="7"/>
      <c r="G7" s="1"/>
      <c r="H7" s="71"/>
      <c r="I7" s="16">
        <f>IF($H$9, 'Stakeholder List'!$E$43, 1)</f>
        <v>0.75</v>
      </c>
      <c r="J7" s="71"/>
      <c r="K7" s="27">
        <f t="shared" si="3"/>
        <v>1</v>
      </c>
      <c r="L7" s="27">
        <f t="shared" si="4"/>
        <v>0.8</v>
      </c>
      <c r="M7" s="27">
        <f t="shared" si="5"/>
        <v>0.6</v>
      </c>
      <c r="N7" s="27">
        <f t="shared" si="6"/>
        <v>0.2</v>
      </c>
      <c r="O7" s="27">
        <f t="shared" si="7"/>
        <v>0.4</v>
      </c>
      <c r="P7" s="11"/>
      <c r="Q7" s="27" t="str">
        <f t="shared" si="0"/>
        <v>N/A</v>
      </c>
      <c r="R7" s="27"/>
      <c r="S7" s="27" t="str">
        <f t="shared" si="1"/>
        <v/>
      </c>
      <c r="T7" s="11"/>
      <c r="U7" s="27" t="str">
        <f t="shared" si="8"/>
        <v/>
      </c>
      <c r="V7" s="27" t="str">
        <f t="shared" si="9"/>
        <v/>
      </c>
      <c r="W7" s="27" t="str">
        <f t="shared" si="10"/>
        <v/>
      </c>
      <c r="X7" s="27" t="str">
        <f t="shared" si="11"/>
        <v/>
      </c>
      <c r="Y7" s="27" t="str">
        <f t="shared" si="12"/>
        <v/>
      </c>
      <c r="Z7" s="27" t="str">
        <f t="shared" si="13"/>
        <v/>
      </c>
      <c r="AA7" s="27" t="str">
        <f t="shared" si="14"/>
        <v/>
      </c>
      <c r="AB7" s="1"/>
      <c r="AC7" s="27" t="str">
        <f t="shared" si="15"/>
        <v/>
      </c>
      <c r="AD7" s="27" t="str">
        <f t="shared" si="16"/>
        <v/>
      </c>
      <c r="AE7" s="29" t="str">
        <f t="shared" si="17"/>
        <v/>
      </c>
      <c r="AF7" s="27" t="str">
        <f t="shared" si="18"/>
        <v/>
      </c>
      <c r="AG7" s="1"/>
    </row>
    <row r="8" spans="1:33" x14ac:dyDescent="0.3">
      <c r="A8" s="2">
        <f>'Stakeholder List'!A6</f>
        <v>0</v>
      </c>
      <c r="B8" s="7"/>
      <c r="C8" s="7"/>
      <c r="D8" s="7"/>
      <c r="E8" s="7"/>
      <c r="F8" s="7"/>
      <c r="G8" s="1"/>
      <c r="H8" s="71"/>
      <c r="I8" s="16">
        <f>IF($H$9, 'Stakeholder List'!$E$43, 1)</f>
        <v>0.75</v>
      </c>
      <c r="J8" s="71"/>
      <c r="K8" s="27">
        <f t="shared" si="3"/>
        <v>1</v>
      </c>
      <c r="L8" s="27">
        <f t="shared" si="4"/>
        <v>0.8</v>
      </c>
      <c r="M8" s="27">
        <f t="shared" si="5"/>
        <v>0.6</v>
      </c>
      <c r="N8" s="27">
        <f t="shared" si="6"/>
        <v>0.2</v>
      </c>
      <c r="O8" s="27">
        <f t="shared" si="7"/>
        <v>0.4</v>
      </c>
      <c r="P8" s="11"/>
      <c r="Q8" s="27" t="str">
        <f t="shared" si="0"/>
        <v>N/A</v>
      </c>
      <c r="R8" s="27"/>
      <c r="S8" s="27" t="str">
        <f t="shared" si="1"/>
        <v/>
      </c>
      <c r="T8" s="11"/>
      <c r="U8" s="27" t="str">
        <f t="shared" si="8"/>
        <v/>
      </c>
      <c r="V8" s="27" t="str">
        <f t="shared" si="9"/>
        <v/>
      </c>
      <c r="W8" s="27" t="str">
        <f t="shared" si="10"/>
        <v/>
      </c>
      <c r="X8" s="27" t="str">
        <f t="shared" si="11"/>
        <v/>
      </c>
      <c r="Y8" s="27" t="str">
        <f t="shared" si="12"/>
        <v/>
      </c>
      <c r="Z8" s="27" t="str">
        <f t="shared" si="13"/>
        <v/>
      </c>
      <c r="AA8" s="27" t="str">
        <f t="shared" si="14"/>
        <v/>
      </c>
      <c r="AB8" s="1"/>
      <c r="AC8" s="27" t="str">
        <f t="shared" si="15"/>
        <v/>
      </c>
      <c r="AD8" s="27" t="str">
        <f t="shared" si="16"/>
        <v/>
      </c>
      <c r="AE8" s="29" t="str">
        <f t="shared" si="17"/>
        <v/>
      </c>
      <c r="AF8" s="27" t="str">
        <f t="shared" si="18"/>
        <v/>
      </c>
      <c r="AG8" s="1"/>
    </row>
    <row r="9" spans="1:33" ht="14.4" customHeight="1" x14ac:dyDescent="0.3">
      <c r="A9" s="2">
        <f>'Stakeholder List'!A7</f>
        <v>0</v>
      </c>
      <c r="B9" s="7"/>
      <c r="C9" s="7"/>
      <c r="D9" s="7"/>
      <c r="E9" s="7"/>
      <c r="F9" s="7"/>
      <c r="G9" s="1"/>
      <c r="H9" s="96" t="b">
        <v>1</v>
      </c>
      <c r="I9" s="16">
        <f>IF($H$9, 'Stakeholder List'!$E$43, 1)</f>
        <v>0.75</v>
      </c>
      <c r="J9" s="96" t="b">
        <v>1</v>
      </c>
      <c r="K9" s="27">
        <f t="shared" si="3"/>
        <v>1</v>
      </c>
      <c r="L9" s="27">
        <f t="shared" si="4"/>
        <v>0.8</v>
      </c>
      <c r="M9" s="27">
        <f t="shared" si="5"/>
        <v>0.6</v>
      </c>
      <c r="N9" s="27">
        <f t="shared" si="6"/>
        <v>0.2</v>
      </c>
      <c r="O9" s="27">
        <f t="shared" si="7"/>
        <v>0.4</v>
      </c>
      <c r="P9" s="11"/>
      <c r="Q9" s="27" t="str">
        <f t="shared" si="0"/>
        <v>N/A</v>
      </c>
      <c r="R9" s="27"/>
      <c r="S9" s="27" t="str">
        <f t="shared" si="1"/>
        <v/>
      </c>
      <c r="T9" s="11"/>
      <c r="U9" s="27" t="str">
        <f t="shared" si="8"/>
        <v/>
      </c>
      <c r="V9" s="27" t="str">
        <f t="shared" si="9"/>
        <v/>
      </c>
      <c r="W9" s="27" t="str">
        <f t="shared" si="10"/>
        <v/>
      </c>
      <c r="X9" s="27" t="str">
        <f t="shared" si="11"/>
        <v/>
      </c>
      <c r="Y9" s="27" t="str">
        <f t="shared" si="12"/>
        <v/>
      </c>
      <c r="Z9" s="27" t="str">
        <f t="shared" si="13"/>
        <v/>
      </c>
      <c r="AA9" s="27" t="str">
        <f t="shared" si="14"/>
        <v/>
      </c>
      <c r="AB9" s="1"/>
      <c r="AC9" s="27" t="str">
        <f t="shared" si="15"/>
        <v/>
      </c>
      <c r="AD9" s="27" t="str">
        <f t="shared" si="16"/>
        <v/>
      </c>
      <c r="AE9" s="29" t="str">
        <f t="shared" si="17"/>
        <v/>
      </c>
      <c r="AF9" s="27" t="str">
        <f t="shared" si="18"/>
        <v/>
      </c>
      <c r="AG9" s="1"/>
    </row>
    <row r="10" spans="1:33" x14ac:dyDescent="0.3">
      <c r="A10" s="2">
        <f>'Stakeholder List'!A8</f>
        <v>0</v>
      </c>
      <c r="B10" s="7"/>
      <c r="C10" s="7"/>
      <c r="D10" s="7"/>
      <c r="E10" s="7"/>
      <c r="F10" s="7"/>
      <c r="G10" s="1"/>
      <c r="H10" s="96"/>
      <c r="I10" s="16">
        <f>IF($H$9, 'Stakeholder List'!$E$43, 1)</f>
        <v>0.75</v>
      </c>
      <c r="J10" s="96"/>
      <c r="K10" s="27">
        <f t="shared" si="3"/>
        <v>1</v>
      </c>
      <c r="L10" s="27">
        <f t="shared" si="4"/>
        <v>0.8</v>
      </c>
      <c r="M10" s="27">
        <f t="shared" si="5"/>
        <v>0.6</v>
      </c>
      <c r="N10" s="27">
        <f t="shared" si="6"/>
        <v>0.2</v>
      </c>
      <c r="O10" s="27">
        <f t="shared" si="7"/>
        <v>0.4</v>
      </c>
      <c r="P10" s="11"/>
      <c r="Q10" s="27" t="str">
        <f t="shared" si="0"/>
        <v>N/A</v>
      </c>
      <c r="R10" s="27"/>
      <c r="S10" s="27" t="str">
        <f t="shared" si="1"/>
        <v/>
      </c>
      <c r="T10" s="11"/>
      <c r="U10" s="27" t="str">
        <f t="shared" si="8"/>
        <v/>
      </c>
      <c r="V10" s="27" t="str">
        <f t="shared" si="9"/>
        <v/>
      </c>
      <c r="W10" s="27" t="str">
        <f t="shared" si="10"/>
        <v/>
      </c>
      <c r="X10" s="27" t="str">
        <f t="shared" si="11"/>
        <v/>
      </c>
      <c r="Y10" s="27" t="str">
        <f t="shared" si="12"/>
        <v/>
      </c>
      <c r="Z10" s="27" t="str">
        <f t="shared" si="13"/>
        <v/>
      </c>
      <c r="AA10" s="27" t="str">
        <f t="shared" si="14"/>
        <v/>
      </c>
      <c r="AB10" s="1"/>
      <c r="AC10" s="27" t="str">
        <f t="shared" si="15"/>
        <v/>
      </c>
      <c r="AD10" s="27" t="str">
        <f t="shared" si="16"/>
        <v/>
      </c>
      <c r="AE10" s="29" t="str">
        <f t="shared" si="17"/>
        <v/>
      </c>
      <c r="AF10" s="27" t="str">
        <f t="shared" si="18"/>
        <v/>
      </c>
      <c r="AG10" s="1"/>
    </row>
    <row r="11" spans="1:33" x14ac:dyDescent="0.3">
      <c r="A11" s="2">
        <f>'Stakeholder List'!A9</f>
        <v>0</v>
      </c>
      <c r="B11" s="7"/>
      <c r="C11" s="7"/>
      <c r="D11" s="7"/>
      <c r="E11" s="7"/>
      <c r="F11" s="7"/>
      <c r="G11" s="1"/>
      <c r="H11" s="96"/>
      <c r="I11" s="16">
        <f>IF($H$9, 'Stakeholder List'!$E$43, 1)</f>
        <v>0.75</v>
      </c>
      <c r="J11" s="96"/>
      <c r="K11" s="27">
        <f t="shared" si="3"/>
        <v>1</v>
      </c>
      <c r="L11" s="27">
        <f t="shared" si="4"/>
        <v>0.8</v>
      </c>
      <c r="M11" s="27">
        <f t="shared" si="5"/>
        <v>0.6</v>
      </c>
      <c r="N11" s="27">
        <f t="shared" si="6"/>
        <v>0.2</v>
      </c>
      <c r="O11" s="27">
        <f t="shared" si="7"/>
        <v>0.4</v>
      </c>
      <c r="P11" s="11"/>
      <c r="Q11" s="27" t="str">
        <f t="shared" si="0"/>
        <v>N/A</v>
      </c>
      <c r="R11" s="27"/>
      <c r="S11" s="27" t="str">
        <f t="shared" si="1"/>
        <v/>
      </c>
      <c r="T11" s="11"/>
      <c r="U11" s="27" t="str">
        <f t="shared" si="8"/>
        <v/>
      </c>
      <c r="V11" s="27" t="str">
        <f t="shared" si="9"/>
        <v/>
      </c>
      <c r="W11" s="27" t="str">
        <f t="shared" si="10"/>
        <v/>
      </c>
      <c r="X11" s="27" t="str">
        <f t="shared" si="11"/>
        <v/>
      </c>
      <c r="Y11" s="27" t="str">
        <f t="shared" si="12"/>
        <v/>
      </c>
      <c r="Z11" s="27" t="str">
        <f t="shared" si="13"/>
        <v/>
      </c>
      <c r="AA11" s="27" t="str">
        <f t="shared" si="14"/>
        <v/>
      </c>
      <c r="AB11" s="1"/>
      <c r="AC11" s="27" t="str">
        <f t="shared" si="15"/>
        <v/>
      </c>
      <c r="AD11" s="27" t="str">
        <f>IF(ISNUMBER(Q11), SUM(W11:AA11)/5, "")</f>
        <v/>
      </c>
      <c r="AE11" s="29" t="str">
        <f t="shared" si="17"/>
        <v/>
      </c>
      <c r="AF11" s="27" t="str">
        <f t="shared" si="18"/>
        <v/>
      </c>
      <c r="AG11" s="1"/>
    </row>
    <row r="12" spans="1:33" x14ac:dyDescent="0.3">
      <c r="A12" s="2">
        <f>'Stakeholder List'!A10</f>
        <v>0</v>
      </c>
      <c r="B12" s="7"/>
      <c r="C12" s="7"/>
      <c r="D12" s="7"/>
      <c r="E12" s="7"/>
      <c r="F12" s="7"/>
      <c r="G12" s="1"/>
      <c r="H12" s="96"/>
      <c r="I12" s="16">
        <f>IF($H$9, 'Stakeholder List'!$E$43, 1)</f>
        <v>0.75</v>
      </c>
      <c r="J12" s="96"/>
      <c r="K12" s="27">
        <f t="shared" si="3"/>
        <v>1</v>
      </c>
      <c r="L12" s="27">
        <f t="shared" si="4"/>
        <v>0.8</v>
      </c>
      <c r="M12" s="27">
        <f t="shared" si="5"/>
        <v>0.6</v>
      </c>
      <c r="N12" s="27">
        <f t="shared" si="6"/>
        <v>0.2</v>
      </c>
      <c r="O12" s="27">
        <f t="shared" si="7"/>
        <v>0.4</v>
      </c>
      <c r="P12" s="11"/>
      <c r="Q12" s="27" t="str">
        <f t="shared" si="0"/>
        <v>N/A</v>
      </c>
      <c r="R12" s="27"/>
      <c r="S12" s="27" t="str">
        <f t="shared" si="1"/>
        <v/>
      </c>
      <c r="T12" s="11"/>
      <c r="U12" s="27" t="str">
        <f t="shared" si="8"/>
        <v/>
      </c>
      <c r="V12" s="27" t="str">
        <f t="shared" si="9"/>
        <v/>
      </c>
      <c r="W12" s="27" t="str">
        <f t="shared" si="10"/>
        <v/>
      </c>
      <c r="X12" s="27" t="str">
        <f t="shared" si="11"/>
        <v/>
      </c>
      <c r="Y12" s="27" t="str">
        <f t="shared" si="12"/>
        <v/>
      </c>
      <c r="Z12" s="27" t="str">
        <f t="shared" si="13"/>
        <v/>
      </c>
      <c r="AA12" s="27" t="str">
        <f t="shared" si="14"/>
        <v/>
      </c>
      <c r="AB12" s="1"/>
      <c r="AC12" s="27" t="str">
        <f t="shared" si="15"/>
        <v/>
      </c>
      <c r="AD12" s="27" t="str">
        <f t="shared" ref="AD12:AD75" si="19">IF(ISNUMBER(Q12), SUM(W12:AA12)/5, "")</f>
        <v/>
      </c>
      <c r="AE12" s="29" t="str">
        <f t="shared" si="17"/>
        <v/>
      </c>
      <c r="AF12" s="27" t="str">
        <f t="shared" si="18"/>
        <v/>
      </c>
      <c r="AG12" s="1"/>
    </row>
    <row r="13" spans="1:33" ht="15" customHeight="1" x14ac:dyDescent="0.3">
      <c r="A13" s="2">
        <f>'Stakeholder List'!A11</f>
        <v>0</v>
      </c>
      <c r="B13" s="7"/>
      <c r="C13" s="7"/>
      <c r="D13" s="7"/>
      <c r="E13" s="7"/>
      <c r="F13" s="7"/>
      <c r="G13" s="1"/>
      <c r="H13" s="96"/>
      <c r="I13" s="16">
        <f>IF($H$9, 'Stakeholder List'!$E$43, 1)</f>
        <v>0.75</v>
      </c>
      <c r="J13" s="96"/>
      <c r="K13" s="27">
        <f t="shared" si="3"/>
        <v>1</v>
      </c>
      <c r="L13" s="27">
        <f t="shared" si="4"/>
        <v>0.8</v>
      </c>
      <c r="M13" s="27">
        <f t="shared" si="5"/>
        <v>0.6</v>
      </c>
      <c r="N13" s="27">
        <f t="shared" si="6"/>
        <v>0.2</v>
      </c>
      <c r="O13" s="27">
        <f t="shared" si="7"/>
        <v>0.4</v>
      </c>
      <c r="P13" s="11"/>
      <c r="Q13" s="27" t="str">
        <f t="shared" si="0"/>
        <v>N/A</v>
      </c>
      <c r="R13" s="27"/>
      <c r="S13" s="27" t="str">
        <f t="shared" si="1"/>
        <v/>
      </c>
      <c r="T13" s="11"/>
      <c r="U13" s="27" t="str">
        <f t="shared" si="8"/>
        <v/>
      </c>
      <c r="V13" s="27" t="str">
        <f t="shared" si="9"/>
        <v/>
      </c>
      <c r="W13" s="27" t="str">
        <f t="shared" si="10"/>
        <v/>
      </c>
      <c r="X13" s="27" t="str">
        <f t="shared" si="11"/>
        <v/>
      </c>
      <c r="Y13" s="27" t="str">
        <f>IF($J$9, IF(ISNUMBER($S13), IF(COUNTIF(D13, "x")&gt;0, M13, ""), ""), IF(ISNUMBER($S13), IF(COUNTIF(D13, "x")&gt;0, M13, ""), ""))</f>
        <v/>
      </c>
      <c r="Z13" s="27" t="str">
        <f t="shared" si="13"/>
        <v/>
      </c>
      <c r="AA13" s="27" t="str">
        <f t="shared" si="14"/>
        <v/>
      </c>
      <c r="AB13" s="1"/>
      <c r="AC13" s="27" t="str">
        <f t="shared" si="15"/>
        <v/>
      </c>
      <c r="AD13" s="27" t="str">
        <f t="shared" si="19"/>
        <v/>
      </c>
      <c r="AE13" s="29" t="str">
        <f t="shared" si="17"/>
        <v/>
      </c>
      <c r="AF13" s="27" t="str">
        <f t="shared" si="18"/>
        <v/>
      </c>
      <c r="AG13" s="1"/>
    </row>
    <row r="14" spans="1:33" ht="15" customHeight="1" x14ac:dyDescent="0.3">
      <c r="A14" s="2">
        <f>'Stakeholder List'!A12</f>
        <v>0</v>
      </c>
      <c r="B14" s="8"/>
      <c r="C14" s="8"/>
      <c r="D14" s="8"/>
      <c r="E14" s="8"/>
      <c r="F14" s="8"/>
      <c r="G14" s="1"/>
      <c r="H14" s="96"/>
      <c r="I14" s="16">
        <f>IF($H$9, 'Stakeholder List'!$E$43, 1)</f>
        <v>0.75</v>
      </c>
      <c r="J14" s="96"/>
      <c r="K14" s="27">
        <f t="shared" si="3"/>
        <v>1</v>
      </c>
      <c r="L14" s="27">
        <f t="shared" si="4"/>
        <v>0.8</v>
      </c>
      <c r="M14" s="27">
        <f t="shared" si="5"/>
        <v>0.6</v>
      </c>
      <c r="N14" s="27">
        <f t="shared" si="6"/>
        <v>0.2</v>
      </c>
      <c r="O14" s="27">
        <f t="shared" si="7"/>
        <v>0.4</v>
      </c>
      <c r="P14" s="11"/>
      <c r="Q14" s="27" t="str">
        <f t="shared" si="0"/>
        <v>N/A</v>
      </c>
      <c r="R14" s="27"/>
      <c r="S14" s="27" t="str">
        <f t="shared" si="1"/>
        <v/>
      </c>
      <c r="T14" s="11"/>
      <c r="U14" s="27" t="str">
        <f t="shared" si="8"/>
        <v/>
      </c>
      <c r="V14" s="27" t="str">
        <f t="shared" si="9"/>
        <v/>
      </c>
      <c r="W14" s="27" t="str">
        <f t="shared" si="10"/>
        <v/>
      </c>
      <c r="X14" s="27" t="str">
        <f t="shared" si="11"/>
        <v/>
      </c>
      <c r="Y14" s="27" t="str">
        <f t="shared" si="12"/>
        <v/>
      </c>
      <c r="Z14" s="27" t="str">
        <f t="shared" si="13"/>
        <v/>
      </c>
      <c r="AA14" s="27" t="str">
        <f t="shared" si="14"/>
        <v/>
      </c>
      <c r="AB14" s="1"/>
      <c r="AC14" s="27" t="str">
        <f t="shared" si="15"/>
        <v/>
      </c>
      <c r="AD14" s="27" t="str">
        <f t="shared" si="19"/>
        <v/>
      </c>
      <c r="AE14" s="29" t="str">
        <f t="shared" si="17"/>
        <v/>
      </c>
      <c r="AF14" s="27" t="str">
        <f t="shared" si="18"/>
        <v/>
      </c>
      <c r="AG14" s="1"/>
    </row>
    <row r="15" spans="1:33" ht="15" customHeight="1" x14ac:dyDescent="0.3">
      <c r="A15" s="2">
        <f>'Stakeholder List'!A13</f>
        <v>0</v>
      </c>
      <c r="B15" s="8"/>
      <c r="C15" s="8"/>
      <c r="D15" s="8"/>
      <c r="E15" s="8"/>
      <c r="F15" s="8"/>
      <c r="G15" s="1"/>
      <c r="H15" s="96"/>
      <c r="I15" s="16">
        <f>IF($H$9, 'Stakeholder List'!$E$43, 1)</f>
        <v>0.75</v>
      </c>
      <c r="J15" s="96"/>
      <c r="K15" s="27">
        <f t="shared" si="3"/>
        <v>1</v>
      </c>
      <c r="L15" s="27">
        <f t="shared" si="4"/>
        <v>0.8</v>
      </c>
      <c r="M15" s="27">
        <f t="shared" si="5"/>
        <v>0.6</v>
      </c>
      <c r="N15" s="27">
        <f t="shared" si="6"/>
        <v>0.2</v>
      </c>
      <c r="O15" s="27">
        <f t="shared" si="7"/>
        <v>0.4</v>
      </c>
      <c r="P15" s="11"/>
      <c r="Q15" s="27" t="str">
        <f>IF(ISNUMBER(A15), "N/A", COUNTIF(B15:F15, "x"))</f>
        <v>N/A</v>
      </c>
      <c r="R15" s="27"/>
      <c r="S15" s="27" t="str">
        <f t="shared" si="1"/>
        <v/>
      </c>
      <c r="T15" s="11"/>
      <c r="U15" s="27" t="str">
        <f t="shared" si="8"/>
        <v/>
      </c>
      <c r="V15" s="27" t="str">
        <f t="shared" si="9"/>
        <v/>
      </c>
      <c r="W15" s="27" t="str">
        <f t="shared" ref="W15:W78" si="20">IF($J$9, IF(ISNUMBER($S15), IF(COUNTIF(B15, "x")&gt;0, K15, ""), ""), IF(ISNUMBER($S15), IF(COUNTIF(B15, "x")&gt;0, K15, ""), ""))</f>
        <v/>
      </c>
      <c r="X15" s="27" t="str">
        <f t="shared" ref="X15:X78" si="21">IF($J$9, IF(ISNUMBER($S15), IF(COUNTIF(C15, "x")&gt;0, L15, ""), ""), IF(ISNUMBER($S15), IF(COUNTIF(C15, "x")&gt;0, L15, ""), ""))</f>
        <v/>
      </c>
      <c r="Y15" s="27" t="str">
        <f t="shared" ref="Y15:Y78" si="22">IF($J$9, IF(ISNUMBER($S15), IF(COUNTIF(D15, "x")&gt;0, M15, ""), ""), IF(ISNUMBER($S15), IF(COUNTIF(D15, "x")&gt;0, M15, ""), ""))</f>
        <v/>
      </c>
      <c r="Z15" s="27" t="str">
        <f t="shared" ref="Z15:Z78" si="23">IF($J$9, IF(ISNUMBER($S15), IF(COUNTIF(E15, "x")&gt;0, N15, ""), ""), IF(ISNUMBER($S15), IF(COUNTIF(E15, "x")&gt;0, N15, ""), ""))</f>
        <v/>
      </c>
      <c r="AA15" s="27" t="str">
        <f t="shared" ref="AA15:AA78" si="24">IF($J$9, IF(ISNUMBER($S15), IF(COUNTIF(F15, "x")&gt;0, O15, ""), ""), IF(ISNUMBER($S15), IF(COUNTIF(F15, "x")&gt;0, O15, ""), ""))</f>
        <v/>
      </c>
      <c r="AB15" s="1"/>
      <c r="AC15" s="27" t="str">
        <f t="shared" si="15"/>
        <v/>
      </c>
      <c r="AD15" s="27" t="str">
        <f t="shared" si="19"/>
        <v/>
      </c>
      <c r="AE15" s="29" t="str">
        <f t="shared" si="17"/>
        <v/>
      </c>
      <c r="AF15" s="27" t="str">
        <f t="shared" si="18"/>
        <v/>
      </c>
      <c r="AG15" s="1"/>
    </row>
    <row r="16" spans="1:33" ht="15" customHeight="1" x14ac:dyDescent="0.3">
      <c r="A16" s="2">
        <f>'Stakeholder List'!A14</f>
        <v>0</v>
      </c>
      <c r="B16" s="8"/>
      <c r="C16" s="8"/>
      <c r="D16" s="8"/>
      <c r="E16" s="8"/>
      <c r="F16" s="8"/>
      <c r="G16" s="1"/>
      <c r="H16" s="96"/>
      <c r="I16" s="16">
        <f>IF($H$9, 'Stakeholder List'!$E$43, 1)</f>
        <v>0.75</v>
      </c>
      <c r="J16" s="96"/>
      <c r="K16" s="27">
        <f t="shared" si="3"/>
        <v>1</v>
      </c>
      <c r="L16" s="27">
        <f t="shared" si="4"/>
        <v>0.8</v>
      </c>
      <c r="M16" s="27">
        <f t="shared" si="5"/>
        <v>0.6</v>
      </c>
      <c r="N16" s="27">
        <f t="shared" si="6"/>
        <v>0.2</v>
      </c>
      <c r="O16" s="27">
        <f t="shared" si="7"/>
        <v>0.4</v>
      </c>
      <c r="P16" s="11"/>
      <c r="Q16" s="27" t="str">
        <f t="shared" si="0"/>
        <v>N/A</v>
      </c>
      <c r="R16" s="27"/>
      <c r="S16" s="27" t="str">
        <f t="shared" si="1"/>
        <v/>
      </c>
      <c r="T16" s="11"/>
      <c r="U16" s="27" t="str">
        <f t="shared" si="8"/>
        <v/>
      </c>
      <c r="V16" s="27" t="str">
        <f t="shared" si="9"/>
        <v/>
      </c>
      <c r="W16" s="27" t="str">
        <f t="shared" si="20"/>
        <v/>
      </c>
      <c r="X16" s="27" t="str">
        <f t="shared" si="21"/>
        <v/>
      </c>
      <c r="Y16" s="27" t="str">
        <f t="shared" si="22"/>
        <v/>
      </c>
      <c r="Z16" s="27" t="str">
        <f t="shared" si="23"/>
        <v/>
      </c>
      <c r="AA16" s="27" t="str">
        <f t="shared" si="24"/>
        <v/>
      </c>
      <c r="AB16" s="1"/>
      <c r="AC16" s="27" t="str">
        <f t="shared" si="15"/>
        <v/>
      </c>
      <c r="AD16" s="27" t="str">
        <f t="shared" si="19"/>
        <v/>
      </c>
      <c r="AE16" s="29" t="str">
        <f t="shared" si="17"/>
        <v/>
      </c>
      <c r="AF16" s="27" t="str">
        <f t="shared" si="18"/>
        <v/>
      </c>
      <c r="AG16" s="1"/>
    </row>
    <row r="17" spans="1:33" ht="15" customHeight="1" x14ac:dyDescent="0.3">
      <c r="A17" s="2">
        <f>'Stakeholder List'!A15</f>
        <v>0</v>
      </c>
      <c r="B17" s="8"/>
      <c r="C17" s="8"/>
      <c r="D17" s="8"/>
      <c r="E17" s="8"/>
      <c r="F17" s="8"/>
      <c r="G17" s="1"/>
      <c r="H17" s="96"/>
      <c r="I17" s="16">
        <f>IF($H$9, 'Stakeholder List'!$E$43, 1)</f>
        <v>0.75</v>
      </c>
      <c r="J17" s="96"/>
      <c r="K17" s="27">
        <f t="shared" si="3"/>
        <v>1</v>
      </c>
      <c r="L17" s="27">
        <f t="shared" si="4"/>
        <v>0.8</v>
      </c>
      <c r="M17" s="27">
        <f t="shared" si="5"/>
        <v>0.6</v>
      </c>
      <c r="N17" s="27">
        <f t="shared" si="6"/>
        <v>0.2</v>
      </c>
      <c r="O17" s="27">
        <f t="shared" si="7"/>
        <v>0.4</v>
      </c>
      <c r="P17" s="11"/>
      <c r="Q17" s="27" t="str">
        <f t="shared" si="0"/>
        <v>N/A</v>
      </c>
      <c r="R17" s="27"/>
      <c r="S17" s="27" t="str">
        <f t="shared" si="1"/>
        <v/>
      </c>
      <c r="T17" s="11"/>
      <c r="U17" s="27" t="str">
        <f t="shared" si="8"/>
        <v/>
      </c>
      <c r="V17" s="27" t="str">
        <f t="shared" si="9"/>
        <v/>
      </c>
      <c r="W17" s="27" t="str">
        <f t="shared" si="20"/>
        <v/>
      </c>
      <c r="X17" s="27" t="str">
        <f t="shared" si="21"/>
        <v/>
      </c>
      <c r="Y17" s="27" t="str">
        <f t="shared" si="22"/>
        <v/>
      </c>
      <c r="Z17" s="27" t="str">
        <f t="shared" si="23"/>
        <v/>
      </c>
      <c r="AA17" s="27" t="str">
        <f t="shared" si="24"/>
        <v/>
      </c>
      <c r="AB17" s="1"/>
      <c r="AC17" s="27" t="str">
        <f t="shared" si="15"/>
        <v/>
      </c>
      <c r="AD17" s="27" t="str">
        <f t="shared" si="19"/>
        <v/>
      </c>
      <c r="AE17" s="29" t="str">
        <f t="shared" si="17"/>
        <v/>
      </c>
      <c r="AF17" s="27" t="str">
        <f t="shared" si="18"/>
        <v/>
      </c>
      <c r="AG17" s="1"/>
    </row>
    <row r="18" spans="1:33" ht="15" customHeight="1" x14ac:dyDescent="0.3">
      <c r="A18" s="2">
        <f>'Stakeholder List'!A16</f>
        <v>0</v>
      </c>
      <c r="B18" s="8"/>
      <c r="C18" s="8"/>
      <c r="D18" s="8"/>
      <c r="E18" s="8"/>
      <c r="F18" s="8"/>
      <c r="G18" s="1"/>
      <c r="H18" s="96"/>
      <c r="I18" s="16">
        <f>IF($H$9, 'Stakeholder List'!$E$43, 1)</f>
        <v>0.75</v>
      </c>
      <c r="J18" s="96"/>
      <c r="K18" s="27">
        <f t="shared" si="3"/>
        <v>1</v>
      </c>
      <c r="L18" s="27">
        <f t="shared" si="4"/>
        <v>0.8</v>
      </c>
      <c r="M18" s="27">
        <f t="shared" si="5"/>
        <v>0.6</v>
      </c>
      <c r="N18" s="27">
        <f t="shared" si="6"/>
        <v>0.2</v>
      </c>
      <c r="O18" s="27">
        <f t="shared" si="7"/>
        <v>0.4</v>
      </c>
      <c r="P18" s="11"/>
      <c r="Q18" s="27" t="str">
        <f t="shared" si="0"/>
        <v>N/A</v>
      </c>
      <c r="R18" s="27"/>
      <c r="S18" s="27" t="str">
        <f t="shared" si="1"/>
        <v/>
      </c>
      <c r="T18" s="11"/>
      <c r="U18" s="27" t="str">
        <f t="shared" si="8"/>
        <v/>
      </c>
      <c r="V18" s="27" t="str">
        <f t="shared" si="9"/>
        <v/>
      </c>
      <c r="W18" s="27" t="str">
        <f t="shared" si="20"/>
        <v/>
      </c>
      <c r="X18" s="27" t="str">
        <f t="shared" si="21"/>
        <v/>
      </c>
      <c r="Y18" s="27" t="str">
        <f t="shared" si="22"/>
        <v/>
      </c>
      <c r="Z18" s="27" t="str">
        <f t="shared" si="23"/>
        <v/>
      </c>
      <c r="AA18" s="27" t="str">
        <f t="shared" si="24"/>
        <v/>
      </c>
      <c r="AB18" s="1"/>
      <c r="AC18" s="27" t="str">
        <f t="shared" si="15"/>
        <v/>
      </c>
      <c r="AD18" s="27" t="str">
        <f t="shared" si="19"/>
        <v/>
      </c>
      <c r="AE18" s="29" t="str">
        <f t="shared" si="17"/>
        <v/>
      </c>
      <c r="AF18" s="27" t="str">
        <f t="shared" si="18"/>
        <v/>
      </c>
      <c r="AG18" s="1"/>
    </row>
    <row r="19" spans="1:33" ht="15" customHeight="1" x14ac:dyDescent="0.3">
      <c r="A19" s="2">
        <f>'Stakeholder List'!A17</f>
        <v>0</v>
      </c>
      <c r="B19" s="8"/>
      <c r="C19" s="8"/>
      <c r="D19" s="8"/>
      <c r="E19" s="8"/>
      <c r="F19" s="8"/>
      <c r="G19" s="1"/>
      <c r="H19" s="96"/>
      <c r="I19" s="16">
        <f>IF($H$9, 'Stakeholder List'!$E$43, 1)</f>
        <v>0.75</v>
      </c>
      <c r="J19" s="96"/>
      <c r="K19" s="27">
        <f t="shared" si="3"/>
        <v>1</v>
      </c>
      <c r="L19" s="27">
        <f t="shared" si="4"/>
        <v>0.8</v>
      </c>
      <c r="M19" s="27">
        <f t="shared" si="5"/>
        <v>0.6</v>
      </c>
      <c r="N19" s="27">
        <f t="shared" si="6"/>
        <v>0.2</v>
      </c>
      <c r="O19" s="27">
        <f t="shared" si="7"/>
        <v>0.4</v>
      </c>
      <c r="P19" s="11"/>
      <c r="Q19" s="27" t="str">
        <f t="shared" si="0"/>
        <v>N/A</v>
      </c>
      <c r="R19" s="27"/>
      <c r="S19" s="27" t="str">
        <f t="shared" si="1"/>
        <v/>
      </c>
      <c r="T19" s="11"/>
      <c r="U19" s="27" t="str">
        <f t="shared" si="8"/>
        <v/>
      </c>
      <c r="V19" s="27" t="str">
        <f t="shared" si="9"/>
        <v/>
      </c>
      <c r="W19" s="27" t="str">
        <f t="shared" si="20"/>
        <v/>
      </c>
      <c r="X19" s="27" t="str">
        <f t="shared" si="21"/>
        <v/>
      </c>
      <c r="Y19" s="27" t="str">
        <f t="shared" si="22"/>
        <v/>
      </c>
      <c r="Z19" s="27" t="str">
        <f t="shared" si="23"/>
        <v/>
      </c>
      <c r="AA19" s="27" t="str">
        <f t="shared" si="24"/>
        <v/>
      </c>
      <c r="AB19" s="1"/>
      <c r="AC19" s="27" t="str">
        <f t="shared" si="15"/>
        <v/>
      </c>
      <c r="AD19" s="27" t="str">
        <f t="shared" si="19"/>
        <v/>
      </c>
      <c r="AE19" s="29" t="str">
        <f t="shared" si="17"/>
        <v/>
      </c>
      <c r="AF19" s="27" t="str">
        <f t="shared" si="18"/>
        <v/>
      </c>
      <c r="AG19" s="1"/>
    </row>
    <row r="20" spans="1:33" ht="15" customHeight="1" x14ac:dyDescent="0.3">
      <c r="A20" s="2">
        <f>'Stakeholder List'!A18</f>
        <v>0</v>
      </c>
      <c r="B20" s="8"/>
      <c r="C20" s="8"/>
      <c r="D20" s="8"/>
      <c r="E20" s="8"/>
      <c r="F20" s="8"/>
      <c r="G20" s="1"/>
      <c r="H20" s="96"/>
      <c r="I20" s="16">
        <f>IF($H$9, 'Stakeholder List'!$E$43, 1)</f>
        <v>0.75</v>
      </c>
      <c r="J20" s="96"/>
      <c r="K20" s="27">
        <f t="shared" si="3"/>
        <v>1</v>
      </c>
      <c r="L20" s="27">
        <f t="shared" si="4"/>
        <v>0.8</v>
      </c>
      <c r="M20" s="27">
        <f t="shared" si="5"/>
        <v>0.6</v>
      </c>
      <c r="N20" s="27">
        <f t="shared" si="6"/>
        <v>0.2</v>
      </c>
      <c r="O20" s="27">
        <f t="shared" si="7"/>
        <v>0.4</v>
      </c>
      <c r="P20" s="11"/>
      <c r="Q20" s="27" t="str">
        <f t="shared" si="0"/>
        <v>N/A</v>
      </c>
      <c r="R20" s="27"/>
      <c r="S20" s="27" t="str">
        <f t="shared" si="1"/>
        <v/>
      </c>
      <c r="T20" s="11"/>
      <c r="U20" s="27" t="str">
        <f t="shared" si="8"/>
        <v/>
      </c>
      <c r="V20" s="27" t="str">
        <f t="shared" si="9"/>
        <v/>
      </c>
      <c r="W20" s="27" t="str">
        <f t="shared" si="20"/>
        <v/>
      </c>
      <c r="X20" s="27" t="str">
        <f t="shared" si="21"/>
        <v/>
      </c>
      <c r="Y20" s="27" t="str">
        <f t="shared" si="22"/>
        <v/>
      </c>
      <c r="Z20" s="27" t="str">
        <f t="shared" si="23"/>
        <v/>
      </c>
      <c r="AA20" s="27" t="str">
        <f t="shared" si="24"/>
        <v/>
      </c>
      <c r="AB20" s="1"/>
      <c r="AC20" s="27" t="str">
        <f t="shared" si="15"/>
        <v/>
      </c>
      <c r="AD20" s="27" t="str">
        <f t="shared" si="19"/>
        <v/>
      </c>
      <c r="AE20" s="29" t="str">
        <f t="shared" si="17"/>
        <v/>
      </c>
      <c r="AF20" s="27" t="str">
        <f t="shared" si="18"/>
        <v/>
      </c>
      <c r="AG20" s="1"/>
    </row>
    <row r="21" spans="1:33" ht="15" customHeight="1" x14ac:dyDescent="0.3">
      <c r="A21" s="2">
        <f>'Stakeholder List'!A19</f>
        <v>0</v>
      </c>
      <c r="B21" s="8"/>
      <c r="C21" s="8"/>
      <c r="D21" s="8"/>
      <c r="E21" s="8"/>
      <c r="F21" s="8"/>
      <c r="G21" s="1"/>
      <c r="H21" s="96"/>
      <c r="I21" s="16">
        <f>IF($H$9, 'Stakeholder List'!$E$43, 1)</f>
        <v>0.75</v>
      </c>
      <c r="J21" s="96"/>
      <c r="K21" s="27">
        <f t="shared" si="3"/>
        <v>1</v>
      </c>
      <c r="L21" s="27">
        <f t="shared" si="4"/>
        <v>0.8</v>
      </c>
      <c r="M21" s="27">
        <f t="shared" si="5"/>
        <v>0.6</v>
      </c>
      <c r="N21" s="27">
        <f t="shared" si="6"/>
        <v>0.2</v>
      </c>
      <c r="O21" s="27">
        <f t="shared" si="7"/>
        <v>0.4</v>
      </c>
      <c r="P21" s="11"/>
      <c r="Q21" s="27" t="str">
        <f t="shared" si="0"/>
        <v>N/A</v>
      </c>
      <c r="R21" s="27"/>
      <c r="S21" s="27" t="str">
        <f t="shared" si="1"/>
        <v/>
      </c>
      <c r="T21" s="11"/>
      <c r="U21" s="27" t="str">
        <f t="shared" si="8"/>
        <v/>
      </c>
      <c r="V21" s="27" t="str">
        <f t="shared" si="9"/>
        <v/>
      </c>
      <c r="W21" s="27" t="str">
        <f t="shared" si="20"/>
        <v/>
      </c>
      <c r="X21" s="27" t="str">
        <f t="shared" si="21"/>
        <v/>
      </c>
      <c r="Y21" s="27" t="str">
        <f t="shared" si="22"/>
        <v/>
      </c>
      <c r="Z21" s="27" t="str">
        <f t="shared" si="23"/>
        <v/>
      </c>
      <c r="AA21" s="27" t="str">
        <f t="shared" si="24"/>
        <v/>
      </c>
      <c r="AB21" s="1"/>
      <c r="AC21" s="27" t="str">
        <f t="shared" si="15"/>
        <v/>
      </c>
      <c r="AD21" s="27" t="str">
        <f t="shared" si="19"/>
        <v/>
      </c>
      <c r="AE21" s="29" t="str">
        <f t="shared" si="17"/>
        <v/>
      </c>
      <c r="AF21" s="27" t="str">
        <f t="shared" si="18"/>
        <v/>
      </c>
      <c r="AG21" s="1"/>
    </row>
    <row r="22" spans="1:33" ht="15" customHeight="1" x14ac:dyDescent="0.3">
      <c r="A22" s="2">
        <f>'Stakeholder List'!A20</f>
        <v>0</v>
      </c>
      <c r="B22" s="8"/>
      <c r="C22" s="8"/>
      <c r="D22" s="8"/>
      <c r="E22" s="8"/>
      <c r="F22" s="8"/>
      <c r="G22" s="1"/>
      <c r="H22" s="96"/>
      <c r="I22" s="16">
        <f>IF($H$9, 'Stakeholder List'!$E$43, 1)</f>
        <v>0.75</v>
      </c>
      <c r="J22" s="96"/>
      <c r="K22" s="27">
        <f t="shared" si="3"/>
        <v>1</v>
      </c>
      <c r="L22" s="27">
        <f t="shared" si="4"/>
        <v>0.8</v>
      </c>
      <c r="M22" s="27">
        <f t="shared" si="5"/>
        <v>0.6</v>
      </c>
      <c r="N22" s="27">
        <f t="shared" si="6"/>
        <v>0.2</v>
      </c>
      <c r="O22" s="27">
        <f t="shared" si="7"/>
        <v>0.4</v>
      </c>
      <c r="P22" s="11"/>
      <c r="Q22" s="27" t="str">
        <f t="shared" si="0"/>
        <v>N/A</v>
      </c>
      <c r="R22" s="27"/>
      <c r="S22" s="27" t="str">
        <f t="shared" si="1"/>
        <v/>
      </c>
      <c r="T22" s="11"/>
      <c r="U22" s="27" t="str">
        <f t="shared" si="8"/>
        <v/>
      </c>
      <c r="V22" s="27" t="str">
        <f t="shared" si="9"/>
        <v/>
      </c>
      <c r="W22" s="27" t="str">
        <f t="shared" si="20"/>
        <v/>
      </c>
      <c r="X22" s="27" t="str">
        <f t="shared" si="21"/>
        <v/>
      </c>
      <c r="Y22" s="27" t="str">
        <f t="shared" si="22"/>
        <v/>
      </c>
      <c r="Z22" s="27" t="str">
        <f t="shared" si="23"/>
        <v/>
      </c>
      <c r="AA22" s="27" t="str">
        <f t="shared" si="24"/>
        <v/>
      </c>
      <c r="AB22" s="1"/>
      <c r="AC22" s="27" t="str">
        <f t="shared" si="15"/>
        <v/>
      </c>
      <c r="AD22" s="27" t="str">
        <f t="shared" si="19"/>
        <v/>
      </c>
      <c r="AE22" s="29" t="str">
        <f t="shared" si="17"/>
        <v/>
      </c>
      <c r="AF22" s="27" t="str">
        <f t="shared" si="18"/>
        <v/>
      </c>
      <c r="AG22" s="1"/>
    </row>
    <row r="23" spans="1:33" ht="15" customHeight="1" x14ac:dyDescent="0.3">
      <c r="A23" s="2">
        <f>'Stakeholder List'!A21</f>
        <v>0</v>
      </c>
      <c r="B23" s="8"/>
      <c r="C23" s="8"/>
      <c r="D23" s="8"/>
      <c r="E23" s="8"/>
      <c r="F23" s="8"/>
      <c r="G23" s="1"/>
      <c r="H23" s="96"/>
      <c r="I23" s="16">
        <f>IF($H$9, 'Stakeholder List'!$E$43, 1)</f>
        <v>0.75</v>
      </c>
      <c r="J23" s="96"/>
      <c r="K23" s="27">
        <f t="shared" si="3"/>
        <v>1</v>
      </c>
      <c r="L23" s="27">
        <f t="shared" si="4"/>
        <v>0.8</v>
      </c>
      <c r="M23" s="27">
        <f t="shared" si="5"/>
        <v>0.6</v>
      </c>
      <c r="N23" s="27">
        <f t="shared" si="6"/>
        <v>0.2</v>
      </c>
      <c r="O23" s="27">
        <f t="shared" si="7"/>
        <v>0.4</v>
      </c>
      <c r="P23" s="11"/>
      <c r="Q23" s="27" t="str">
        <f t="shared" si="0"/>
        <v>N/A</v>
      </c>
      <c r="R23" s="27"/>
      <c r="S23" s="27" t="str">
        <f t="shared" si="1"/>
        <v/>
      </c>
      <c r="T23" s="11"/>
      <c r="U23" s="27" t="str">
        <f t="shared" si="8"/>
        <v/>
      </c>
      <c r="V23" s="27" t="str">
        <f t="shared" si="9"/>
        <v/>
      </c>
      <c r="W23" s="27" t="str">
        <f t="shared" si="20"/>
        <v/>
      </c>
      <c r="X23" s="27" t="str">
        <f t="shared" si="21"/>
        <v/>
      </c>
      <c r="Y23" s="27" t="str">
        <f t="shared" si="22"/>
        <v/>
      </c>
      <c r="Z23" s="27" t="str">
        <f t="shared" si="23"/>
        <v/>
      </c>
      <c r="AA23" s="27" t="str">
        <f t="shared" si="24"/>
        <v/>
      </c>
      <c r="AB23" s="1"/>
      <c r="AC23" s="27" t="str">
        <f t="shared" si="15"/>
        <v/>
      </c>
      <c r="AD23" s="27" t="str">
        <f t="shared" si="19"/>
        <v/>
      </c>
      <c r="AE23" s="29" t="str">
        <f t="shared" si="17"/>
        <v/>
      </c>
      <c r="AF23" s="27" t="str">
        <f t="shared" si="18"/>
        <v/>
      </c>
      <c r="AG23" s="1"/>
    </row>
    <row r="24" spans="1:33" ht="15" customHeight="1" x14ac:dyDescent="0.3">
      <c r="A24" s="2">
        <f>'Stakeholder List'!A22</f>
        <v>0</v>
      </c>
      <c r="B24" s="8"/>
      <c r="C24" s="8"/>
      <c r="D24" s="8"/>
      <c r="E24" s="8"/>
      <c r="F24" s="8"/>
      <c r="G24" s="1"/>
      <c r="H24" s="96"/>
      <c r="I24" s="16">
        <f>IF($H$9, 'Stakeholder List'!$E$43, 1)</f>
        <v>0.75</v>
      </c>
      <c r="J24" s="96"/>
      <c r="K24" s="27">
        <f t="shared" si="3"/>
        <v>1</v>
      </c>
      <c r="L24" s="27">
        <f t="shared" si="4"/>
        <v>0.8</v>
      </c>
      <c r="M24" s="27">
        <f t="shared" si="5"/>
        <v>0.6</v>
      </c>
      <c r="N24" s="27">
        <f t="shared" si="6"/>
        <v>0.2</v>
      </c>
      <c r="O24" s="27">
        <f t="shared" si="7"/>
        <v>0.4</v>
      </c>
      <c r="P24" s="11"/>
      <c r="Q24" s="27" t="str">
        <f t="shared" si="0"/>
        <v>N/A</v>
      </c>
      <c r="R24" s="27"/>
      <c r="S24" s="27" t="str">
        <f t="shared" si="1"/>
        <v/>
      </c>
      <c r="T24" s="11"/>
      <c r="U24" s="27" t="str">
        <f t="shared" si="8"/>
        <v/>
      </c>
      <c r="V24" s="27" t="str">
        <f t="shared" si="9"/>
        <v/>
      </c>
      <c r="W24" s="27" t="str">
        <f t="shared" si="20"/>
        <v/>
      </c>
      <c r="X24" s="27" t="str">
        <f t="shared" si="21"/>
        <v/>
      </c>
      <c r="Y24" s="27" t="str">
        <f t="shared" si="22"/>
        <v/>
      </c>
      <c r="Z24" s="27" t="str">
        <f t="shared" si="23"/>
        <v/>
      </c>
      <c r="AA24" s="27" t="str">
        <f t="shared" si="24"/>
        <v/>
      </c>
      <c r="AB24" s="1"/>
      <c r="AC24" s="27" t="str">
        <f t="shared" si="15"/>
        <v/>
      </c>
      <c r="AD24" s="27" t="str">
        <f t="shared" si="19"/>
        <v/>
      </c>
      <c r="AE24" s="29" t="str">
        <f t="shared" si="17"/>
        <v/>
      </c>
      <c r="AF24" s="27" t="str">
        <f t="shared" si="18"/>
        <v/>
      </c>
      <c r="AG24" s="1"/>
    </row>
    <row r="25" spans="1:33" ht="15" customHeight="1" x14ac:dyDescent="0.3">
      <c r="A25" s="2">
        <f>'Stakeholder List'!A23</f>
        <v>0</v>
      </c>
      <c r="B25" s="8"/>
      <c r="C25" s="8"/>
      <c r="D25" s="8"/>
      <c r="E25" s="8"/>
      <c r="F25" s="8"/>
      <c r="G25" s="1"/>
      <c r="H25" s="96"/>
      <c r="I25" s="16">
        <f>IF($H$9, 'Stakeholder List'!$E$43, 1)</f>
        <v>0.75</v>
      </c>
      <c r="J25" s="96"/>
      <c r="K25" s="27">
        <f t="shared" si="3"/>
        <v>1</v>
      </c>
      <c r="L25" s="27">
        <f t="shared" si="4"/>
        <v>0.8</v>
      </c>
      <c r="M25" s="27">
        <f t="shared" si="5"/>
        <v>0.6</v>
      </c>
      <c r="N25" s="27">
        <f t="shared" si="6"/>
        <v>0.2</v>
      </c>
      <c r="O25" s="27">
        <f t="shared" si="7"/>
        <v>0.4</v>
      </c>
      <c r="P25" s="11"/>
      <c r="Q25" s="27" t="str">
        <f t="shared" si="0"/>
        <v>N/A</v>
      </c>
      <c r="R25" s="27"/>
      <c r="S25" s="27" t="str">
        <f t="shared" si="1"/>
        <v/>
      </c>
      <c r="T25" s="11"/>
      <c r="U25" s="27" t="str">
        <f t="shared" si="8"/>
        <v/>
      </c>
      <c r="V25" s="27" t="str">
        <f t="shared" si="9"/>
        <v/>
      </c>
      <c r="W25" s="27" t="str">
        <f t="shared" si="20"/>
        <v/>
      </c>
      <c r="X25" s="27" t="str">
        <f t="shared" si="21"/>
        <v/>
      </c>
      <c r="Y25" s="27" t="str">
        <f t="shared" si="22"/>
        <v/>
      </c>
      <c r="Z25" s="27" t="str">
        <f t="shared" si="23"/>
        <v/>
      </c>
      <c r="AA25" s="27" t="str">
        <f t="shared" si="24"/>
        <v/>
      </c>
      <c r="AB25" s="1"/>
      <c r="AC25" s="27" t="str">
        <f t="shared" si="15"/>
        <v/>
      </c>
      <c r="AD25" s="27" t="str">
        <f t="shared" si="19"/>
        <v/>
      </c>
      <c r="AE25" s="29" t="str">
        <f t="shared" si="17"/>
        <v/>
      </c>
      <c r="AF25" s="27" t="str">
        <f t="shared" si="18"/>
        <v/>
      </c>
      <c r="AG25" s="1"/>
    </row>
    <row r="26" spans="1:33" x14ac:dyDescent="0.3">
      <c r="A26" s="2">
        <f>'Stakeholder List'!A24</f>
        <v>0</v>
      </c>
      <c r="B26" s="8"/>
      <c r="C26" s="8"/>
      <c r="D26" s="8"/>
      <c r="E26" s="8"/>
      <c r="F26" s="8"/>
      <c r="G26" s="1"/>
      <c r="H26" s="96"/>
      <c r="I26" s="16">
        <f>IF($H$9, 'Stakeholder List'!$E$43, 1)</f>
        <v>0.75</v>
      </c>
      <c r="J26" s="96"/>
      <c r="K26" s="27">
        <f t="shared" si="3"/>
        <v>1</v>
      </c>
      <c r="L26" s="27">
        <f t="shared" si="4"/>
        <v>0.8</v>
      </c>
      <c r="M26" s="27">
        <f t="shared" si="5"/>
        <v>0.6</v>
      </c>
      <c r="N26" s="27">
        <f t="shared" si="6"/>
        <v>0.2</v>
      </c>
      <c r="O26" s="27">
        <f t="shared" si="7"/>
        <v>0.4</v>
      </c>
      <c r="P26" s="11"/>
      <c r="Q26" s="27" t="str">
        <f t="shared" si="0"/>
        <v>N/A</v>
      </c>
      <c r="R26" s="27"/>
      <c r="S26" s="27" t="str">
        <f t="shared" si="1"/>
        <v/>
      </c>
      <c r="T26" s="11"/>
      <c r="U26" s="27" t="str">
        <f t="shared" si="8"/>
        <v/>
      </c>
      <c r="V26" s="27" t="str">
        <f t="shared" si="9"/>
        <v/>
      </c>
      <c r="W26" s="27" t="str">
        <f t="shared" si="20"/>
        <v/>
      </c>
      <c r="X26" s="27" t="str">
        <f t="shared" si="21"/>
        <v/>
      </c>
      <c r="Y26" s="27" t="str">
        <f t="shared" si="22"/>
        <v/>
      </c>
      <c r="Z26" s="27" t="str">
        <f t="shared" si="23"/>
        <v/>
      </c>
      <c r="AA26" s="27" t="str">
        <f t="shared" si="24"/>
        <v/>
      </c>
      <c r="AB26" s="1"/>
      <c r="AC26" s="27" t="str">
        <f t="shared" si="15"/>
        <v/>
      </c>
      <c r="AD26" s="27" t="str">
        <f t="shared" si="19"/>
        <v/>
      </c>
      <c r="AE26" s="29" t="str">
        <f t="shared" si="17"/>
        <v/>
      </c>
      <c r="AF26" s="27" t="str">
        <f t="shared" si="18"/>
        <v/>
      </c>
      <c r="AG26" s="1"/>
    </row>
    <row r="27" spans="1:33" x14ac:dyDescent="0.3">
      <c r="A27" s="2">
        <f>'Stakeholder List'!A25</f>
        <v>0</v>
      </c>
      <c r="B27" s="8"/>
      <c r="C27" s="8"/>
      <c r="D27" s="8"/>
      <c r="E27" s="8"/>
      <c r="F27" s="8"/>
      <c r="G27" s="1"/>
      <c r="H27" s="96"/>
      <c r="I27" s="16">
        <f>IF($H$9, 'Stakeholder List'!$E$43, 1)</f>
        <v>0.75</v>
      </c>
      <c r="J27" s="96"/>
      <c r="K27" s="27">
        <f t="shared" si="3"/>
        <v>1</v>
      </c>
      <c r="L27" s="27">
        <f t="shared" si="4"/>
        <v>0.8</v>
      </c>
      <c r="M27" s="27">
        <f t="shared" si="5"/>
        <v>0.6</v>
      </c>
      <c r="N27" s="27">
        <f t="shared" si="6"/>
        <v>0.2</v>
      </c>
      <c r="O27" s="27">
        <f t="shared" si="7"/>
        <v>0.4</v>
      </c>
      <c r="P27" s="11"/>
      <c r="Q27" s="27" t="str">
        <f t="shared" si="0"/>
        <v>N/A</v>
      </c>
      <c r="R27" s="27"/>
      <c r="S27" s="27" t="str">
        <f t="shared" si="1"/>
        <v/>
      </c>
      <c r="T27" s="11"/>
      <c r="U27" s="27" t="str">
        <f t="shared" si="8"/>
        <v/>
      </c>
      <c r="V27" s="27" t="str">
        <f t="shared" si="9"/>
        <v/>
      </c>
      <c r="W27" s="27" t="str">
        <f t="shared" si="20"/>
        <v/>
      </c>
      <c r="X27" s="27" t="str">
        <f t="shared" si="21"/>
        <v/>
      </c>
      <c r="Y27" s="27" t="str">
        <f t="shared" si="22"/>
        <v/>
      </c>
      <c r="Z27" s="27" t="str">
        <f t="shared" si="23"/>
        <v/>
      </c>
      <c r="AA27" s="27" t="str">
        <f t="shared" si="24"/>
        <v/>
      </c>
      <c r="AB27" s="1"/>
      <c r="AC27" s="27" t="str">
        <f t="shared" si="15"/>
        <v/>
      </c>
      <c r="AD27" s="27" t="str">
        <f t="shared" si="19"/>
        <v/>
      </c>
      <c r="AE27" s="29" t="str">
        <f t="shared" si="17"/>
        <v/>
      </c>
      <c r="AF27" s="27" t="str">
        <f t="shared" si="18"/>
        <v/>
      </c>
      <c r="AG27" s="1"/>
    </row>
    <row r="28" spans="1:33" ht="15" thickBot="1" x14ac:dyDescent="0.35">
      <c r="A28" s="2">
        <f>'Stakeholder List'!A26</f>
        <v>0</v>
      </c>
      <c r="B28" s="8"/>
      <c r="C28" s="8"/>
      <c r="D28" s="8"/>
      <c r="E28" s="8"/>
      <c r="F28" s="8"/>
      <c r="G28" s="1"/>
      <c r="H28" s="96"/>
      <c r="I28" s="16">
        <f>IF($H$9, 'Stakeholder List'!$E$43, 1)</f>
        <v>0.75</v>
      </c>
      <c r="J28" s="96"/>
      <c r="K28" s="27">
        <f t="shared" si="3"/>
        <v>1</v>
      </c>
      <c r="L28" s="27">
        <f t="shared" si="4"/>
        <v>0.8</v>
      </c>
      <c r="M28" s="27">
        <f t="shared" si="5"/>
        <v>0.6</v>
      </c>
      <c r="N28" s="27">
        <f t="shared" si="6"/>
        <v>0.2</v>
      </c>
      <c r="O28" s="27">
        <f t="shared" si="7"/>
        <v>0.4</v>
      </c>
      <c r="P28" s="11"/>
      <c r="Q28" s="27" t="str">
        <f t="shared" si="0"/>
        <v>N/A</v>
      </c>
      <c r="R28" s="27"/>
      <c r="S28" s="27" t="str">
        <f t="shared" si="1"/>
        <v/>
      </c>
      <c r="T28" s="11"/>
      <c r="U28" s="27" t="str">
        <f t="shared" si="8"/>
        <v/>
      </c>
      <c r="V28" s="27" t="str">
        <f t="shared" si="9"/>
        <v/>
      </c>
      <c r="W28" s="27" t="str">
        <f t="shared" si="20"/>
        <v/>
      </c>
      <c r="X28" s="27" t="str">
        <f t="shared" si="21"/>
        <v/>
      </c>
      <c r="Y28" s="27" t="str">
        <f t="shared" si="22"/>
        <v/>
      </c>
      <c r="Z28" s="27" t="str">
        <f t="shared" si="23"/>
        <v/>
      </c>
      <c r="AA28" s="27" t="str">
        <f t="shared" si="24"/>
        <v/>
      </c>
      <c r="AB28" s="1"/>
      <c r="AC28" s="27" t="str">
        <f t="shared" si="15"/>
        <v/>
      </c>
      <c r="AD28" s="27" t="str">
        <f t="shared" si="19"/>
        <v/>
      </c>
      <c r="AE28" s="29" t="str">
        <f t="shared" si="17"/>
        <v/>
      </c>
      <c r="AF28" s="27" t="str">
        <f t="shared" si="18"/>
        <v/>
      </c>
      <c r="AG28" s="1"/>
    </row>
    <row r="29" spans="1:33" ht="15" thickBot="1" x14ac:dyDescent="0.35">
      <c r="A29" s="90" t="s">
        <v>21</v>
      </c>
      <c r="B29" s="91"/>
      <c r="C29" s="91"/>
      <c r="D29" s="91"/>
      <c r="E29" s="91"/>
      <c r="F29" s="92"/>
      <c r="G29" s="1"/>
      <c r="H29" s="1">
        <f>IF(ISNUMBER(A29), "N/A", COUNTIF(B29:F29, "x"))</f>
        <v>0</v>
      </c>
      <c r="I29" s="1"/>
      <c r="J29" s="1"/>
      <c r="K29" s="11"/>
      <c r="L29" s="11"/>
      <c r="M29" s="11"/>
      <c r="N29" s="11"/>
      <c r="O29" s="11"/>
      <c r="P29" s="11"/>
      <c r="Q29" s="11">
        <f t="shared" ref="Q29:Q92" si="25">IF(ISNUMBER(A29), "N/A", COUNTIF(B29:F29, "x"))</f>
        <v>0</v>
      </c>
      <c r="R29" s="11"/>
      <c r="S29" s="11"/>
      <c r="T29" s="11"/>
      <c r="U29" s="11" t="str">
        <f t="shared" si="8"/>
        <v/>
      </c>
      <c r="V29" s="11" t="str">
        <f t="shared" si="9"/>
        <v/>
      </c>
      <c r="W29" s="11" t="str">
        <f t="shared" si="20"/>
        <v/>
      </c>
      <c r="X29" s="11" t="str">
        <f t="shared" si="21"/>
        <v/>
      </c>
      <c r="Y29" s="11" t="str">
        <f t="shared" si="22"/>
        <v/>
      </c>
      <c r="Z29" s="11" t="str">
        <f t="shared" si="23"/>
        <v/>
      </c>
      <c r="AA29" s="11" t="str">
        <f t="shared" si="24"/>
        <v/>
      </c>
      <c r="AB29" s="1"/>
      <c r="AC29" s="11" t="str">
        <f t="shared" si="15"/>
        <v/>
      </c>
      <c r="AD29" s="11">
        <f t="shared" si="19"/>
        <v>0</v>
      </c>
      <c r="AE29" s="30" t="str">
        <f t="shared" si="17"/>
        <v/>
      </c>
      <c r="AF29" s="11" t="str">
        <f t="shared" ref="AF29" si="26">V29</f>
        <v/>
      </c>
      <c r="AG29" s="1"/>
    </row>
    <row r="30" spans="1:33" x14ac:dyDescent="0.3">
      <c r="A30" s="2" t="str">
        <f>'Stakeholder List'!H2</f>
        <v>Emergency Management</v>
      </c>
      <c r="B30" s="6" t="s">
        <v>62</v>
      </c>
      <c r="C30" s="6"/>
      <c r="D30" s="6"/>
      <c r="E30" s="6" t="s">
        <v>62</v>
      </c>
      <c r="F30" s="6"/>
      <c r="G30" s="1"/>
      <c r="H30" s="71"/>
      <c r="I30" s="27">
        <f>IF($H$35, 'Stakeholder List'!$E$45, 1)</f>
        <v>0.5</v>
      </c>
      <c r="J30" s="71"/>
      <c r="K30" s="27">
        <f>IF($J$35, $D$126, 1)</f>
        <v>1</v>
      </c>
      <c r="L30" s="27">
        <f>IF($J$35, $D$128, 1)</f>
        <v>0.8</v>
      </c>
      <c r="M30" s="27">
        <f>IF($J$35, $D$130, 1)</f>
        <v>0.6</v>
      </c>
      <c r="N30" s="27">
        <f>IF($J$35, $D$132, 1)</f>
        <v>0.2</v>
      </c>
      <c r="O30" s="27">
        <f>IF($J$35, $D$134, 1)</f>
        <v>0.4</v>
      </c>
      <c r="P30" s="11"/>
      <c r="Q30" s="27">
        <f t="shared" si="25"/>
        <v>2</v>
      </c>
      <c r="R30" s="27"/>
      <c r="S30" s="27">
        <f t="shared" ref="S30:S92" si="27">IF(Q30=5, 1, IF(Q30=0, 0, IF(Q30="N/A", "", Q30)))</f>
        <v>2</v>
      </c>
      <c r="T30" s="11"/>
      <c r="U30" s="27">
        <f t="shared" si="8"/>
        <v>0.4</v>
      </c>
      <c r="V30" s="27">
        <f t="shared" si="9"/>
        <v>0.5</v>
      </c>
      <c r="W30" s="27">
        <f t="shared" si="20"/>
        <v>1</v>
      </c>
      <c r="X30" s="27" t="str">
        <f t="shared" si="21"/>
        <v/>
      </c>
      <c r="Y30" s="27" t="str">
        <f t="shared" si="22"/>
        <v/>
      </c>
      <c r="Z30" s="27">
        <f t="shared" si="23"/>
        <v>0.2</v>
      </c>
      <c r="AA30" s="27" t="str">
        <f t="shared" si="24"/>
        <v/>
      </c>
      <c r="AB30" s="1"/>
      <c r="AC30" s="27">
        <f t="shared" si="15"/>
        <v>0.5</v>
      </c>
      <c r="AD30" s="27">
        <f t="shared" si="19"/>
        <v>0.24</v>
      </c>
      <c r="AE30" s="29">
        <f t="shared" si="17"/>
        <v>0.4</v>
      </c>
      <c r="AF30" s="27">
        <f t="shared" si="18"/>
        <v>0.38000000000000006</v>
      </c>
      <c r="AG30" s="1"/>
    </row>
    <row r="31" spans="1:33" x14ac:dyDescent="0.3">
      <c r="A31" s="2" t="str">
        <f>'Stakeholder List'!H3</f>
        <v>Environmental Organizations</v>
      </c>
      <c r="B31" s="7" t="s">
        <v>62</v>
      </c>
      <c r="C31" s="7" t="s">
        <v>62</v>
      </c>
      <c r="D31" s="7"/>
      <c r="E31" s="7"/>
      <c r="F31" s="7" t="s">
        <v>62</v>
      </c>
      <c r="G31" s="1"/>
      <c r="H31" s="71"/>
      <c r="I31" s="27">
        <f>IF($H$35, 'Stakeholder List'!$E$45, 1)</f>
        <v>0.5</v>
      </c>
      <c r="J31" s="71"/>
      <c r="K31" s="27">
        <f t="shared" ref="K31:K54" si="28">IF($J$35, $D$126, 1)</f>
        <v>1</v>
      </c>
      <c r="L31" s="27">
        <f t="shared" ref="L31:L54" si="29">IF($J$35, $D$128, 1)</f>
        <v>0.8</v>
      </c>
      <c r="M31" s="27">
        <f t="shared" ref="M31:M54" si="30">IF($J$35, $D$130, 1)</f>
        <v>0.6</v>
      </c>
      <c r="N31" s="27">
        <f t="shared" ref="N31:N54" si="31">IF($J$35, $D$132, 1)</f>
        <v>0.2</v>
      </c>
      <c r="O31" s="27">
        <f t="shared" ref="O31:O54" si="32">IF($J$35, $D$134, 1)</f>
        <v>0.4</v>
      </c>
      <c r="P31" s="11"/>
      <c r="Q31" s="27">
        <f t="shared" si="25"/>
        <v>3</v>
      </c>
      <c r="R31" s="27"/>
      <c r="S31" s="27">
        <f t="shared" si="27"/>
        <v>3</v>
      </c>
      <c r="T31" s="11"/>
      <c r="U31" s="27">
        <f t="shared" si="8"/>
        <v>0.6</v>
      </c>
      <c r="V31" s="27">
        <f t="shared" si="9"/>
        <v>0.5</v>
      </c>
      <c r="W31" s="27">
        <f t="shared" si="20"/>
        <v>1</v>
      </c>
      <c r="X31" s="27">
        <f t="shared" si="21"/>
        <v>0.8</v>
      </c>
      <c r="Y31" s="27" t="str">
        <f t="shared" si="22"/>
        <v/>
      </c>
      <c r="Z31" s="27" t="str">
        <f t="shared" si="23"/>
        <v/>
      </c>
      <c r="AA31" s="27">
        <f t="shared" si="24"/>
        <v>0.4</v>
      </c>
      <c r="AB31" s="1"/>
      <c r="AC31" s="27">
        <f t="shared" si="15"/>
        <v>0.5</v>
      </c>
      <c r="AD31" s="27">
        <f t="shared" si="19"/>
        <v>0.44000000000000006</v>
      </c>
      <c r="AE31" s="29">
        <f t="shared" si="17"/>
        <v>0.6</v>
      </c>
      <c r="AF31" s="27">
        <f t="shared" si="18"/>
        <v>0.51333333333333331</v>
      </c>
      <c r="AG31" s="1"/>
    </row>
    <row r="32" spans="1:33" x14ac:dyDescent="0.3">
      <c r="A32" s="2" t="str">
        <f>'Stakeholder List'!H4</f>
        <v>Energy Companies</v>
      </c>
      <c r="B32" s="7" t="s">
        <v>62</v>
      </c>
      <c r="C32" s="7" t="s">
        <v>62</v>
      </c>
      <c r="D32" s="7" t="s">
        <v>62</v>
      </c>
      <c r="E32" s="7"/>
      <c r="F32" s="7" t="s">
        <v>62</v>
      </c>
      <c r="G32" s="1"/>
      <c r="H32" s="71"/>
      <c r="I32" s="27">
        <f>IF($H$35, 'Stakeholder List'!$E$45, 1)</f>
        <v>0.5</v>
      </c>
      <c r="J32" s="71"/>
      <c r="K32" s="27">
        <f>IF($J$35, $D$126, 1)</f>
        <v>1</v>
      </c>
      <c r="L32" s="27">
        <f t="shared" si="29"/>
        <v>0.8</v>
      </c>
      <c r="M32" s="27">
        <f t="shared" si="30"/>
        <v>0.6</v>
      </c>
      <c r="N32" s="27">
        <f t="shared" si="31"/>
        <v>0.2</v>
      </c>
      <c r="O32" s="27">
        <f t="shared" si="32"/>
        <v>0.4</v>
      </c>
      <c r="P32" s="11"/>
      <c r="Q32" s="27">
        <f t="shared" si="25"/>
        <v>4</v>
      </c>
      <c r="R32" s="27"/>
      <c r="S32" s="27">
        <f t="shared" si="27"/>
        <v>4</v>
      </c>
      <c r="T32" s="11"/>
      <c r="U32" s="27">
        <f t="shared" si="8"/>
        <v>0.8</v>
      </c>
      <c r="V32" s="27">
        <f t="shared" si="9"/>
        <v>0.5</v>
      </c>
      <c r="W32" s="27">
        <f t="shared" si="20"/>
        <v>1</v>
      </c>
      <c r="X32" s="27">
        <f t="shared" si="21"/>
        <v>0.8</v>
      </c>
      <c r="Y32" s="27">
        <f t="shared" si="22"/>
        <v>0.6</v>
      </c>
      <c r="Z32" s="27" t="str">
        <f t="shared" si="23"/>
        <v/>
      </c>
      <c r="AA32" s="27">
        <f t="shared" si="24"/>
        <v>0.4</v>
      </c>
      <c r="AB32" s="1"/>
      <c r="AC32" s="27">
        <f t="shared" si="15"/>
        <v>0.5</v>
      </c>
      <c r="AD32" s="27">
        <f t="shared" si="19"/>
        <v>0.55999999999999994</v>
      </c>
      <c r="AE32" s="29">
        <f t="shared" si="17"/>
        <v>0.8</v>
      </c>
      <c r="AF32" s="27">
        <f t="shared" si="18"/>
        <v>0.62</v>
      </c>
      <c r="AG32" s="1"/>
    </row>
    <row r="33" spans="1:33" x14ac:dyDescent="0.3">
      <c r="A33" s="2">
        <f>'Stakeholder List'!H5</f>
        <v>0</v>
      </c>
      <c r="B33" s="7"/>
      <c r="C33" s="7"/>
      <c r="D33" s="7"/>
      <c r="E33" s="7"/>
      <c r="F33" s="7"/>
      <c r="G33" s="1"/>
      <c r="H33" s="71"/>
      <c r="I33" s="27">
        <f>IF($H$35, 'Stakeholder List'!$E$45, 1)</f>
        <v>0.5</v>
      </c>
      <c r="J33" s="71"/>
      <c r="K33" s="27">
        <f t="shared" si="28"/>
        <v>1</v>
      </c>
      <c r="L33" s="27">
        <f t="shared" si="29"/>
        <v>0.8</v>
      </c>
      <c r="M33" s="27">
        <f t="shared" si="30"/>
        <v>0.6</v>
      </c>
      <c r="N33" s="27">
        <f t="shared" si="31"/>
        <v>0.2</v>
      </c>
      <c r="O33" s="27">
        <f t="shared" si="32"/>
        <v>0.4</v>
      </c>
      <c r="P33" s="11"/>
      <c r="Q33" s="27" t="str">
        <f t="shared" si="25"/>
        <v>N/A</v>
      </c>
      <c r="R33" s="27"/>
      <c r="S33" s="27" t="str">
        <f t="shared" si="27"/>
        <v/>
      </c>
      <c r="T33" s="11"/>
      <c r="U33" s="27" t="str">
        <f t="shared" si="8"/>
        <v/>
      </c>
      <c r="V33" s="27" t="str">
        <f t="shared" si="9"/>
        <v/>
      </c>
      <c r="W33" s="27" t="str">
        <f t="shared" si="20"/>
        <v/>
      </c>
      <c r="X33" s="27" t="str">
        <f t="shared" si="21"/>
        <v/>
      </c>
      <c r="Y33" s="27" t="str">
        <f t="shared" si="22"/>
        <v/>
      </c>
      <c r="Z33" s="27" t="str">
        <f t="shared" si="23"/>
        <v/>
      </c>
      <c r="AA33" s="27" t="str">
        <f t="shared" si="24"/>
        <v/>
      </c>
      <c r="AB33" s="1"/>
      <c r="AC33" s="27" t="str">
        <f t="shared" si="15"/>
        <v/>
      </c>
      <c r="AD33" s="27" t="str">
        <f t="shared" si="19"/>
        <v/>
      </c>
      <c r="AE33" s="29" t="str">
        <f t="shared" si="17"/>
        <v/>
      </c>
      <c r="AF33" s="27" t="str">
        <f t="shared" si="18"/>
        <v/>
      </c>
      <c r="AG33" s="1"/>
    </row>
    <row r="34" spans="1:33" x14ac:dyDescent="0.3">
      <c r="A34" s="2">
        <f>'Stakeholder List'!H6</f>
        <v>0</v>
      </c>
      <c r="B34" s="7"/>
      <c r="C34" s="7"/>
      <c r="D34" s="7"/>
      <c r="E34" s="7"/>
      <c r="F34" s="7"/>
      <c r="G34" s="1"/>
      <c r="H34" s="71"/>
      <c r="I34" s="27">
        <f>IF($H$35, 'Stakeholder List'!$E$45, 1)</f>
        <v>0.5</v>
      </c>
      <c r="J34" s="71"/>
      <c r="K34" s="27">
        <f t="shared" si="28"/>
        <v>1</v>
      </c>
      <c r="L34" s="27">
        <f t="shared" si="29"/>
        <v>0.8</v>
      </c>
      <c r="M34" s="27">
        <f t="shared" si="30"/>
        <v>0.6</v>
      </c>
      <c r="N34" s="27">
        <f t="shared" si="31"/>
        <v>0.2</v>
      </c>
      <c r="O34" s="27">
        <f t="shared" si="32"/>
        <v>0.4</v>
      </c>
      <c r="P34" s="11"/>
      <c r="Q34" s="27" t="str">
        <f t="shared" si="25"/>
        <v>N/A</v>
      </c>
      <c r="R34" s="27"/>
      <c r="S34" s="27" t="str">
        <f t="shared" si="27"/>
        <v/>
      </c>
      <c r="T34" s="11"/>
      <c r="U34" s="27" t="str">
        <f t="shared" si="8"/>
        <v/>
      </c>
      <c r="V34" s="27" t="str">
        <f t="shared" si="9"/>
        <v/>
      </c>
      <c r="W34" s="27" t="str">
        <f t="shared" si="20"/>
        <v/>
      </c>
      <c r="X34" s="27" t="str">
        <f t="shared" si="21"/>
        <v/>
      </c>
      <c r="Y34" s="27" t="str">
        <f t="shared" si="22"/>
        <v/>
      </c>
      <c r="Z34" s="27" t="str">
        <f t="shared" si="23"/>
        <v/>
      </c>
      <c r="AA34" s="27" t="str">
        <f t="shared" si="24"/>
        <v/>
      </c>
      <c r="AB34" s="1"/>
      <c r="AC34" s="27" t="str">
        <f t="shared" si="15"/>
        <v/>
      </c>
      <c r="AD34" s="27" t="str">
        <f t="shared" si="19"/>
        <v/>
      </c>
      <c r="AE34" s="29" t="str">
        <f t="shared" si="17"/>
        <v/>
      </c>
      <c r="AF34" s="27" t="str">
        <f t="shared" si="18"/>
        <v/>
      </c>
      <c r="AG34" s="1"/>
    </row>
    <row r="35" spans="1:33" x14ac:dyDescent="0.3">
      <c r="A35" s="2">
        <f>'Stakeholder List'!H7</f>
        <v>0</v>
      </c>
      <c r="B35" s="7"/>
      <c r="C35" s="7"/>
      <c r="D35" s="7"/>
      <c r="E35" s="7"/>
      <c r="F35" s="7"/>
      <c r="G35" s="1"/>
      <c r="H35" s="96" t="b">
        <v>1</v>
      </c>
      <c r="I35" s="27">
        <f>IF($H$35, 'Stakeholder List'!$E$45, 1)</f>
        <v>0.5</v>
      </c>
      <c r="J35" s="96" t="b">
        <v>1</v>
      </c>
      <c r="K35" s="27">
        <f t="shared" si="28"/>
        <v>1</v>
      </c>
      <c r="L35" s="27">
        <f t="shared" si="29"/>
        <v>0.8</v>
      </c>
      <c r="M35" s="27">
        <f t="shared" si="30"/>
        <v>0.6</v>
      </c>
      <c r="N35" s="27">
        <f t="shared" si="31"/>
        <v>0.2</v>
      </c>
      <c r="O35" s="27">
        <f t="shared" si="32"/>
        <v>0.4</v>
      </c>
      <c r="P35" s="11"/>
      <c r="Q35" s="27" t="str">
        <f t="shared" si="25"/>
        <v>N/A</v>
      </c>
      <c r="R35" s="27"/>
      <c r="S35" s="27" t="str">
        <f t="shared" si="27"/>
        <v/>
      </c>
      <c r="T35" s="11"/>
      <c r="U35" s="27" t="str">
        <f t="shared" si="8"/>
        <v/>
      </c>
      <c r="V35" s="27" t="str">
        <f t="shared" si="9"/>
        <v/>
      </c>
      <c r="W35" s="27" t="str">
        <f t="shared" si="20"/>
        <v/>
      </c>
      <c r="X35" s="27" t="str">
        <f t="shared" si="21"/>
        <v/>
      </c>
      <c r="Y35" s="27" t="str">
        <f t="shared" si="22"/>
        <v/>
      </c>
      <c r="Z35" s="27" t="str">
        <f t="shared" si="23"/>
        <v/>
      </c>
      <c r="AA35" s="27" t="str">
        <f t="shared" si="24"/>
        <v/>
      </c>
      <c r="AB35" s="1"/>
      <c r="AC35" s="27" t="str">
        <f t="shared" si="15"/>
        <v/>
      </c>
      <c r="AD35" s="27" t="str">
        <f t="shared" si="19"/>
        <v/>
      </c>
      <c r="AE35" s="29" t="str">
        <f t="shared" si="17"/>
        <v/>
      </c>
      <c r="AF35" s="27" t="str">
        <f t="shared" si="18"/>
        <v/>
      </c>
      <c r="AG35" s="1"/>
    </row>
    <row r="36" spans="1:33" x14ac:dyDescent="0.3">
      <c r="A36" s="2">
        <f>'Stakeholder List'!H8</f>
        <v>0</v>
      </c>
      <c r="B36" s="7"/>
      <c r="C36" s="7"/>
      <c r="D36" s="7"/>
      <c r="E36" s="7"/>
      <c r="F36" s="7"/>
      <c r="G36" s="1"/>
      <c r="H36" s="96"/>
      <c r="I36" s="27">
        <f>IF($H$35, 'Stakeholder List'!$E$45, 1)</f>
        <v>0.5</v>
      </c>
      <c r="J36" s="96"/>
      <c r="K36" s="27">
        <f t="shared" si="28"/>
        <v>1</v>
      </c>
      <c r="L36" s="27">
        <f t="shared" si="29"/>
        <v>0.8</v>
      </c>
      <c r="M36" s="27">
        <f t="shared" si="30"/>
        <v>0.6</v>
      </c>
      <c r="N36" s="27">
        <f t="shared" si="31"/>
        <v>0.2</v>
      </c>
      <c r="O36" s="27">
        <f t="shared" si="32"/>
        <v>0.4</v>
      </c>
      <c r="P36" s="11"/>
      <c r="Q36" s="27" t="str">
        <f t="shared" si="25"/>
        <v>N/A</v>
      </c>
      <c r="R36" s="27"/>
      <c r="S36" s="27" t="str">
        <f t="shared" si="27"/>
        <v/>
      </c>
      <c r="T36" s="11"/>
      <c r="U36" s="27" t="str">
        <f t="shared" si="8"/>
        <v/>
      </c>
      <c r="V36" s="27" t="str">
        <f t="shared" si="9"/>
        <v/>
      </c>
      <c r="W36" s="27" t="str">
        <f t="shared" si="20"/>
        <v/>
      </c>
      <c r="X36" s="27" t="str">
        <f t="shared" si="21"/>
        <v/>
      </c>
      <c r="Y36" s="27" t="str">
        <f t="shared" si="22"/>
        <v/>
      </c>
      <c r="Z36" s="27" t="str">
        <f t="shared" si="23"/>
        <v/>
      </c>
      <c r="AA36" s="27" t="str">
        <f t="shared" si="24"/>
        <v/>
      </c>
      <c r="AB36" s="1"/>
      <c r="AC36" s="27" t="str">
        <f t="shared" si="15"/>
        <v/>
      </c>
      <c r="AD36" s="27" t="str">
        <f t="shared" si="19"/>
        <v/>
      </c>
      <c r="AE36" s="29" t="str">
        <f t="shared" si="17"/>
        <v/>
      </c>
      <c r="AF36" s="27" t="str">
        <f t="shared" si="18"/>
        <v/>
      </c>
      <c r="AG36" s="1"/>
    </row>
    <row r="37" spans="1:33" x14ac:dyDescent="0.3">
      <c r="A37" s="2">
        <f>'Stakeholder List'!H9</f>
        <v>0</v>
      </c>
      <c r="B37" s="7"/>
      <c r="C37" s="7"/>
      <c r="D37" s="7"/>
      <c r="E37" s="7"/>
      <c r="F37" s="7"/>
      <c r="G37" s="1"/>
      <c r="H37" s="96"/>
      <c r="I37" s="27">
        <f>IF($H$35, 'Stakeholder List'!$E$45, 1)</f>
        <v>0.5</v>
      </c>
      <c r="J37" s="96"/>
      <c r="K37" s="27">
        <f t="shared" si="28"/>
        <v>1</v>
      </c>
      <c r="L37" s="27">
        <f t="shared" si="29"/>
        <v>0.8</v>
      </c>
      <c r="M37" s="27">
        <f t="shared" si="30"/>
        <v>0.6</v>
      </c>
      <c r="N37" s="27">
        <f t="shared" si="31"/>
        <v>0.2</v>
      </c>
      <c r="O37" s="27">
        <f t="shared" si="32"/>
        <v>0.4</v>
      </c>
      <c r="P37" s="11"/>
      <c r="Q37" s="27" t="str">
        <f t="shared" si="25"/>
        <v>N/A</v>
      </c>
      <c r="R37" s="27"/>
      <c r="S37" s="27" t="str">
        <f t="shared" si="27"/>
        <v/>
      </c>
      <c r="T37" s="11"/>
      <c r="U37" s="27" t="str">
        <f t="shared" si="8"/>
        <v/>
      </c>
      <c r="V37" s="27" t="str">
        <f t="shared" si="9"/>
        <v/>
      </c>
      <c r="W37" s="27" t="str">
        <f t="shared" si="20"/>
        <v/>
      </c>
      <c r="X37" s="27" t="str">
        <f t="shared" si="21"/>
        <v/>
      </c>
      <c r="Y37" s="27" t="str">
        <f t="shared" si="22"/>
        <v/>
      </c>
      <c r="Z37" s="27" t="str">
        <f t="shared" si="23"/>
        <v/>
      </c>
      <c r="AA37" s="27" t="str">
        <f t="shared" si="24"/>
        <v/>
      </c>
      <c r="AB37" s="1"/>
      <c r="AC37" s="27" t="str">
        <f t="shared" si="15"/>
        <v/>
      </c>
      <c r="AD37" s="27" t="str">
        <f t="shared" si="19"/>
        <v/>
      </c>
      <c r="AE37" s="29" t="str">
        <f t="shared" si="17"/>
        <v/>
      </c>
      <c r="AF37" s="27" t="str">
        <f t="shared" si="18"/>
        <v/>
      </c>
      <c r="AG37" s="1"/>
    </row>
    <row r="38" spans="1:33" x14ac:dyDescent="0.3">
      <c r="A38" s="2">
        <f>'Stakeholder List'!H10</f>
        <v>0</v>
      </c>
      <c r="B38" s="7"/>
      <c r="C38" s="7"/>
      <c r="D38" s="7"/>
      <c r="E38" s="7"/>
      <c r="F38" s="7"/>
      <c r="G38" s="1"/>
      <c r="H38" s="96"/>
      <c r="I38" s="27">
        <f>IF($H$35, 'Stakeholder List'!$E$45, 1)</f>
        <v>0.5</v>
      </c>
      <c r="J38" s="96"/>
      <c r="K38" s="27">
        <f t="shared" si="28"/>
        <v>1</v>
      </c>
      <c r="L38" s="27">
        <f t="shared" si="29"/>
        <v>0.8</v>
      </c>
      <c r="M38" s="27">
        <f t="shared" si="30"/>
        <v>0.6</v>
      </c>
      <c r="N38" s="27">
        <f t="shared" si="31"/>
        <v>0.2</v>
      </c>
      <c r="O38" s="27">
        <f t="shared" si="32"/>
        <v>0.4</v>
      </c>
      <c r="P38" s="11"/>
      <c r="Q38" s="27" t="str">
        <f t="shared" si="25"/>
        <v>N/A</v>
      </c>
      <c r="R38" s="27"/>
      <c r="S38" s="27" t="str">
        <f t="shared" si="27"/>
        <v/>
      </c>
      <c r="T38" s="11"/>
      <c r="U38" s="27" t="str">
        <f t="shared" si="8"/>
        <v/>
      </c>
      <c r="V38" s="27" t="str">
        <f t="shared" si="9"/>
        <v/>
      </c>
      <c r="W38" s="27" t="str">
        <f t="shared" si="20"/>
        <v/>
      </c>
      <c r="X38" s="27" t="str">
        <f t="shared" si="21"/>
        <v/>
      </c>
      <c r="Y38" s="27" t="str">
        <f t="shared" si="22"/>
        <v/>
      </c>
      <c r="Z38" s="27" t="str">
        <f t="shared" si="23"/>
        <v/>
      </c>
      <c r="AA38" s="27" t="str">
        <f t="shared" si="24"/>
        <v/>
      </c>
      <c r="AB38" s="1"/>
      <c r="AC38" s="27" t="str">
        <f t="shared" si="15"/>
        <v/>
      </c>
      <c r="AD38" s="27" t="str">
        <f t="shared" si="19"/>
        <v/>
      </c>
      <c r="AE38" s="29" t="str">
        <f t="shared" si="17"/>
        <v/>
      </c>
      <c r="AF38" s="27" t="str">
        <f t="shared" si="18"/>
        <v/>
      </c>
      <c r="AG38" s="1"/>
    </row>
    <row r="39" spans="1:33" x14ac:dyDescent="0.3">
      <c r="A39" s="2">
        <f>'Stakeholder List'!H11</f>
        <v>0</v>
      </c>
      <c r="B39" s="7"/>
      <c r="C39" s="7"/>
      <c r="D39" s="7"/>
      <c r="E39" s="7"/>
      <c r="F39" s="7"/>
      <c r="G39" s="1"/>
      <c r="H39" s="96"/>
      <c r="I39" s="27">
        <f>IF($H$35, 'Stakeholder List'!$E$45, 1)</f>
        <v>0.5</v>
      </c>
      <c r="J39" s="96"/>
      <c r="K39" s="27">
        <f t="shared" si="28"/>
        <v>1</v>
      </c>
      <c r="L39" s="27">
        <f t="shared" si="29"/>
        <v>0.8</v>
      </c>
      <c r="M39" s="27">
        <f t="shared" si="30"/>
        <v>0.6</v>
      </c>
      <c r="N39" s="27">
        <f t="shared" si="31"/>
        <v>0.2</v>
      </c>
      <c r="O39" s="27">
        <f t="shared" si="32"/>
        <v>0.4</v>
      </c>
      <c r="P39" s="11"/>
      <c r="Q39" s="27" t="str">
        <f t="shared" si="25"/>
        <v>N/A</v>
      </c>
      <c r="R39" s="27"/>
      <c r="S39" s="27" t="str">
        <f t="shared" si="27"/>
        <v/>
      </c>
      <c r="T39" s="11"/>
      <c r="U39" s="27" t="str">
        <f t="shared" si="8"/>
        <v/>
      </c>
      <c r="V39" s="27" t="str">
        <f t="shared" si="9"/>
        <v/>
      </c>
      <c r="W39" s="27" t="str">
        <f t="shared" si="20"/>
        <v/>
      </c>
      <c r="X39" s="27" t="str">
        <f t="shared" si="21"/>
        <v/>
      </c>
      <c r="Y39" s="27" t="str">
        <f t="shared" si="22"/>
        <v/>
      </c>
      <c r="Z39" s="27" t="str">
        <f t="shared" si="23"/>
        <v/>
      </c>
      <c r="AA39" s="27" t="str">
        <f t="shared" si="24"/>
        <v/>
      </c>
      <c r="AB39" s="1"/>
      <c r="AC39" s="27" t="str">
        <f t="shared" si="15"/>
        <v/>
      </c>
      <c r="AD39" s="27" t="str">
        <f t="shared" si="19"/>
        <v/>
      </c>
      <c r="AE39" s="29" t="str">
        <f t="shared" si="17"/>
        <v/>
      </c>
      <c r="AF39" s="27" t="str">
        <f t="shared" si="18"/>
        <v/>
      </c>
      <c r="AG39" s="1"/>
    </row>
    <row r="40" spans="1:33" x14ac:dyDescent="0.3">
      <c r="A40" s="2">
        <f>'Stakeholder List'!H12</f>
        <v>0</v>
      </c>
      <c r="B40" s="7"/>
      <c r="C40" s="7"/>
      <c r="D40" s="7"/>
      <c r="E40" s="7"/>
      <c r="F40" s="7"/>
      <c r="G40" s="1"/>
      <c r="H40" s="96"/>
      <c r="I40" s="27">
        <f>IF($H$35, 'Stakeholder List'!$E$45, 1)</f>
        <v>0.5</v>
      </c>
      <c r="J40" s="96"/>
      <c r="K40" s="27">
        <f t="shared" si="28"/>
        <v>1</v>
      </c>
      <c r="L40" s="27">
        <f t="shared" si="29"/>
        <v>0.8</v>
      </c>
      <c r="M40" s="27">
        <f t="shared" si="30"/>
        <v>0.6</v>
      </c>
      <c r="N40" s="27">
        <f t="shared" si="31"/>
        <v>0.2</v>
      </c>
      <c r="O40" s="27">
        <f t="shared" si="32"/>
        <v>0.4</v>
      </c>
      <c r="P40" s="11"/>
      <c r="Q40" s="27" t="str">
        <f t="shared" si="25"/>
        <v>N/A</v>
      </c>
      <c r="R40" s="27"/>
      <c r="S40" s="27" t="str">
        <f t="shared" si="27"/>
        <v/>
      </c>
      <c r="T40" s="11"/>
      <c r="U40" s="27" t="str">
        <f t="shared" si="8"/>
        <v/>
      </c>
      <c r="V40" s="27" t="str">
        <f t="shared" si="9"/>
        <v/>
      </c>
      <c r="W40" s="27" t="str">
        <f t="shared" si="20"/>
        <v/>
      </c>
      <c r="X40" s="27" t="str">
        <f t="shared" si="21"/>
        <v/>
      </c>
      <c r="Y40" s="27" t="str">
        <f t="shared" si="22"/>
        <v/>
      </c>
      <c r="Z40" s="27" t="str">
        <f t="shared" si="23"/>
        <v/>
      </c>
      <c r="AA40" s="27" t="str">
        <f t="shared" si="24"/>
        <v/>
      </c>
      <c r="AB40" s="1"/>
      <c r="AC40" s="27" t="str">
        <f t="shared" si="15"/>
        <v/>
      </c>
      <c r="AD40" s="27" t="str">
        <f t="shared" si="19"/>
        <v/>
      </c>
      <c r="AE40" s="29" t="str">
        <f t="shared" si="17"/>
        <v/>
      </c>
      <c r="AF40" s="27" t="str">
        <f t="shared" si="18"/>
        <v/>
      </c>
      <c r="AG40" s="1"/>
    </row>
    <row r="41" spans="1:33" x14ac:dyDescent="0.3">
      <c r="A41" s="2">
        <f>'Stakeholder List'!H13</f>
        <v>0</v>
      </c>
      <c r="B41" s="7"/>
      <c r="C41" s="7"/>
      <c r="D41" s="7"/>
      <c r="E41" s="7"/>
      <c r="F41" s="7"/>
      <c r="G41" s="1"/>
      <c r="H41" s="96"/>
      <c r="I41" s="27">
        <f>IF($H$35, 'Stakeholder List'!$E$45, 1)</f>
        <v>0.5</v>
      </c>
      <c r="J41" s="96"/>
      <c r="K41" s="27">
        <f t="shared" si="28"/>
        <v>1</v>
      </c>
      <c r="L41" s="27">
        <f t="shared" si="29"/>
        <v>0.8</v>
      </c>
      <c r="M41" s="27">
        <f t="shared" si="30"/>
        <v>0.6</v>
      </c>
      <c r="N41" s="27">
        <f t="shared" si="31"/>
        <v>0.2</v>
      </c>
      <c r="O41" s="27">
        <f t="shared" si="32"/>
        <v>0.4</v>
      </c>
      <c r="P41" s="11"/>
      <c r="Q41" s="27" t="str">
        <f t="shared" si="25"/>
        <v>N/A</v>
      </c>
      <c r="R41" s="27"/>
      <c r="S41" s="27" t="str">
        <f t="shared" si="27"/>
        <v/>
      </c>
      <c r="T41" s="11"/>
      <c r="U41" s="27" t="str">
        <f t="shared" si="8"/>
        <v/>
      </c>
      <c r="V41" s="27" t="str">
        <f t="shared" si="9"/>
        <v/>
      </c>
      <c r="W41" s="27" t="str">
        <f t="shared" si="20"/>
        <v/>
      </c>
      <c r="X41" s="27" t="str">
        <f t="shared" si="21"/>
        <v/>
      </c>
      <c r="Y41" s="27" t="str">
        <f t="shared" si="22"/>
        <v/>
      </c>
      <c r="Z41" s="27" t="str">
        <f t="shared" si="23"/>
        <v/>
      </c>
      <c r="AA41" s="27" t="str">
        <f t="shared" si="24"/>
        <v/>
      </c>
      <c r="AB41" s="1"/>
      <c r="AC41" s="27" t="str">
        <f t="shared" si="15"/>
        <v/>
      </c>
      <c r="AD41" s="27" t="str">
        <f t="shared" si="19"/>
        <v/>
      </c>
      <c r="AE41" s="29" t="str">
        <f t="shared" si="17"/>
        <v/>
      </c>
      <c r="AF41" s="27" t="str">
        <f t="shared" si="18"/>
        <v/>
      </c>
      <c r="AG41" s="1"/>
    </row>
    <row r="42" spans="1:33" ht="15" customHeight="1" x14ac:dyDescent="0.3">
      <c r="A42" s="2">
        <f>'Stakeholder List'!H14</f>
        <v>0</v>
      </c>
      <c r="B42" s="7"/>
      <c r="C42" s="7"/>
      <c r="D42" s="7"/>
      <c r="E42" s="7"/>
      <c r="F42" s="7"/>
      <c r="G42" s="1"/>
      <c r="H42" s="96"/>
      <c r="I42" s="27">
        <f>IF($H$35, 'Stakeholder List'!$E$45, 1)</f>
        <v>0.5</v>
      </c>
      <c r="J42" s="96"/>
      <c r="K42" s="27">
        <f t="shared" si="28"/>
        <v>1</v>
      </c>
      <c r="L42" s="27">
        <f t="shared" si="29"/>
        <v>0.8</v>
      </c>
      <c r="M42" s="27">
        <f t="shared" si="30"/>
        <v>0.6</v>
      </c>
      <c r="N42" s="27">
        <f t="shared" si="31"/>
        <v>0.2</v>
      </c>
      <c r="O42" s="27">
        <f t="shared" si="32"/>
        <v>0.4</v>
      </c>
      <c r="P42" s="11"/>
      <c r="Q42" s="27" t="str">
        <f t="shared" si="25"/>
        <v>N/A</v>
      </c>
      <c r="R42" s="27"/>
      <c r="S42" s="27" t="str">
        <f t="shared" si="27"/>
        <v/>
      </c>
      <c r="T42" s="11"/>
      <c r="U42" s="27" t="str">
        <f t="shared" si="8"/>
        <v/>
      </c>
      <c r="V42" s="27" t="str">
        <f t="shared" si="9"/>
        <v/>
      </c>
      <c r="W42" s="27" t="str">
        <f t="shared" si="20"/>
        <v/>
      </c>
      <c r="X42" s="27" t="str">
        <f t="shared" si="21"/>
        <v/>
      </c>
      <c r="Y42" s="27" t="str">
        <f t="shared" si="22"/>
        <v/>
      </c>
      <c r="Z42" s="27" t="str">
        <f t="shared" si="23"/>
        <v/>
      </c>
      <c r="AA42" s="27" t="str">
        <f t="shared" si="24"/>
        <v/>
      </c>
      <c r="AB42" s="1"/>
      <c r="AC42" s="27" t="str">
        <f t="shared" si="15"/>
        <v/>
      </c>
      <c r="AD42" s="27" t="str">
        <f t="shared" si="19"/>
        <v/>
      </c>
      <c r="AE42" s="29" t="str">
        <f t="shared" si="17"/>
        <v/>
      </c>
      <c r="AF42" s="27" t="str">
        <f t="shared" si="18"/>
        <v/>
      </c>
      <c r="AG42" s="1"/>
    </row>
    <row r="43" spans="1:33" ht="15" customHeight="1" x14ac:dyDescent="0.3">
      <c r="A43" s="2">
        <f>'Stakeholder List'!H15</f>
        <v>0</v>
      </c>
      <c r="B43" s="8"/>
      <c r="C43" s="8"/>
      <c r="D43" s="8"/>
      <c r="E43" s="8"/>
      <c r="F43" s="8"/>
      <c r="G43" s="1"/>
      <c r="H43" s="96"/>
      <c r="I43" s="27">
        <f>IF($H$35, 'Stakeholder List'!$E$45, 1)</f>
        <v>0.5</v>
      </c>
      <c r="J43" s="96"/>
      <c r="K43" s="27">
        <f t="shared" si="28"/>
        <v>1</v>
      </c>
      <c r="L43" s="27">
        <f t="shared" si="29"/>
        <v>0.8</v>
      </c>
      <c r="M43" s="27">
        <f t="shared" si="30"/>
        <v>0.6</v>
      </c>
      <c r="N43" s="27">
        <f t="shared" si="31"/>
        <v>0.2</v>
      </c>
      <c r="O43" s="27">
        <f t="shared" si="32"/>
        <v>0.4</v>
      </c>
      <c r="P43" s="11"/>
      <c r="Q43" s="27" t="str">
        <f t="shared" si="25"/>
        <v>N/A</v>
      </c>
      <c r="R43" s="27"/>
      <c r="S43" s="27" t="str">
        <f t="shared" si="27"/>
        <v/>
      </c>
      <c r="T43" s="11"/>
      <c r="U43" s="27" t="str">
        <f t="shared" si="8"/>
        <v/>
      </c>
      <c r="V43" s="27" t="str">
        <f t="shared" si="9"/>
        <v/>
      </c>
      <c r="W43" s="27" t="str">
        <f t="shared" si="20"/>
        <v/>
      </c>
      <c r="X43" s="27" t="str">
        <f t="shared" si="21"/>
        <v/>
      </c>
      <c r="Y43" s="27" t="str">
        <f t="shared" si="22"/>
        <v/>
      </c>
      <c r="Z43" s="27" t="str">
        <f t="shared" si="23"/>
        <v/>
      </c>
      <c r="AA43" s="27" t="str">
        <f t="shared" si="24"/>
        <v/>
      </c>
      <c r="AB43" s="1"/>
      <c r="AC43" s="27" t="str">
        <f t="shared" si="15"/>
        <v/>
      </c>
      <c r="AD43" s="27" t="str">
        <f t="shared" si="19"/>
        <v/>
      </c>
      <c r="AE43" s="29" t="str">
        <f t="shared" si="17"/>
        <v/>
      </c>
      <c r="AF43" s="27" t="str">
        <f t="shared" si="18"/>
        <v/>
      </c>
      <c r="AG43" s="1"/>
    </row>
    <row r="44" spans="1:33" ht="15" customHeight="1" x14ac:dyDescent="0.3">
      <c r="A44" s="2">
        <f>'Stakeholder List'!H16</f>
        <v>0</v>
      </c>
      <c r="B44" s="8"/>
      <c r="C44" s="8"/>
      <c r="D44" s="8"/>
      <c r="E44" s="8"/>
      <c r="F44" s="8"/>
      <c r="G44" s="1"/>
      <c r="H44" s="96"/>
      <c r="I44" s="27">
        <f>IF($H$35, 'Stakeholder List'!$E$45, 1)</f>
        <v>0.5</v>
      </c>
      <c r="J44" s="96"/>
      <c r="K44" s="27">
        <f t="shared" si="28"/>
        <v>1</v>
      </c>
      <c r="L44" s="27">
        <f t="shared" si="29"/>
        <v>0.8</v>
      </c>
      <c r="M44" s="27">
        <f t="shared" si="30"/>
        <v>0.6</v>
      </c>
      <c r="N44" s="27">
        <f t="shared" si="31"/>
        <v>0.2</v>
      </c>
      <c r="O44" s="27">
        <f t="shared" si="32"/>
        <v>0.4</v>
      </c>
      <c r="P44" s="11"/>
      <c r="Q44" s="27" t="str">
        <f t="shared" si="25"/>
        <v>N/A</v>
      </c>
      <c r="R44" s="27"/>
      <c r="S44" s="27" t="str">
        <f t="shared" si="27"/>
        <v/>
      </c>
      <c r="T44" s="11"/>
      <c r="U44" s="27" t="str">
        <f t="shared" si="8"/>
        <v/>
      </c>
      <c r="V44" s="27" t="str">
        <f t="shared" si="9"/>
        <v/>
      </c>
      <c r="W44" s="27" t="str">
        <f t="shared" si="20"/>
        <v/>
      </c>
      <c r="X44" s="27" t="str">
        <f t="shared" si="21"/>
        <v/>
      </c>
      <c r="Y44" s="27" t="str">
        <f t="shared" si="22"/>
        <v/>
      </c>
      <c r="Z44" s="27" t="str">
        <f t="shared" si="23"/>
        <v/>
      </c>
      <c r="AA44" s="27" t="str">
        <f t="shared" si="24"/>
        <v/>
      </c>
      <c r="AB44" s="1"/>
      <c r="AC44" s="27" t="str">
        <f t="shared" si="15"/>
        <v/>
      </c>
      <c r="AD44" s="27" t="str">
        <f t="shared" si="19"/>
        <v/>
      </c>
      <c r="AE44" s="29" t="str">
        <f t="shared" si="17"/>
        <v/>
      </c>
      <c r="AF44" s="27" t="str">
        <f t="shared" si="18"/>
        <v/>
      </c>
      <c r="AG44" s="1"/>
    </row>
    <row r="45" spans="1:33" ht="15" customHeight="1" x14ac:dyDescent="0.3">
      <c r="A45" s="2">
        <f>'Stakeholder List'!H17</f>
        <v>0</v>
      </c>
      <c r="B45" s="8"/>
      <c r="C45" s="8"/>
      <c r="D45" s="8"/>
      <c r="E45" s="8"/>
      <c r="F45" s="8"/>
      <c r="G45" s="1"/>
      <c r="H45" s="96"/>
      <c r="I45" s="27">
        <f>IF($H$35, 'Stakeholder List'!$E$45, 1)</f>
        <v>0.5</v>
      </c>
      <c r="J45" s="96"/>
      <c r="K45" s="27">
        <f t="shared" si="28"/>
        <v>1</v>
      </c>
      <c r="L45" s="27">
        <f t="shared" si="29"/>
        <v>0.8</v>
      </c>
      <c r="M45" s="27">
        <f t="shared" si="30"/>
        <v>0.6</v>
      </c>
      <c r="N45" s="27">
        <f t="shared" si="31"/>
        <v>0.2</v>
      </c>
      <c r="O45" s="27">
        <f t="shared" si="32"/>
        <v>0.4</v>
      </c>
      <c r="P45" s="11"/>
      <c r="Q45" s="27" t="str">
        <f t="shared" si="25"/>
        <v>N/A</v>
      </c>
      <c r="R45" s="27"/>
      <c r="S45" s="27" t="str">
        <f t="shared" si="27"/>
        <v/>
      </c>
      <c r="T45" s="11"/>
      <c r="U45" s="27" t="str">
        <f t="shared" si="8"/>
        <v/>
      </c>
      <c r="V45" s="27" t="str">
        <f t="shared" si="9"/>
        <v/>
      </c>
      <c r="W45" s="27" t="str">
        <f t="shared" si="20"/>
        <v/>
      </c>
      <c r="X45" s="27" t="str">
        <f t="shared" si="21"/>
        <v/>
      </c>
      <c r="Y45" s="27" t="str">
        <f t="shared" si="22"/>
        <v/>
      </c>
      <c r="Z45" s="27" t="str">
        <f t="shared" si="23"/>
        <v/>
      </c>
      <c r="AA45" s="27" t="str">
        <f t="shared" si="24"/>
        <v/>
      </c>
      <c r="AB45" s="1"/>
      <c r="AC45" s="27" t="str">
        <f t="shared" si="15"/>
        <v/>
      </c>
      <c r="AD45" s="27" t="str">
        <f t="shared" si="19"/>
        <v/>
      </c>
      <c r="AE45" s="29" t="str">
        <f t="shared" si="17"/>
        <v/>
      </c>
      <c r="AF45" s="27" t="str">
        <f t="shared" si="18"/>
        <v/>
      </c>
      <c r="AG45" s="1"/>
    </row>
    <row r="46" spans="1:33" ht="15" customHeight="1" x14ac:dyDescent="0.3">
      <c r="A46" s="2">
        <f>'Stakeholder List'!H18</f>
        <v>0</v>
      </c>
      <c r="B46" s="8"/>
      <c r="C46" s="8"/>
      <c r="D46" s="8"/>
      <c r="E46" s="8"/>
      <c r="F46" s="8"/>
      <c r="G46" s="1"/>
      <c r="H46" s="96"/>
      <c r="I46" s="27">
        <f>IF($H$35, 'Stakeholder List'!$E$45, 1)</f>
        <v>0.5</v>
      </c>
      <c r="J46" s="96"/>
      <c r="K46" s="27">
        <f t="shared" si="28"/>
        <v>1</v>
      </c>
      <c r="L46" s="27">
        <f t="shared" si="29"/>
        <v>0.8</v>
      </c>
      <c r="M46" s="27">
        <f t="shared" si="30"/>
        <v>0.6</v>
      </c>
      <c r="N46" s="27">
        <f t="shared" si="31"/>
        <v>0.2</v>
      </c>
      <c r="O46" s="27">
        <f t="shared" si="32"/>
        <v>0.4</v>
      </c>
      <c r="P46" s="11"/>
      <c r="Q46" s="27" t="str">
        <f t="shared" si="25"/>
        <v>N/A</v>
      </c>
      <c r="R46" s="27"/>
      <c r="S46" s="27" t="str">
        <f t="shared" si="27"/>
        <v/>
      </c>
      <c r="T46" s="11"/>
      <c r="U46" s="27" t="str">
        <f t="shared" si="8"/>
        <v/>
      </c>
      <c r="V46" s="27" t="str">
        <f t="shared" si="9"/>
        <v/>
      </c>
      <c r="W46" s="27" t="str">
        <f t="shared" si="20"/>
        <v/>
      </c>
      <c r="X46" s="27" t="str">
        <f t="shared" si="21"/>
        <v/>
      </c>
      <c r="Y46" s="27" t="str">
        <f t="shared" si="22"/>
        <v/>
      </c>
      <c r="Z46" s="27" t="str">
        <f t="shared" si="23"/>
        <v/>
      </c>
      <c r="AA46" s="27" t="str">
        <f t="shared" si="24"/>
        <v/>
      </c>
      <c r="AB46" s="1"/>
      <c r="AC46" s="27" t="str">
        <f t="shared" si="15"/>
        <v/>
      </c>
      <c r="AD46" s="27" t="str">
        <f t="shared" si="19"/>
        <v/>
      </c>
      <c r="AE46" s="29" t="str">
        <f t="shared" si="17"/>
        <v/>
      </c>
      <c r="AF46" s="27" t="str">
        <f t="shared" si="18"/>
        <v/>
      </c>
      <c r="AG46" s="1"/>
    </row>
    <row r="47" spans="1:33" ht="15" customHeight="1" x14ac:dyDescent="0.3">
      <c r="A47" s="2">
        <f>'Stakeholder List'!H19</f>
        <v>0</v>
      </c>
      <c r="B47" s="8"/>
      <c r="C47" s="8"/>
      <c r="D47" s="8"/>
      <c r="E47" s="8"/>
      <c r="F47" s="8"/>
      <c r="G47" s="1"/>
      <c r="H47" s="96"/>
      <c r="I47" s="27">
        <f>IF($H$35, 'Stakeholder List'!$E$45, 1)</f>
        <v>0.5</v>
      </c>
      <c r="J47" s="96"/>
      <c r="K47" s="27">
        <f t="shared" si="28"/>
        <v>1</v>
      </c>
      <c r="L47" s="27">
        <f t="shared" si="29"/>
        <v>0.8</v>
      </c>
      <c r="M47" s="27">
        <f t="shared" si="30"/>
        <v>0.6</v>
      </c>
      <c r="N47" s="27">
        <f t="shared" si="31"/>
        <v>0.2</v>
      </c>
      <c r="O47" s="27">
        <f t="shared" si="32"/>
        <v>0.4</v>
      </c>
      <c r="P47" s="11"/>
      <c r="Q47" s="27" t="str">
        <f t="shared" si="25"/>
        <v>N/A</v>
      </c>
      <c r="R47" s="27"/>
      <c r="S47" s="27" t="str">
        <f t="shared" si="27"/>
        <v/>
      </c>
      <c r="T47" s="11"/>
      <c r="U47" s="27" t="str">
        <f t="shared" si="8"/>
        <v/>
      </c>
      <c r="V47" s="27" t="str">
        <f t="shared" si="9"/>
        <v/>
      </c>
      <c r="W47" s="27" t="str">
        <f t="shared" si="20"/>
        <v/>
      </c>
      <c r="X47" s="27" t="str">
        <f t="shared" si="21"/>
        <v/>
      </c>
      <c r="Y47" s="27" t="str">
        <f t="shared" si="22"/>
        <v/>
      </c>
      <c r="Z47" s="27" t="str">
        <f t="shared" si="23"/>
        <v/>
      </c>
      <c r="AA47" s="27" t="str">
        <f t="shared" si="24"/>
        <v/>
      </c>
      <c r="AB47" s="1"/>
      <c r="AC47" s="27" t="str">
        <f t="shared" si="15"/>
        <v/>
      </c>
      <c r="AD47" s="27" t="str">
        <f t="shared" si="19"/>
        <v/>
      </c>
      <c r="AE47" s="29" t="str">
        <f t="shared" si="17"/>
        <v/>
      </c>
      <c r="AF47" s="27" t="str">
        <f t="shared" si="18"/>
        <v/>
      </c>
      <c r="AG47" s="1"/>
    </row>
    <row r="48" spans="1:33" ht="15" customHeight="1" x14ac:dyDescent="0.3">
      <c r="A48" s="2">
        <f>'Stakeholder List'!H20</f>
        <v>0</v>
      </c>
      <c r="B48" s="8"/>
      <c r="C48" s="8"/>
      <c r="D48" s="8"/>
      <c r="E48" s="8"/>
      <c r="F48" s="8"/>
      <c r="G48" s="1"/>
      <c r="H48" s="96"/>
      <c r="I48" s="27">
        <f>IF($H$35, 'Stakeholder List'!$E$45, 1)</f>
        <v>0.5</v>
      </c>
      <c r="J48" s="96"/>
      <c r="K48" s="27">
        <f t="shared" si="28"/>
        <v>1</v>
      </c>
      <c r="L48" s="27">
        <f t="shared" si="29"/>
        <v>0.8</v>
      </c>
      <c r="M48" s="27">
        <f t="shared" si="30"/>
        <v>0.6</v>
      </c>
      <c r="N48" s="27">
        <f t="shared" si="31"/>
        <v>0.2</v>
      </c>
      <c r="O48" s="27">
        <f t="shared" si="32"/>
        <v>0.4</v>
      </c>
      <c r="P48" s="11"/>
      <c r="Q48" s="27" t="str">
        <f t="shared" si="25"/>
        <v>N/A</v>
      </c>
      <c r="R48" s="27"/>
      <c r="S48" s="27" t="str">
        <f t="shared" si="27"/>
        <v/>
      </c>
      <c r="T48" s="11"/>
      <c r="U48" s="27" t="str">
        <f t="shared" si="8"/>
        <v/>
      </c>
      <c r="V48" s="27" t="str">
        <f t="shared" si="9"/>
        <v/>
      </c>
      <c r="W48" s="27" t="str">
        <f t="shared" si="20"/>
        <v/>
      </c>
      <c r="X48" s="27" t="str">
        <f t="shared" si="21"/>
        <v/>
      </c>
      <c r="Y48" s="27" t="str">
        <f t="shared" si="22"/>
        <v/>
      </c>
      <c r="Z48" s="27" t="str">
        <f t="shared" si="23"/>
        <v/>
      </c>
      <c r="AA48" s="27" t="str">
        <f t="shared" si="24"/>
        <v/>
      </c>
      <c r="AB48" s="1"/>
      <c r="AC48" s="27" t="str">
        <f t="shared" si="15"/>
        <v/>
      </c>
      <c r="AD48" s="27" t="str">
        <f t="shared" si="19"/>
        <v/>
      </c>
      <c r="AE48" s="29" t="str">
        <f t="shared" si="17"/>
        <v/>
      </c>
      <c r="AF48" s="27" t="str">
        <f t="shared" si="18"/>
        <v/>
      </c>
      <c r="AG48" s="1"/>
    </row>
    <row r="49" spans="1:33" ht="15" customHeight="1" x14ac:dyDescent="0.3">
      <c r="A49" s="2">
        <f>'Stakeholder List'!H21</f>
        <v>0</v>
      </c>
      <c r="B49" s="8"/>
      <c r="C49" s="8"/>
      <c r="D49" s="8"/>
      <c r="E49" s="8"/>
      <c r="F49" s="8"/>
      <c r="G49" s="1"/>
      <c r="H49" s="96"/>
      <c r="I49" s="27">
        <f>IF($H$35, 'Stakeholder List'!$E$45, 1)</f>
        <v>0.5</v>
      </c>
      <c r="J49" s="96"/>
      <c r="K49" s="27">
        <f t="shared" si="28"/>
        <v>1</v>
      </c>
      <c r="L49" s="27">
        <f t="shared" si="29"/>
        <v>0.8</v>
      </c>
      <c r="M49" s="27">
        <f t="shared" si="30"/>
        <v>0.6</v>
      </c>
      <c r="N49" s="27">
        <f t="shared" si="31"/>
        <v>0.2</v>
      </c>
      <c r="O49" s="27">
        <f t="shared" si="32"/>
        <v>0.4</v>
      </c>
      <c r="P49" s="11"/>
      <c r="Q49" s="27" t="str">
        <f t="shared" si="25"/>
        <v>N/A</v>
      </c>
      <c r="R49" s="27"/>
      <c r="S49" s="27" t="str">
        <f t="shared" si="27"/>
        <v/>
      </c>
      <c r="T49" s="11"/>
      <c r="U49" s="27" t="str">
        <f t="shared" si="8"/>
        <v/>
      </c>
      <c r="V49" s="27" t="str">
        <f t="shared" si="9"/>
        <v/>
      </c>
      <c r="W49" s="27" t="str">
        <f t="shared" si="20"/>
        <v/>
      </c>
      <c r="X49" s="27" t="str">
        <f t="shared" si="21"/>
        <v/>
      </c>
      <c r="Y49" s="27" t="str">
        <f t="shared" si="22"/>
        <v/>
      </c>
      <c r="Z49" s="27" t="str">
        <f t="shared" si="23"/>
        <v/>
      </c>
      <c r="AA49" s="27" t="str">
        <f t="shared" si="24"/>
        <v/>
      </c>
      <c r="AB49" s="1"/>
      <c r="AC49" s="27" t="str">
        <f t="shared" si="15"/>
        <v/>
      </c>
      <c r="AD49" s="27" t="str">
        <f t="shared" si="19"/>
        <v/>
      </c>
      <c r="AE49" s="29" t="str">
        <f t="shared" si="17"/>
        <v/>
      </c>
      <c r="AF49" s="27" t="str">
        <f t="shared" si="18"/>
        <v/>
      </c>
      <c r="AG49" s="1"/>
    </row>
    <row r="50" spans="1:33" ht="15" customHeight="1" x14ac:dyDescent="0.3">
      <c r="A50" s="2">
        <f>'Stakeholder List'!H22</f>
        <v>0</v>
      </c>
      <c r="B50" s="8"/>
      <c r="C50" s="8"/>
      <c r="D50" s="8"/>
      <c r="E50" s="8"/>
      <c r="F50" s="8"/>
      <c r="G50" s="1"/>
      <c r="H50" s="96"/>
      <c r="I50" s="27">
        <f>IF($H$35, 'Stakeholder List'!$E$45, 1)</f>
        <v>0.5</v>
      </c>
      <c r="J50" s="96"/>
      <c r="K50" s="27">
        <f t="shared" si="28"/>
        <v>1</v>
      </c>
      <c r="L50" s="27">
        <f t="shared" si="29"/>
        <v>0.8</v>
      </c>
      <c r="M50" s="27">
        <f t="shared" si="30"/>
        <v>0.6</v>
      </c>
      <c r="N50" s="27">
        <f t="shared" si="31"/>
        <v>0.2</v>
      </c>
      <c r="O50" s="27">
        <f t="shared" si="32"/>
        <v>0.4</v>
      </c>
      <c r="P50" s="11"/>
      <c r="Q50" s="27" t="str">
        <f t="shared" si="25"/>
        <v>N/A</v>
      </c>
      <c r="R50" s="27"/>
      <c r="S50" s="27" t="str">
        <f t="shared" si="27"/>
        <v/>
      </c>
      <c r="T50" s="11"/>
      <c r="U50" s="27" t="str">
        <f t="shared" si="8"/>
        <v/>
      </c>
      <c r="V50" s="27" t="str">
        <f t="shared" si="9"/>
        <v/>
      </c>
      <c r="W50" s="27" t="str">
        <f t="shared" si="20"/>
        <v/>
      </c>
      <c r="X50" s="27" t="str">
        <f t="shared" si="21"/>
        <v/>
      </c>
      <c r="Y50" s="27" t="str">
        <f t="shared" si="22"/>
        <v/>
      </c>
      <c r="Z50" s="27" t="str">
        <f t="shared" si="23"/>
        <v/>
      </c>
      <c r="AA50" s="27" t="str">
        <f t="shared" si="24"/>
        <v/>
      </c>
      <c r="AB50" s="1"/>
      <c r="AC50" s="27" t="str">
        <f t="shared" si="15"/>
        <v/>
      </c>
      <c r="AD50" s="27" t="str">
        <f t="shared" si="19"/>
        <v/>
      </c>
      <c r="AE50" s="29" t="str">
        <f t="shared" si="17"/>
        <v/>
      </c>
      <c r="AF50" s="27" t="str">
        <f t="shared" si="18"/>
        <v/>
      </c>
      <c r="AG50" s="1"/>
    </row>
    <row r="51" spans="1:33" ht="15" customHeight="1" x14ac:dyDescent="0.3">
      <c r="A51" s="2">
        <f>'Stakeholder List'!H23</f>
        <v>0</v>
      </c>
      <c r="B51" s="8"/>
      <c r="C51" s="8"/>
      <c r="D51" s="8"/>
      <c r="E51" s="8"/>
      <c r="F51" s="8"/>
      <c r="G51" s="1"/>
      <c r="H51" s="96"/>
      <c r="I51" s="27">
        <f>IF($H$35, 'Stakeholder List'!$E$45, 1)</f>
        <v>0.5</v>
      </c>
      <c r="J51" s="96"/>
      <c r="K51" s="27">
        <f t="shared" si="28"/>
        <v>1</v>
      </c>
      <c r="L51" s="27">
        <f t="shared" si="29"/>
        <v>0.8</v>
      </c>
      <c r="M51" s="27">
        <f t="shared" si="30"/>
        <v>0.6</v>
      </c>
      <c r="N51" s="27">
        <f t="shared" si="31"/>
        <v>0.2</v>
      </c>
      <c r="O51" s="27">
        <f t="shared" si="32"/>
        <v>0.4</v>
      </c>
      <c r="P51" s="11"/>
      <c r="Q51" s="27" t="str">
        <f t="shared" si="25"/>
        <v>N/A</v>
      </c>
      <c r="R51" s="27"/>
      <c r="S51" s="27" t="str">
        <f t="shared" si="27"/>
        <v/>
      </c>
      <c r="T51" s="11"/>
      <c r="U51" s="27" t="str">
        <f t="shared" si="8"/>
        <v/>
      </c>
      <c r="V51" s="27" t="str">
        <f t="shared" si="9"/>
        <v/>
      </c>
      <c r="W51" s="27" t="str">
        <f t="shared" si="20"/>
        <v/>
      </c>
      <c r="X51" s="27" t="str">
        <f t="shared" si="21"/>
        <v/>
      </c>
      <c r="Y51" s="27" t="str">
        <f t="shared" si="22"/>
        <v/>
      </c>
      <c r="Z51" s="27" t="str">
        <f t="shared" si="23"/>
        <v/>
      </c>
      <c r="AA51" s="27" t="str">
        <f t="shared" si="24"/>
        <v/>
      </c>
      <c r="AB51" s="1"/>
      <c r="AC51" s="27" t="str">
        <f t="shared" si="15"/>
        <v/>
      </c>
      <c r="AD51" s="27" t="str">
        <f t="shared" si="19"/>
        <v/>
      </c>
      <c r="AE51" s="29" t="str">
        <f t="shared" si="17"/>
        <v/>
      </c>
      <c r="AF51" s="27" t="str">
        <f t="shared" si="18"/>
        <v/>
      </c>
      <c r="AG51" s="1"/>
    </row>
    <row r="52" spans="1:33" x14ac:dyDescent="0.3">
      <c r="A52" s="2">
        <f>'Stakeholder List'!H24</f>
        <v>0</v>
      </c>
      <c r="B52" s="8"/>
      <c r="C52" s="8"/>
      <c r="D52" s="8"/>
      <c r="E52" s="8"/>
      <c r="F52" s="8"/>
      <c r="G52" s="1"/>
      <c r="H52" s="96"/>
      <c r="I52" s="27">
        <f>IF($H$35, 'Stakeholder List'!$E$45, 1)</f>
        <v>0.5</v>
      </c>
      <c r="J52" s="96"/>
      <c r="K52" s="27">
        <f t="shared" si="28"/>
        <v>1</v>
      </c>
      <c r="L52" s="27">
        <f t="shared" si="29"/>
        <v>0.8</v>
      </c>
      <c r="M52" s="27">
        <f t="shared" si="30"/>
        <v>0.6</v>
      </c>
      <c r="N52" s="27">
        <f t="shared" si="31"/>
        <v>0.2</v>
      </c>
      <c r="O52" s="27">
        <f t="shared" si="32"/>
        <v>0.4</v>
      </c>
      <c r="P52" s="11"/>
      <c r="Q52" s="27" t="str">
        <f t="shared" si="25"/>
        <v>N/A</v>
      </c>
      <c r="R52" s="27"/>
      <c r="S52" s="27" t="str">
        <f t="shared" si="27"/>
        <v/>
      </c>
      <c r="T52" s="11"/>
      <c r="U52" s="27" t="str">
        <f t="shared" si="8"/>
        <v/>
      </c>
      <c r="V52" s="27" t="str">
        <f t="shared" si="9"/>
        <v/>
      </c>
      <c r="W52" s="27" t="str">
        <f t="shared" si="20"/>
        <v/>
      </c>
      <c r="X52" s="27" t="str">
        <f t="shared" si="21"/>
        <v/>
      </c>
      <c r="Y52" s="27" t="str">
        <f t="shared" si="22"/>
        <v/>
      </c>
      <c r="Z52" s="27" t="str">
        <f t="shared" si="23"/>
        <v/>
      </c>
      <c r="AA52" s="27" t="str">
        <f t="shared" si="24"/>
        <v/>
      </c>
      <c r="AB52" s="1"/>
      <c r="AC52" s="27" t="str">
        <f t="shared" si="15"/>
        <v/>
      </c>
      <c r="AD52" s="27" t="str">
        <f t="shared" si="19"/>
        <v/>
      </c>
      <c r="AE52" s="29" t="str">
        <f t="shared" si="17"/>
        <v/>
      </c>
      <c r="AF52" s="27" t="str">
        <f t="shared" si="18"/>
        <v/>
      </c>
      <c r="AG52" s="1"/>
    </row>
    <row r="53" spans="1:33" x14ac:dyDescent="0.3">
      <c r="A53" s="2">
        <f>'Stakeholder List'!H25</f>
        <v>0</v>
      </c>
      <c r="B53" s="8"/>
      <c r="C53" s="8"/>
      <c r="D53" s="8"/>
      <c r="E53" s="8"/>
      <c r="F53" s="8"/>
      <c r="G53" s="1"/>
      <c r="H53" s="96"/>
      <c r="I53" s="27">
        <f>IF($H$35, 'Stakeholder List'!$E$45, 1)</f>
        <v>0.5</v>
      </c>
      <c r="J53" s="96"/>
      <c r="K53" s="27">
        <f t="shared" si="28"/>
        <v>1</v>
      </c>
      <c r="L53" s="27">
        <f t="shared" si="29"/>
        <v>0.8</v>
      </c>
      <c r="M53" s="27">
        <f t="shared" si="30"/>
        <v>0.6</v>
      </c>
      <c r="N53" s="27">
        <f t="shared" si="31"/>
        <v>0.2</v>
      </c>
      <c r="O53" s="27">
        <f t="shared" si="32"/>
        <v>0.4</v>
      </c>
      <c r="P53" s="11"/>
      <c r="Q53" s="27" t="str">
        <f t="shared" si="25"/>
        <v>N/A</v>
      </c>
      <c r="R53" s="27"/>
      <c r="S53" s="27" t="str">
        <f t="shared" si="27"/>
        <v/>
      </c>
      <c r="T53" s="11"/>
      <c r="U53" s="27" t="str">
        <f t="shared" si="8"/>
        <v/>
      </c>
      <c r="V53" s="27" t="str">
        <f t="shared" si="9"/>
        <v/>
      </c>
      <c r="W53" s="27" t="str">
        <f t="shared" si="20"/>
        <v/>
      </c>
      <c r="X53" s="27" t="str">
        <f t="shared" si="21"/>
        <v/>
      </c>
      <c r="Y53" s="27" t="str">
        <f t="shared" si="22"/>
        <v/>
      </c>
      <c r="Z53" s="27" t="str">
        <f t="shared" si="23"/>
        <v/>
      </c>
      <c r="AA53" s="27" t="str">
        <f t="shared" si="24"/>
        <v/>
      </c>
      <c r="AB53" s="1"/>
      <c r="AC53" s="27" t="str">
        <f t="shared" si="15"/>
        <v/>
      </c>
      <c r="AD53" s="27" t="str">
        <f t="shared" si="19"/>
        <v/>
      </c>
      <c r="AE53" s="29" t="str">
        <f t="shared" si="17"/>
        <v/>
      </c>
      <c r="AF53" s="27" t="str">
        <f t="shared" si="18"/>
        <v/>
      </c>
      <c r="AG53" s="1"/>
    </row>
    <row r="54" spans="1:33" ht="15" thickBot="1" x14ac:dyDescent="0.35">
      <c r="A54" s="2">
        <f>'Stakeholder List'!H26</f>
        <v>0</v>
      </c>
      <c r="B54" s="8"/>
      <c r="C54" s="8"/>
      <c r="D54" s="8"/>
      <c r="E54" s="8"/>
      <c r="F54" s="8"/>
      <c r="G54" s="1"/>
      <c r="H54" s="96"/>
      <c r="I54" s="27">
        <f>IF($H$35, 'Stakeholder List'!$E$45, 1)</f>
        <v>0.5</v>
      </c>
      <c r="J54" s="96"/>
      <c r="K54" s="27">
        <f t="shared" si="28"/>
        <v>1</v>
      </c>
      <c r="L54" s="27">
        <f t="shared" si="29"/>
        <v>0.8</v>
      </c>
      <c r="M54" s="27">
        <f t="shared" si="30"/>
        <v>0.6</v>
      </c>
      <c r="N54" s="27">
        <f t="shared" si="31"/>
        <v>0.2</v>
      </c>
      <c r="O54" s="27">
        <f t="shared" si="32"/>
        <v>0.4</v>
      </c>
      <c r="P54" s="11"/>
      <c r="Q54" s="27" t="str">
        <f t="shared" si="25"/>
        <v>N/A</v>
      </c>
      <c r="R54" s="27"/>
      <c r="S54" s="27" t="str">
        <f t="shared" si="27"/>
        <v/>
      </c>
      <c r="T54" s="11"/>
      <c r="U54" s="27" t="str">
        <f t="shared" si="8"/>
        <v/>
      </c>
      <c r="V54" s="27" t="str">
        <f t="shared" si="9"/>
        <v/>
      </c>
      <c r="W54" s="27" t="str">
        <f t="shared" si="20"/>
        <v/>
      </c>
      <c r="X54" s="27" t="str">
        <f t="shared" si="21"/>
        <v/>
      </c>
      <c r="Y54" s="27" t="str">
        <f t="shared" si="22"/>
        <v/>
      </c>
      <c r="Z54" s="27" t="str">
        <f t="shared" si="23"/>
        <v/>
      </c>
      <c r="AA54" s="27" t="str">
        <f t="shared" si="24"/>
        <v/>
      </c>
      <c r="AB54" s="1"/>
      <c r="AC54" s="27" t="str">
        <f t="shared" si="15"/>
        <v/>
      </c>
      <c r="AD54" s="27" t="str">
        <f t="shared" si="19"/>
        <v/>
      </c>
      <c r="AE54" s="29" t="str">
        <f t="shared" si="17"/>
        <v/>
      </c>
      <c r="AF54" s="27" t="str">
        <f t="shared" si="18"/>
        <v/>
      </c>
      <c r="AG54" s="1"/>
    </row>
    <row r="55" spans="1:33" ht="15" thickBot="1" x14ac:dyDescent="0.35">
      <c r="A55" s="90" t="s">
        <v>22</v>
      </c>
      <c r="B55" s="91"/>
      <c r="C55" s="91"/>
      <c r="D55" s="91"/>
      <c r="E55" s="91"/>
      <c r="F55" s="92"/>
      <c r="G55" s="1"/>
      <c r="H55" s="1">
        <f>IF(ISNUMBER(A55), "N/A", COUNTIF(B55:F55, "x"))</f>
        <v>0</v>
      </c>
      <c r="I55" s="11"/>
      <c r="J55" s="1"/>
      <c r="K55" s="11"/>
      <c r="L55" s="11"/>
      <c r="M55" s="11"/>
      <c r="N55" s="11"/>
      <c r="O55" s="11"/>
      <c r="P55" s="11"/>
      <c r="Q55" s="11">
        <f t="shared" si="25"/>
        <v>0</v>
      </c>
      <c r="R55" s="11"/>
      <c r="S55" s="11"/>
      <c r="T55" s="11"/>
      <c r="U55" s="11" t="str">
        <f t="shared" si="8"/>
        <v/>
      </c>
      <c r="V55" s="11" t="str">
        <f t="shared" si="9"/>
        <v/>
      </c>
      <c r="W55" s="11" t="str">
        <f t="shared" si="20"/>
        <v/>
      </c>
      <c r="X55" s="11" t="str">
        <f t="shared" si="21"/>
        <v/>
      </c>
      <c r="Y55" s="11" t="str">
        <f t="shared" si="22"/>
        <v/>
      </c>
      <c r="Z55" s="11" t="str">
        <f t="shared" si="23"/>
        <v/>
      </c>
      <c r="AA55" s="11" t="str">
        <f t="shared" si="24"/>
        <v/>
      </c>
      <c r="AB55" s="1"/>
      <c r="AC55" s="11" t="str">
        <f t="shared" si="15"/>
        <v/>
      </c>
      <c r="AD55" s="11">
        <f t="shared" si="19"/>
        <v>0</v>
      </c>
      <c r="AE55" s="30" t="str">
        <f t="shared" si="17"/>
        <v/>
      </c>
      <c r="AF55" s="11" t="str">
        <f t="shared" ref="AF55" si="33">V55</f>
        <v/>
      </c>
      <c r="AG55" s="1"/>
    </row>
    <row r="56" spans="1:33" x14ac:dyDescent="0.3">
      <c r="A56" s="2" t="str">
        <f>'Stakeholder List'!O2</f>
        <v>Hospitals, health clinics</v>
      </c>
      <c r="B56" s="6"/>
      <c r="C56" s="6"/>
      <c r="D56" s="6" t="s">
        <v>62</v>
      </c>
      <c r="E56" s="6"/>
      <c r="F56" s="6" t="s">
        <v>62</v>
      </c>
      <c r="G56" s="1"/>
      <c r="H56" s="71"/>
      <c r="I56" s="27">
        <f>IF($H$61, 'Stakeholder List'!$E$47, 1)</f>
        <v>1</v>
      </c>
      <c r="J56" s="71"/>
      <c r="K56" s="27">
        <f>IF($J$61, $D$126, 1)</f>
        <v>1</v>
      </c>
      <c r="L56" s="27">
        <f>IF($J$61, $D$128, 1)</f>
        <v>0.8</v>
      </c>
      <c r="M56" s="27">
        <f>IF($J$61, $D$130, 1)</f>
        <v>0.6</v>
      </c>
      <c r="N56" s="27">
        <f>IF($J$61, $D$132, 1)</f>
        <v>0.2</v>
      </c>
      <c r="O56" s="27">
        <f>IF($J$61, $D$134, 1)</f>
        <v>0.4</v>
      </c>
      <c r="P56" s="11"/>
      <c r="Q56" s="27">
        <f t="shared" si="25"/>
        <v>2</v>
      </c>
      <c r="R56" s="27"/>
      <c r="S56" s="27">
        <f t="shared" si="27"/>
        <v>2</v>
      </c>
      <c r="T56" s="11"/>
      <c r="U56" s="27">
        <f t="shared" si="8"/>
        <v>0.4</v>
      </c>
      <c r="V56" s="27">
        <f t="shared" si="9"/>
        <v>1</v>
      </c>
      <c r="W56" s="27" t="str">
        <f t="shared" si="20"/>
        <v/>
      </c>
      <c r="X56" s="27" t="str">
        <f t="shared" si="21"/>
        <v/>
      </c>
      <c r="Y56" s="27">
        <f t="shared" si="22"/>
        <v>0.6</v>
      </c>
      <c r="Z56" s="27" t="str">
        <f t="shared" si="23"/>
        <v/>
      </c>
      <c r="AA56" s="27">
        <f t="shared" si="24"/>
        <v>0.4</v>
      </c>
      <c r="AB56" s="1"/>
      <c r="AC56" s="27">
        <f t="shared" si="15"/>
        <v>1</v>
      </c>
      <c r="AD56" s="27">
        <f t="shared" si="19"/>
        <v>0.2</v>
      </c>
      <c r="AE56" s="29">
        <f t="shared" si="17"/>
        <v>0.4</v>
      </c>
      <c r="AF56" s="27">
        <f t="shared" si="18"/>
        <v>0.53333333333333333</v>
      </c>
      <c r="AG56" s="1"/>
    </row>
    <row r="57" spans="1:33" x14ac:dyDescent="0.3">
      <c r="A57" s="2" t="str">
        <f>'Stakeholder List'!O3</f>
        <v>Environmental Advocacy groups</v>
      </c>
      <c r="B57" s="7"/>
      <c r="C57" s="7" t="s">
        <v>62</v>
      </c>
      <c r="D57" s="7"/>
      <c r="E57" s="7" t="s">
        <v>62</v>
      </c>
      <c r="F57" s="7" t="s">
        <v>62</v>
      </c>
      <c r="G57" s="1"/>
      <c r="H57" s="71"/>
      <c r="I57" s="27">
        <f>IF($H$61, 'Stakeholder List'!$E$47, 1)</f>
        <v>1</v>
      </c>
      <c r="J57" s="71"/>
      <c r="K57" s="27">
        <f t="shared" ref="K57:K80" si="34">IF($J$61, $D$126, 1)</f>
        <v>1</v>
      </c>
      <c r="L57" s="27">
        <f t="shared" ref="L57:L80" si="35">IF($J$61, $D$128, 1)</f>
        <v>0.8</v>
      </c>
      <c r="M57" s="27">
        <f t="shared" ref="M57:M80" si="36">IF($J$61, $D$130, 1)</f>
        <v>0.6</v>
      </c>
      <c r="N57" s="27">
        <f t="shared" ref="N57:N80" si="37">IF($J$61, $D$132, 1)</f>
        <v>0.2</v>
      </c>
      <c r="O57" s="27">
        <f t="shared" ref="O57:O80" si="38">IF($J$61, $D$134, 1)</f>
        <v>0.4</v>
      </c>
      <c r="P57" s="11"/>
      <c r="Q57" s="27">
        <f t="shared" si="25"/>
        <v>3</v>
      </c>
      <c r="R57" s="27"/>
      <c r="S57" s="27">
        <f t="shared" si="27"/>
        <v>3</v>
      </c>
      <c r="T57" s="11"/>
      <c r="U57" s="27">
        <f t="shared" si="8"/>
        <v>0.6</v>
      </c>
      <c r="V57" s="27">
        <f t="shared" si="9"/>
        <v>1</v>
      </c>
      <c r="W57" s="27" t="str">
        <f t="shared" si="20"/>
        <v/>
      </c>
      <c r="X57" s="27">
        <f t="shared" si="21"/>
        <v>0.8</v>
      </c>
      <c r="Y57" s="27" t="str">
        <f t="shared" si="22"/>
        <v/>
      </c>
      <c r="Z57" s="27">
        <f t="shared" si="23"/>
        <v>0.2</v>
      </c>
      <c r="AA57" s="27">
        <f t="shared" si="24"/>
        <v>0.4</v>
      </c>
      <c r="AB57" s="1"/>
      <c r="AC57" s="27">
        <f t="shared" si="15"/>
        <v>1</v>
      </c>
      <c r="AD57" s="27">
        <f t="shared" si="19"/>
        <v>0.27999999999999997</v>
      </c>
      <c r="AE57" s="29">
        <f t="shared" si="17"/>
        <v>0.6</v>
      </c>
      <c r="AF57" s="27">
        <f t="shared" si="18"/>
        <v>0.62666666666666659</v>
      </c>
      <c r="AG57" s="1"/>
    </row>
    <row r="58" spans="1:33" x14ac:dyDescent="0.3">
      <c r="A58" s="2" t="str">
        <f>'Stakeholder List'!O4</f>
        <v>Public Health Advocacy groups</v>
      </c>
      <c r="B58" s="7"/>
      <c r="C58" s="7" t="s">
        <v>62</v>
      </c>
      <c r="D58" s="7"/>
      <c r="E58" s="7"/>
      <c r="F58" s="7" t="s">
        <v>62</v>
      </c>
      <c r="G58" s="1"/>
      <c r="H58" s="71"/>
      <c r="I58" s="27">
        <f>IF($H$61, 'Stakeholder List'!$E$47, 1)</f>
        <v>1</v>
      </c>
      <c r="J58" s="71"/>
      <c r="K58" s="27">
        <f t="shared" si="34"/>
        <v>1</v>
      </c>
      <c r="L58" s="27">
        <f t="shared" si="35"/>
        <v>0.8</v>
      </c>
      <c r="M58" s="27">
        <f t="shared" si="36"/>
        <v>0.6</v>
      </c>
      <c r="N58" s="27">
        <f t="shared" si="37"/>
        <v>0.2</v>
      </c>
      <c r="O58" s="27">
        <f t="shared" si="38"/>
        <v>0.4</v>
      </c>
      <c r="P58" s="11"/>
      <c r="Q58" s="27">
        <f t="shared" si="25"/>
        <v>2</v>
      </c>
      <c r="R58" s="27"/>
      <c r="S58" s="27">
        <f t="shared" si="27"/>
        <v>2</v>
      </c>
      <c r="T58" s="11"/>
      <c r="U58" s="27">
        <f t="shared" si="8"/>
        <v>0.4</v>
      </c>
      <c r="V58" s="27">
        <f t="shared" si="9"/>
        <v>1</v>
      </c>
      <c r="W58" s="27" t="str">
        <f>IF($J$9, IF(ISNUMBER($S58), IF(COUNTIF(B58, "x")&gt;0, K58, ""), ""), IF(ISNUMBER($S58), IF(COUNTIF(B58, "x")&gt;0, K58, ""), ""))</f>
        <v/>
      </c>
      <c r="X58" s="27">
        <f t="shared" si="21"/>
        <v>0.8</v>
      </c>
      <c r="Y58" s="27" t="str">
        <f t="shared" si="22"/>
        <v/>
      </c>
      <c r="Z58" s="27" t="str">
        <f t="shared" si="23"/>
        <v/>
      </c>
      <c r="AA58" s="27">
        <f t="shared" si="24"/>
        <v>0.4</v>
      </c>
      <c r="AB58" s="1"/>
      <c r="AC58" s="27">
        <f t="shared" si="15"/>
        <v>1</v>
      </c>
      <c r="AD58" s="27">
        <f t="shared" si="19"/>
        <v>0.24000000000000005</v>
      </c>
      <c r="AE58" s="29">
        <f t="shared" si="17"/>
        <v>0.4</v>
      </c>
      <c r="AF58" s="27">
        <f t="shared" si="18"/>
        <v>0.54666666666666675</v>
      </c>
      <c r="AG58" s="1"/>
    </row>
    <row r="59" spans="1:33" x14ac:dyDescent="0.3">
      <c r="A59" s="2" t="str">
        <f>'Stakeholder List'!O5</f>
        <v>Universities and Academic Research Groups</v>
      </c>
      <c r="B59" s="7"/>
      <c r="C59" s="7"/>
      <c r="D59" s="7"/>
      <c r="E59" s="7" t="s">
        <v>62</v>
      </c>
      <c r="F59" s="7" t="s">
        <v>62</v>
      </c>
      <c r="G59" s="1"/>
      <c r="H59" s="71"/>
      <c r="I59" s="27">
        <f>IF($H$61, 'Stakeholder List'!$E$47, 1)</f>
        <v>1</v>
      </c>
      <c r="J59" s="71"/>
      <c r="K59" s="27">
        <f t="shared" si="34"/>
        <v>1</v>
      </c>
      <c r="L59" s="27">
        <f t="shared" si="35"/>
        <v>0.8</v>
      </c>
      <c r="M59" s="27">
        <f t="shared" si="36"/>
        <v>0.6</v>
      </c>
      <c r="N59" s="27">
        <f t="shared" si="37"/>
        <v>0.2</v>
      </c>
      <c r="O59" s="27">
        <f t="shared" si="38"/>
        <v>0.4</v>
      </c>
      <c r="P59" s="11"/>
      <c r="Q59" s="27">
        <f t="shared" si="25"/>
        <v>2</v>
      </c>
      <c r="R59" s="27"/>
      <c r="S59" s="27">
        <f t="shared" si="27"/>
        <v>2</v>
      </c>
      <c r="T59" s="11"/>
      <c r="U59" s="27">
        <f t="shared" si="8"/>
        <v>0.4</v>
      </c>
      <c r="V59" s="27">
        <f t="shared" si="9"/>
        <v>1</v>
      </c>
      <c r="W59" s="27" t="str">
        <f t="shared" si="20"/>
        <v/>
      </c>
      <c r="X59" s="27" t="str">
        <f t="shared" si="21"/>
        <v/>
      </c>
      <c r="Y59" s="27" t="str">
        <f t="shared" si="22"/>
        <v/>
      </c>
      <c r="Z59" s="27">
        <f t="shared" si="23"/>
        <v>0.2</v>
      </c>
      <c r="AA59" s="27">
        <f t="shared" si="24"/>
        <v>0.4</v>
      </c>
      <c r="AB59" s="1"/>
      <c r="AC59" s="27">
        <f t="shared" si="15"/>
        <v>1</v>
      </c>
      <c r="AD59" s="27">
        <f t="shared" si="19"/>
        <v>0.12000000000000002</v>
      </c>
      <c r="AE59" s="29">
        <f t="shared" si="17"/>
        <v>0.4</v>
      </c>
      <c r="AF59" s="27">
        <f t="shared" si="18"/>
        <v>0.50666666666666671</v>
      </c>
      <c r="AG59" s="1"/>
    </row>
    <row r="60" spans="1:33" x14ac:dyDescent="0.3">
      <c r="A60" s="2">
        <f>'Stakeholder List'!O6</f>
        <v>0</v>
      </c>
      <c r="B60" s="7"/>
      <c r="C60" s="7"/>
      <c r="D60" s="7"/>
      <c r="E60" s="7"/>
      <c r="F60" s="7"/>
      <c r="G60" s="1"/>
      <c r="H60" s="71"/>
      <c r="I60" s="27">
        <f>IF($H$61, 'Stakeholder List'!$E$47, 1)</f>
        <v>1</v>
      </c>
      <c r="J60" s="71"/>
      <c r="K60" s="27">
        <f t="shared" si="34"/>
        <v>1</v>
      </c>
      <c r="L60" s="27">
        <f t="shared" si="35"/>
        <v>0.8</v>
      </c>
      <c r="M60" s="27">
        <f t="shared" si="36"/>
        <v>0.6</v>
      </c>
      <c r="N60" s="27">
        <f t="shared" si="37"/>
        <v>0.2</v>
      </c>
      <c r="O60" s="27">
        <f t="shared" si="38"/>
        <v>0.4</v>
      </c>
      <c r="P60" s="11"/>
      <c r="Q60" s="27" t="str">
        <f t="shared" si="25"/>
        <v>N/A</v>
      </c>
      <c r="R60" s="27"/>
      <c r="S60" s="27" t="str">
        <f t="shared" si="27"/>
        <v/>
      </c>
      <c r="T60" s="11"/>
      <c r="U60" s="27" t="str">
        <f t="shared" si="8"/>
        <v/>
      </c>
      <c r="V60" s="27" t="str">
        <f t="shared" si="9"/>
        <v/>
      </c>
      <c r="W60" s="27" t="str">
        <f t="shared" si="20"/>
        <v/>
      </c>
      <c r="X60" s="27" t="str">
        <f t="shared" si="21"/>
        <v/>
      </c>
      <c r="Y60" s="27" t="str">
        <f t="shared" si="22"/>
        <v/>
      </c>
      <c r="Z60" s="27" t="str">
        <f t="shared" si="23"/>
        <v/>
      </c>
      <c r="AA60" s="27" t="str">
        <f t="shared" si="24"/>
        <v/>
      </c>
      <c r="AB60" s="1"/>
      <c r="AC60" s="27" t="str">
        <f t="shared" si="15"/>
        <v/>
      </c>
      <c r="AD60" s="27" t="str">
        <f t="shared" si="19"/>
        <v/>
      </c>
      <c r="AE60" s="29" t="str">
        <f t="shared" si="17"/>
        <v/>
      </c>
      <c r="AF60" s="27" t="str">
        <f t="shared" si="18"/>
        <v/>
      </c>
      <c r="AG60" s="1"/>
    </row>
    <row r="61" spans="1:33" x14ac:dyDescent="0.3">
      <c r="A61" s="2">
        <f>'Stakeholder List'!O7</f>
        <v>0</v>
      </c>
      <c r="B61" s="7"/>
      <c r="C61" s="7"/>
      <c r="D61" s="7"/>
      <c r="E61" s="7"/>
      <c r="F61" s="7"/>
      <c r="G61" s="1"/>
      <c r="H61" s="96" t="b">
        <v>1</v>
      </c>
      <c r="I61" s="27">
        <f>IF($H$61, 'Stakeholder List'!$E$47, 1)</f>
        <v>1</v>
      </c>
      <c r="J61" s="96" t="b">
        <v>1</v>
      </c>
      <c r="K61" s="27">
        <f t="shared" si="34"/>
        <v>1</v>
      </c>
      <c r="L61" s="27">
        <f t="shared" si="35"/>
        <v>0.8</v>
      </c>
      <c r="M61" s="27">
        <f t="shared" si="36"/>
        <v>0.6</v>
      </c>
      <c r="N61" s="27">
        <f t="shared" si="37"/>
        <v>0.2</v>
      </c>
      <c r="O61" s="27">
        <f t="shared" si="38"/>
        <v>0.4</v>
      </c>
      <c r="P61" s="11"/>
      <c r="Q61" s="27" t="str">
        <f t="shared" si="25"/>
        <v>N/A</v>
      </c>
      <c r="R61" s="27"/>
      <c r="S61" s="27" t="str">
        <f t="shared" si="27"/>
        <v/>
      </c>
      <c r="T61" s="11"/>
      <c r="U61" s="27" t="str">
        <f t="shared" si="8"/>
        <v/>
      </c>
      <c r="V61" s="27" t="str">
        <f t="shared" si="9"/>
        <v/>
      </c>
      <c r="W61" s="27" t="str">
        <f t="shared" si="20"/>
        <v/>
      </c>
      <c r="X61" s="27" t="str">
        <f t="shared" si="21"/>
        <v/>
      </c>
      <c r="Y61" s="27" t="str">
        <f t="shared" si="22"/>
        <v/>
      </c>
      <c r="Z61" s="27" t="str">
        <f t="shared" si="23"/>
        <v/>
      </c>
      <c r="AA61" s="27" t="str">
        <f t="shared" si="24"/>
        <v/>
      </c>
      <c r="AB61" s="1"/>
      <c r="AC61" s="27" t="str">
        <f t="shared" si="15"/>
        <v/>
      </c>
      <c r="AD61" s="27" t="str">
        <f t="shared" si="19"/>
        <v/>
      </c>
      <c r="AE61" s="29" t="str">
        <f t="shared" si="17"/>
        <v/>
      </c>
      <c r="AF61" s="27" t="str">
        <f t="shared" si="18"/>
        <v/>
      </c>
      <c r="AG61" s="1"/>
    </row>
    <row r="62" spans="1:33" x14ac:dyDescent="0.3">
      <c r="A62" s="2">
        <f>'Stakeholder List'!O8</f>
        <v>0</v>
      </c>
      <c r="B62" s="7"/>
      <c r="C62" s="7"/>
      <c r="D62" s="7"/>
      <c r="E62" s="7"/>
      <c r="F62" s="7"/>
      <c r="G62" s="1"/>
      <c r="H62" s="96"/>
      <c r="I62" s="27">
        <f>IF($H$61, 'Stakeholder List'!$E$47, 1)</f>
        <v>1</v>
      </c>
      <c r="J62" s="96"/>
      <c r="K62" s="27">
        <f t="shared" si="34"/>
        <v>1</v>
      </c>
      <c r="L62" s="27">
        <f t="shared" si="35"/>
        <v>0.8</v>
      </c>
      <c r="M62" s="27">
        <f t="shared" si="36"/>
        <v>0.6</v>
      </c>
      <c r="N62" s="27">
        <f t="shared" si="37"/>
        <v>0.2</v>
      </c>
      <c r="O62" s="27">
        <f t="shared" si="38"/>
        <v>0.4</v>
      </c>
      <c r="P62" s="11"/>
      <c r="Q62" s="27" t="str">
        <f t="shared" si="25"/>
        <v>N/A</v>
      </c>
      <c r="R62" s="27"/>
      <c r="S62" s="27" t="str">
        <f t="shared" si="27"/>
        <v/>
      </c>
      <c r="T62" s="11"/>
      <c r="U62" s="27" t="str">
        <f t="shared" si="8"/>
        <v/>
      </c>
      <c r="V62" s="27" t="str">
        <f t="shared" si="9"/>
        <v/>
      </c>
      <c r="W62" s="27" t="str">
        <f t="shared" si="20"/>
        <v/>
      </c>
      <c r="X62" s="27" t="str">
        <f t="shared" si="21"/>
        <v/>
      </c>
      <c r="Y62" s="27" t="str">
        <f t="shared" si="22"/>
        <v/>
      </c>
      <c r="Z62" s="27" t="str">
        <f t="shared" si="23"/>
        <v/>
      </c>
      <c r="AA62" s="27" t="str">
        <f t="shared" si="24"/>
        <v/>
      </c>
      <c r="AB62" s="1"/>
      <c r="AC62" s="27" t="str">
        <f t="shared" si="15"/>
        <v/>
      </c>
      <c r="AD62" s="27" t="str">
        <f t="shared" si="19"/>
        <v/>
      </c>
      <c r="AE62" s="29" t="str">
        <f t="shared" si="17"/>
        <v/>
      </c>
      <c r="AF62" s="27" t="str">
        <f t="shared" si="18"/>
        <v/>
      </c>
      <c r="AG62" s="1"/>
    </row>
    <row r="63" spans="1:33" x14ac:dyDescent="0.3">
      <c r="A63" s="2">
        <f>'Stakeholder List'!O9</f>
        <v>0</v>
      </c>
      <c r="B63" s="7"/>
      <c r="C63" s="7"/>
      <c r="D63" s="7"/>
      <c r="E63" s="7"/>
      <c r="F63" s="7"/>
      <c r="G63" s="1"/>
      <c r="H63" s="96"/>
      <c r="I63" s="27">
        <f>IF($H$61, 'Stakeholder List'!$E$47, 1)</f>
        <v>1</v>
      </c>
      <c r="J63" s="96"/>
      <c r="K63" s="27">
        <f t="shared" si="34"/>
        <v>1</v>
      </c>
      <c r="L63" s="27">
        <f t="shared" si="35"/>
        <v>0.8</v>
      </c>
      <c r="M63" s="27">
        <f t="shared" si="36"/>
        <v>0.6</v>
      </c>
      <c r="N63" s="27">
        <f t="shared" si="37"/>
        <v>0.2</v>
      </c>
      <c r="O63" s="27">
        <f t="shared" si="38"/>
        <v>0.4</v>
      </c>
      <c r="P63" s="11"/>
      <c r="Q63" s="27" t="str">
        <f t="shared" si="25"/>
        <v>N/A</v>
      </c>
      <c r="R63" s="27"/>
      <c r="S63" s="27" t="str">
        <f t="shared" si="27"/>
        <v/>
      </c>
      <c r="T63" s="11"/>
      <c r="U63" s="27" t="str">
        <f t="shared" si="8"/>
        <v/>
      </c>
      <c r="V63" s="27" t="str">
        <f t="shared" si="9"/>
        <v/>
      </c>
      <c r="W63" s="27" t="str">
        <f t="shared" si="20"/>
        <v/>
      </c>
      <c r="X63" s="27" t="str">
        <f t="shared" si="21"/>
        <v/>
      </c>
      <c r="Y63" s="27" t="str">
        <f t="shared" si="22"/>
        <v/>
      </c>
      <c r="Z63" s="27" t="str">
        <f t="shared" si="23"/>
        <v/>
      </c>
      <c r="AA63" s="27" t="str">
        <f t="shared" si="24"/>
        <v/>
      </c>
      <c r="AB63" s="1"/>
      <c r="AC63" s="27" t="str">
        <f t="shared" si="15"/>
        <v/>
      </c>
      <c r="AD63" s="27" t="str">
        <f t="shared" si="19"/>
        <v/>
      </c>
      <c r="AE63" s="29" t="str">
        <f t="shared" si="17"/>
        <v/>
      </c>
      <c r="AF63" s="27" t="str">
        <f t="shared" si="18"/>
        <v/>
      </c>
      <c r="AG63" s="1"/>
    </row>
    <row r="64" spans="1:33" x14ac:dyDescent="0.3">
      <c r="A64" s="2">
        <f>'Stakeholder List'!O10</f>
        <v>0</v>
      </c>
      <c r="B64" s="7"/>
      <c r="C64" s="7"/>
      <c r="D64" s="7"/>
      <c r="E64" s="7"/>
      <c r="F64" s="7"/>
      <c r="G64" s="1"/>
      <c r="H64" s="96"/>
      <c r="I64" s="27">
        <f>IF($H$61, 'Stakeholder List'!$E$47, 1)</f>
        <v>1</v>
      </c>
      <c r="J64" s="96"/>
      <c r="K64" s="27">
        <f t="shared" si="34"/>
        <v>1</v>
      </c>
      <c r="L64" s="27">
        <f t="shared" si="35"/>
        <v>0.8</v>
      </c>
      <c r="M64" s="27">
        <f t="shared" si="36"/>
        <v>0.6</v>
      </c>
      <c r="N64" s="27">
        <f t="shared" si="37"/>
        <v>0.2</v>
      </c>
      <c r="O64" s="27">
        <f t="shared" si="38"/>
        <v>0.4</v>
      </c>
      <c r="P64" s="11"/>
      <c r="Q64" s="27" t="str">
        <f t="shared" si="25"/>
        <v>N/A</v>
      </c>
      <c r="R64" s="27"/>
      <c r="S64" s="27" t="str">
        <f t="shared" si="27"/>
        <v/>
      </c>
      <c r="T64" s="11"/>
      <c r="U64" s="27" t="str">
        <f t="shared" si="8"/>
        <v/>
      </c>
      <c r="V64" s="27" t="str">
        <f t="shared" si="9"/>
        <v/>
      </c>
      <c r="W64" s="27" t="str">
        <f t="shared" si="20"/>
        <v/>
      </c>
      <c r="X64" s="27" t="str">
        <f t="shared" si="21"/>
        <v/>
      </c>
      <c r="Y64" s="27" t="str">
        <f t="shared" si="22"/>
        <v/>
      </c>
      <c r="Z64" s="27" t="str">
        <f t="shared" si="23"/>
        <v/>
      </c>
      <c r="AA64" s="27" t="str">
        <f t="shared" si="24"/>
        <v/>
      </c>
      <c r="AB64" s="1"/>
      <c r="AC64" s="27" t="str">
        <f t="shared" si="15"/>
        <v/>
      </c>
      <c r="AD64" s="27" t="str">
        <f t="shared" si="19"/>
        <v/>
      </c>
      <c r="AE64" s="29" t="str">
        <f t="shared" si="17"/>
        <v/>
      </c>
      <c r="AF64" s="27" t="str">
        <f t="shared" si="18"/>
        <v/>
      </c>
      <c r="AG64" s="1"/>
    </row>
    <row r="65" spans="1:33" x14ac:dyDescent="0.3">
      <c r="A65" s="2">
        <f>'Stakeholder List'!O11</f>
        <v>0</v>
      </c>
      <c r="B65" s="7"/>
      <c r="C65" s="7"/>
      <c r="D65" s="7"/>
      <c r="E65" s="7"/>
      <c r="F65" s="7"/>
      <c r="G65" s="1"/>
      <c r="H65" s="96"/>
      <c r="I65" s="27">
        <f>IF($H$61, 'Stakeholder List'!$E$47, 1)</f>
        <v>1</v>
      </c>
      <c r="J65" s="96"/>
      <c r="K65" s="27">
        <f t="shared" si="34"/>
        <v>1</v>
      </c>
      <c r="L65" s="27">
        <f t="shared" si="35"/>
        <v>0.8</v>
      </c>
      <c r="M65" s="27">
        <f t="shared" si="36"/>
        <v>0.6</v>
      </c>
      <c r="N65" s="27">
        <f t="shared" si="37"/>
        <v>0.2</v>
      </c>
      <c r="O65" s="27">
        <f t="shared" si="38"/>
        <v>0.4</v>
      </c>
      <c r="P65" s="11"/>
      <c r="Q65" s="27" t="str">
        <f t="shared" si="25"/>
        <v>N/A</v>
      </c>
      <c r="R65" s="27"/>
      <c r="S65" s="27" t="str">
        <f t="shared" si="27"/>
        <v/>
      </c>
      <c r="T65" s="11"/>
      <c r="U65" s="27" t="str">
        <f t="shared" si="8"/>
        <v/>
      </c>
      <c r="V65" s="27" t="str">
        <f t="shared" si="9"/>
        <v/>
      </c>
      <c r="W65" s="27" t="str">
        <f t="shared" si="20"/>
        <v/>
      </c>
      <c r="X65" s="27" t="str">
        <f t="shared" si="21"/>
        <v/>
      </c>
      <c r="Y65" s="27" t="str">
        <f t="shared" si="22"/>
        <v/>
      </c>
      <c r="Z65" s="27" t="str">
        <f t="shared" si="23"/>
        <v/>
      </c>
      <c r="AA65" s="27" t="str">
        <f t="shared" si="24"/>
        <v/>
      </c>
      <c r="AB65" s="1"/>
      <c r="AC65" s="27" t="str">
        <f t="shared" si="15"/>
        <v/>
      </c>
      <c r="AD65" s="27" t="str">
        <f t="shared" si="19"/>
        <v/>
      </c>
      <c r="AE65" s="29" t="str">
        <f t="shared" si="17"/>
        <v/>
      </c>
      <c r="AF65" s="27" t="str">
        <f t="shared" si="18"/>
        <v/>
      </c>
      <c r="AG65" s="1"/>
    </row>
    <row r="66" spans="1:33" x14ac:dyDescent="0.3">
      <c r="A66" s="2">
        <f>'Stakeholder List'!O12</f>
        <v>0</v>
      </c>
      <c r="B66" s="7"/>
      <c r="C66" s="7"/>
      <c r="D66" s="7"/>
      <c r="E66" s="7"/>
      <c r="F66" s="7"/>
      <c r="G66" s="1"/>
      <c r="H66" s="96"/>
      <c r="I66" s="27">
        <f>IF($H$61, 'Stakeholder List'!$E$47, 1)</f>
        <v>1</v>
      </c>
      <c r="J66" s="96"/>
      <c r="K66" s="27">
        <f t="shared" si="34"/>
        <v>1</v>
      </c>
      <c r="L66" s="27">
        <f t="shared" si="35"/>
        <v>0.8</v>
      </c>
      <c r="M66" s="27">
        <f t="shared" si="36"/>
        <v>0.6</v>
      </c>
      <c r="N66" s="27">
        <f t="shared" si="37"/>
        <v>0.2</v>
      </c>
      <c r="O66" s="27">
        <f t="shared" si="38"/>
        <v>0.4</v>
      </c>
      <c r="P66" s="11"/>
      <c r="Q66" s="27" t="str">
        <f t="shared" si="25"/>
        <v>N/A</v>
      </c>
      <c r="R66" s="27"/>
      <c r="S66" s="27" t="str">
        <f t="shared" si="27"/>
        <v/>
      </c>
      <c r="T66" s="11"/>
      <c r="U66" s="27" t="str">
        <f t="shared" si="8"/>
        <v/>
      </c>
      <c r="V66" s="27" t="str">
        <f t="shared" si="9"/>
        <v/>
      </c>
      <c r="W66" s="27" t="str">
        <f t="shared" si="20"/>
        <v/>
      </c>
      <c r="X66" s="27" t="str">
        <f t="shared" si="21"/>
        <v/>
      </c>
      <c r="Y66" s="27" t="str">
        <f t="shared" si="22"/>
        <v/>
      </c>
      <c r="Z66" s="27" t="str">
        <f t="shared" si="23"/>
        <v/>
      </c>
      <c r="AA66" s="27" t="str">
        <f t="shared" si="24"/>
        <v/>
      </c>
      <c r="AB66" s="1"/>
      <c r="AC66" s="27" t="str">
        <f t="shared" si="15"/>
        <v/>
      </c>
      <c r="AD66" s="27" t="str">
        <f t="shared" si="19"/>
        <v/>
      </c>
      <c r="AE66" s="29" t="str">
        <f t="shared" si="17"/>
        <v/>
      </c>
      <c r="AF66" s="27" t="str">
        <f t="shared" si="18"/>
        <v/>
      </c>
      <c r="AG66" s="1"/>
    </row>
    <row r="67" spans="1:33" x14ac:dyDescent="0.3">
      <c r="A67" s="2">
        <f>'Stakeholder List'!O13</f>
        <v>0</v>
      </c>
      <c r="B67" s="7"/>
      <c r="C67" s="7"/>
      <c r="D67" s="7"/>
      <c r="E67" s="7"/>
      <c r="F67" s="7"/>
      <c r="G67" s="1"/>
      <c r="H67" s="96"/>
      <c r="I67" s="27">
        <f>IF($H$61, 'Stakeholder List'!$E$47, 1)</f>
        <v>1</v>
      </c>
      <c r="J67" s="96"/>
      <c r="K67" s="27">
        <f t="shared" si="34"/>
        <v>1</v>
      </c>
      <c r="L67" s="27">
        <f t="shared" si="35"/>
        <v>0.8</v>
      </c>
      <c r="M67" s="27">
        <f t="shared" si="36"/>
        <v>0.6</v>
      </c>
      <c r="N67" s="27">
        <f t="shared" si="37"/>
        <v>0.2</v>
      </c>
      <c r="O67" s="27">
        <f t="shared" si="38"/>
        <v>0.4</v>
      </c>
      <c r="P67" s="11"/>
      <c r="Q67" s="27" t="str">
        <f t="shared" si="25"/>
        <v>N/A</v>
      </c>
      <c r="R67" s="27"/>
      <c r="S67" s="27" t="str">
        <f t="shared" si="27"/>
        <v/>
      </c>
      <c r="T67" s="11"/>
      <c r="U67" s="27" t="str">
        <f t="shared" si="8"/>
        <v/>
      </c>
      <c r="V67" s="27" t="str">
        <f t="shared" si="9"/>
        <v/>
      </c>
      <c r="W67" s="27" t="str">
        <f t="shared" si="20"/>
        <v/>
      </c>
      <c r="X67" s="27" t="str">
        <f t="shared" si="21"/>
        <v/>
      </c>
      <c r="Y67" s="27" t="str">
        <f t="shared" si="22"/>
        <v/>
      </c>
      <c r="Z67" s="27" t="str">
        <f t="shared" si="23"/>
        <v/>
      </c>
      <c r="AA67" s="27" t="str">
        <f t="shared" si="24"/>
        <v/>
      </c>
      <c r="AB67" s="1"/>
      <c r="AC67" s="27" t="str">
        <f t="shared" si="15"/>
        <v/>
      </c>
      <c r="AD67" s="27" t="str">
        <f t="shared" si="19"/>
        <v/>
      </c>
      <c r="AE67" s="29" t="str">
        <f t="shared" si="17"/>
        <v/>
      </c>
      <c r="AF67" s="27" t="str">
        <f t="shared" si="18"/>
        <v/>
      </c>
      <c r="AG67" s="1"/>
    </row>
    <row r="68" spans="1:33" x14ac:dyDescent="0.3">
      <c r="A68" s="2">
        <f>'Stakeholder List'!O14</f>
        <v>0</v>
      </c>
      <c r="B68" s="7"/>
      <c r="C68" s="7"/>
      <c r="D68" s="7"/>
      <c r="E68" s="7"/>
      <c r="F68" s="7"/>
      <c r="G68" s="1"/>
      <c r="H68" s="96"/>
      <c r="I68" s="27">
        <f>IF($H$61, 'Stakeholder List'!$E$47, 1)</f>
        <v>1</v>
      </c>
      <c r="J68" s="96"/>
      <c r="K68" s="27">
        <f t="shared" si="34"/>
        <v>1</v>
      </c>
      <c r="L68" s="27">
        <f t="shared" si="35"/>
        <v>0.8</v>
      </c>
      <c r="M68" s="27">
        <f t="shared" si="36"/>
        <v>0.6</v>
      </c>
      <c r="N68" s="27">
        <f t="shared" si="37"/>
        <v>0.2</v>
      </c>
      <c r="O68" s="27">
        <f t="shared" si="38"/>
        <v>0.4</v>
      </c>
      <c r="P68" s="11"/>
      <c r="Q68" s="27" t="str">
        <f t="shared" si="25"/>
        <v>N/A</v>
      </c>
      <c r="R68" s="27"/>
      <c r="S68" s="27" t="str">
        <f t="shared" si="27"/>
        <v/>
      </c>
      <c r="T68" s="11"/>
      <c r="U68" s="27" t="str">
        <f t="shared" si="8"/>
        <v/>
      </c>
      <c r="V68" s="27" t="str">
        <f t="shared" si="9"/>
        <v/>
      </c>
      <c r="W68" s="27" t="str">
        <f t="shared" si="20"/>
        <v/>
      </c>
      <c r="X68" s="27" t="str">
        <f t="shared" si="21"/>
        <v/>
      </c>
      <c r="Y68" s="27" t="str">
        <f t="shared" si="22"/>
        <v/>
      </c>
      <c r="Z68" s="27" t="str">
        <f t="shared" si="23"/>
        <v/>
      </c>
      <c r="AA68" s="27" t="str">
        <f t="shared" si="24"/>
        <v/>
      </c>
      <c r="AB68" s="1"/>
      <c r="AC68" s="27" t="str">
        <f t="shared" si="15"/>
        <v/>
      </c>
      <c r="AD68" s="27" t="str">
        <f t="shared" si="19"/>
        <v/>
      </c>
      <c r="AE68" s="29" t="str">
        <f t="shared" si="17"/>
        <v/>
      </c>
      <c r="AF68" s="27" t="str">
        <f t="shared" si="18"/>
        <v/>
      </c>
      <c r="AG68" s="1"/>
    </row>
    <row r="69" spans="1:33" x14ac:dyDescent="0.3">
      <c r="A69" s="2">
        <f>'Stakeholder List'!O15</f>
        <v>0</v>
      </c>
      <c r="B69" s="8"/>
      <c r="C69" s="8"/>
      <c r="D69" s="8"/>
      <c r="E69" s="8"/>
      <c r="F69" s="8"/>
      <c r="G69" s="1"/>
      <c r="H69" s="96"/>
      <c r="I69" s="27">
        <f>IF($H$61, 'Stakeholder List'!$E$47, 1)</f>
        <v>1</v>
      </c>
      <c r="J69" s="96"/>
      <c r="K69" s="27">
        <f t="shared" si="34"/>
        <v>1</v>
      </c>
      <c r="L69" s="27">
        <f t="shared" si="35"/>
        <v>0.8</v>
      </c>
      <c r="M69" s="27">
        <f t="shared" si="36"/>
        <v>0.6</v>
      </c>
      <c r="N69" s="27">
        <f t="shared" si="37"/>
        <v>0.2</v>
      </c>
      <c r="O69" s="27">
        <f t="shared" si="38"/>
        <v>0.4</v>
      </c>
      <c r="P69" s="11"/>
      <c r="Q69" s="27" t="str">
        <f t="shared" si="25"/>
        <v>N/A</v>
      </c>
      <c r="R69" s="27"/>
      <c r="S69" s="27" t="str">
        <f t="shared" si="27"/>
        <v/>
      </c>
      <c r="T69" s="11"/>
      <c r="U69" s="27" t="str">
        <f t="shared" ref="U69:U106" si="39">IF(ISNUMBER(S69), S69/5, "")</f>
        <v/>
      </c>
      <c r="V69" s="27" t="str">
        <f t="shared" ref="V69:V106" si="40">IF(ISNUMBER(S69), I69, "")</f>
        <v/>
      </c>
      <c r="W69" s="27" t="str">
        <f t="shared" si="20"/>
        <v/>
      </c>
      <c r="X69" s="27" t="str">
        <f t="shared" si="21"/>
        <v/>
      </c>
      <c r="Y69" s="27" t="str">
        <f t="shared" si="22"/>
        <v/>
      </c>
      <c r="Z69" s="27" t="str">
        <f t="shared" si="23"/>
        <v/>
      </c>
      <c r="AA69" s="27" t="str">
        <f t="shared" si="24"/>
        <v/>
      </c>
      <c r="AB69" s="1"/>
      <c r="AC69" s="27" t="str">
        <f t="shared" ref="AC69:AC106" si="41">V69</f>
        <v/>
      </c>
      <c r="AD69" s="27" t="str">
        <f t="shared" si="19"/>
        <v/>
      </c>
      <c r="AE69" s="29" t="str">
        <f t="shared" ref="AE69:AE106" si="42">U69</f>
        <v/>
      </c>
      <c r="AF69" s="27" t="str">
        <f t="shared" ref="AF69:AF106" si="43">IF(ISNUMBER(AD69), AVERAGE(AC69:AE69), "")</f>
        <v/>
      </c>
      <c r="AG69" s="1"/>
    </row>
    <row r="70" spans="1:33" x14ac:dyDescent="0.3">
      <c r="A70" s="2">
        <f>'Stakeholder List'!O16</f>
        <v>0</v>
      </c>
      <c r="B70" s="8"/>
      <c r="C70" s="8"/>
      <c r="D70" s="8"/>
      <c r="E70" s="8"/>
      <c r="F70" s="8"/>
      <c r="G70" s="1"/>
      <c r="H70" s="96"/>
      <c r="I70" s="27">
        <f>IF($H$61, 'Stakeholder List'!$E$47, 1)</f>
        <v>1</v>
      </c>
      <c r="J70" s="96"/>
      <c r="K70" s="27">
        <f t="shared" si="34"/>
        <v>1</v>
      </c>
      <c r="L70" s="27">
        <f t="shared" si="35"/>
        <v>0.8</v>
      </c>
      <c r="M70" s="27">
        <f t="shared" si="36"/>
        <v>0.6</v>
      </c>
      <c r="N70" s="27">
        <f t="shared" si="37"/>
        <v>0.2</v>
      </c>
      <c r="O70" s="27">
        <f t="shared" si="38"/>
        <v>0.4</v>
      </c>
      <c r="P70" s="11"/>
      <c r="Q70" s="27" t="str">
        <f t="shared" si="25"/>
        <v>N/A</v>
      </c>
      <c r="R70" s="27"/>
      <c r="S70" s="27" t="str">
        <f t="shared" si="27"/>
        <v/>
      </c>
      <c r="T70" s="11"/>
      <c r="U70" s="27" t="str">
        <f t="shared" si="39"/>
        <v/>
      </c>
      <c r="V70" s="27" t="str">
        <f t="shared" si="40"/>
        <v/>
      </c>
      <c r="W70" s="27" t="str">
        <f t="shared" si="20"/>
        <v/>
      </c>
      <c r="X70" s="27" t="str">
        <f t="shared" si="21"/>
        <v/>
      </c>
      <c r="Y70" s="27" t="str">
        <f t="shared" si="22"/>
        <v/>
      </c>
      <c r="Z70" s="27" t="str">
        <f t="shared" si="23"/>
        <v/>
      </c>
      <c r="AA70" s="27" t="str">
        <f t="shared" si="24"/>
        <v/>
      </c>
      <c r="AB70" s="1"/>
      <c r="AC70" s="27" t="str">
        <f t="shared" si="41"/>
        <v/>
      </c>
      <c r="AD70" s="27" t="str">
        <f t="shared" si="19"/>
        <v/>
      </c>
      <c r="AE70" s="29" t="str">
        <f t="shared" si="42"/>
        <v/>
      </c>
      <c r="AF70" s="27" t="str">
        <f t="shared" si="43"/>
        <v/>
      </c>
      <c r="AG70" s="1"/>
    </row>
    <row r="71" spans="1:33" x14ac:dyDescent="0.3">
      <c r="A71" s="2">
        <f>'Stakeholder List'!O17</f>
        <v>0</v>
      </c>
      <c r="B71" s="8"/>
      <c r="C71" s="8"/>
      <c r="D71" s="8"/>
      <c r="E71" s="8"/>
      <c r="F71" s="8"/>
      <c r="G71" s="1"/>
      <c r="H71" s="96"/>
      <c r="I71" s="27">
        <f>IF($H$61, 'Stakeholder List'!$E$47, 1)</f>
        <v>1</v>
      </c>
      <c r="J71" s="96"/>
      <c r="K71" s="27">
        <f t="shared" si="34"/>
        <v>1</v>
      </c>
      <c r="L71" s="27">
        <f t="shared" si="35"/>
        <v>0.8</v>
      </c>
      <c r="M71" s="27">
        <f t="shared" si="36"/>
        <v>0.6</v>
      </c>
      <c r="N71" s="27">
        <f t="shared" si="37"/>
        <v>0.2</v>
      </c>
      <c r="O71" s="27">
        <f t="shared" si="38"/>
        <v>0.4</v>
      </c>
      <c r="P71" s="11"/>
      <c r="Q71" s="27" t="str">
        <f t="shared" si="25"/>
        <v>N/A</v>
      </c>
      <c r="R71" s="27"/>
      <c r="S71" s="27" t="str">
        <f t="shared" si="27"/>
        <v/>
      </c>
      <c r="T71" s="11"/>
      <c r="U71" s="27" t="str">
        <f t="shared" si="39"/>
        <v/>
      </c>
      <c r="V71" s="27" t="str">
        <f t="shared" si="40"/>
        <v/>
      </c>
      <c r="W71" s="27" t="str">
        <f t="shared" si="20"/>
        <v/>
      </c>
      <c r="X71" s="27" t="str">
        <f t="shared" si="21"/>
        <v/>
      </c>
      <c r="Y71" s="27" t="str">
        <f t="shared" si="22"/>
        <v/>
      </c>
      <c r="Z71" s="27" t="str">
        <f t="shared" si="23"/>
        <v/>
      </c>
      <c r="AA71" s="27" t="str">
        <f t="shared" si="24"/>
        <v/>
      </c>
      <c r="AB71" s="1"/>
      <c r="AC71" s="27" t="str">
        <f t="shared" si="41"/>
        <v/>
      </c>
      <c r="AD71" s="27" t="str">
        <f t="shared" si="19"/>
        <v/>
      </c>
      <c r="AE71" s="29" t="str">
        <f t="shared" si="42"/>
        <v/>
      </c>
      <c r="AF71" s="27" t="str">
        <f t="shared" si="43"/>
        <v/>
      </c>
      <c r="AG71" s="1"/>
    </row>
    <row r="72" spans="1:33" x14ac:dyDescent="0.3">
      <c r="A72" s="2">
        <f>'Stakeholder List'!O18</f>
        <v>0</v>
      </c>
      <c r="B72" s="8"/>
      <c r="C72" s="8"/>
      <c r="D72" s="8"/>
      <c r="E72" s="8"/>
      <c r="F72" s="8"/>
      <c r="G72" s="1"/>
      <c r="H72" s="96"/>
      <c r="I72" s="27">
        <f>IF($H$61, 'Stakeholder List'!$E$47, 1)</f>
        <v>1</v>
      </c>
      <c r="J72" s="96"/>
      <c r="K72" s="27">
        <f t="shared" si="34"/>
        <v>1</v>
      </c>
      <c r="L72" s="27">
        <f t="shared" si="35"/>
        <v>0.8</v>
      </c>
      <c r="M72" s="27">
        <f t="shared" si="36"/>
        <v>0.6</v>
      </c>
      <c r="N72" s="27">
        <f t="shared" si="37"/>
        <v>0.2</v>
      </c>
      <c r="O72" s="27">
        <f t="shared" si="38"/>
        <v>0.4</v>
      </c>
      <c r="P72" s="11"/>
      <c r="Q72" s="27" t="str">
        <f t="shared" si="25"/>
        <v>N/A</v>
      </c>
      <c r="R72" s="27"/>
      <c r="S72" s="27" t="str">
        <f t="shared" si="27"/>
        <v/>
      </c>
      <c r="T72" s="11"/>
      <c r="U72" s="27" t="str">
        <f t="shared" si="39"/>
        <v/>
      </c>
      <c r="V72" s="27" t="str">
        <f t="shared" si="40"/>
        <v/>
      </c>
      <c r="W72" s="27" t="str">
        <f t="shared" si="20"/>
        <v/>
      </c>
      <c r="X72" s="27" t="str">
        <f t="shared" si="21"/>
        <v/>
      </c>
      <c r="Y72" s="27" t="str">
        <f t="shared" si="22"/>
        <v/>
      </c>
      <c r="Z72" s="27" t="str">
        <f t="shared" si="23"/>
        <v/>
      </c>
      <c r="AA72" s="27" t="str">
        <f t="shared" si="24"/>
        <v/>
      </c>
      <c r="AB72" s="1"/>
      <c r="AC72" s="27" t="str">
        <f t="shared" si="41"/>
        <v/>
      </c>
      <c r="AD72" s="27" t="str">
        <f t="shared" si="19"/>
        <v/>
      </c>
      <c r="AE72" s="29" t="str">
        <f t="shared" si="42"/>
        <v/>
      </c>
      <c r="AF72" s="27" t="str">
        <f t="shared" si="43"/>
        <v/>
      </c>
      <c r="AG72" s="1"/>
    </row>
    <row r="73" spans="1:33" x14ac:dyDescent="0.3">
      <c r="A73" s="2">
        <f>'Stakeholder List'!O19</f>
        <v>0</v>
      </c>
      <c r="B73" s="8"/>
      <c r="C73" s="8"/>
      <c r="D73" s="8"/>
      <c r="E73" s="8"/>
      <c r="F73" s="8"/>
      <c r="G73" s="1"/>
      <c r="H73" s="96"/>
      <c r="I73" s="27">
        <f>IF($H$61, 'Stakeholder List'!$E$47, 1)</f>
        <v>1</v>
      </c>
      <c r="J73" s="96"/>
      <c r="K73" s="27">
        <f t="shared" si="34"/>
        <v>1</v>
      </c>
      <c r="L73" s="27">
        <f t="shared" si="35"/>
        <v>0.8</v>
      </c>
      <c r="M73" s="27">
        <f t="shared" si="36"/>
        <v>0.6</v>
      </c>
      <c r="N73" s="27">
        <f t="shared" si="37"/>
        <v>0.2</v>
      </c>
      <c r="O73" s="27">
        <f t="shared" si="38"/>
        <v>0.4</v>
      </c>
      <c r="P73" s="11"/>
      <c r="Q73" s="27" t="str">
        <f t="shared" si="25"/>
        <v>N/A</v>
      </c>
      <c r="R73" s="27"/>
      <c r="S73" s="27" t="str">
        <f t="shared" si="27"/>
        <v/>
      </c>
      <c r="T73" s="11"/>
      <c r="U73" s="27" t="str">
        <f t="shared" si="39"/>
        <v/>
      </c>
      <c r="V73" s="27" t="str">
        <f t="shared" si="40"/>
        <v/>
      </c>
      <c r="W73" s="27" t="str">
        <f t="shared" si="20"/>
        <v/>
      </c>
      <c r="X73" s="27" t="str">
        <f t="shared" si="21"/>
        <v/>
      </c>
      <c r="Y73" s="27" t="str">
        <f t="shared" si="22"/>
        <v/>
      </c>
      <c r="Z73" s="27" t="str">
        <f t="shared" si="23"/>
        <v/>
      </c>
      <c r="AA73" s="27" t="str">
        <f t="shared" si="24"/>
        <v/>
      </c>
      <c r="AB73" s="1"/>
      <c r="AC73" s="27" t="str">
        <f t="shared" si="41"/>
        <v/>
      </c>
      <c r="AD73" s="27" t="str">
        <f t="shared" si="19"/>
        <v/>
      </c>
      <c r="AE73" s="29" t="str">
        <f t="shared" si="42"/>
        <v/>
      </c>
      <c r="AF73" s="27" t="str">
        <f t="shared" si="43"/>
        <v/>
      </c>
      <c r="AG73" s="1"/>
    </row>
    <row r="74" spans="1:33" x14ac:dyDescent="0.3">
      <c r="A74" s="2">
        <f>'Stakeholder List'!O20</f>
        <v>0</v>
      </c>
      <c r="B74" s="8"/>
      <c r="C74" s="8"/>
      <c r="D74" s="8"/>
      <c r="E74" s="8"/>
      <c r="F74" s="8"/>
      <c r="G74" s="1"/>
      <c r="H74" s="96"/>
      <c r="I74" s="27">
        <f>IF($H$61, 'Stakeholder List'!$E$47, 1)</f>
        <v>1</v>
      </c>
      <c r="J74" s="96"/>
      <c r="K74" s="27">
        <f t="shared" si="34"/>
        <v>1</v>
      </c>
      <c r="L74" s="27">
        <f t="shared" si="35"/>
        <v>0.8</v>
      </c>
      <c r="M74" s="27">
        <f t="shared" si="36"/>
        <v>0.6</v>
      </c>
      <c r="N74" s="27">
        <f t="shared" si="37"/>
        <v>0.2</v>
      </c>
      <c r="O74" s="27">
        <f t="shared" si="38"/>
        <v>0.4</v>
      </c>
      <c r="P74" s="11"/>
      <c r="Q74" s="27" t="str">
        <f t="shared" si="25"/>
        <v>N/A</v>
      </c>
      <c r="R74" s="27"/>
      <c r="S74" s="27" t="str">
        <f t="shared" si="27"/>
        <v/>
      </c>
      <c r="T74" s="11"/>
      <c r="U74" s="27" t="str">
        <f t="shared" si="39"/>
        <v/>
      </c>
      <c r="V74" s="27" t="str">
        <f t="shared" si="40"/>
        <v/>
      </c>
      <c r="W74" s="27" t="str">
        <f t="shared" si="20"/>
        <v/>
      </c>
      <c r="X74" s="27" t="str">
        <f t="shared" si="21"/>
        <v/>
      </c>
      <c r="Y74" s="27" t="str">
        <f t="shared" si="22"/>
        <v/>
      </c>
      <c r="Z74" s="27" t="str">
        <f t="shared" si="23"/>
        <v/>
      </c>
      <c r="AA74" s="27" t="str">
        <f t="shared" si="24"/>
        <v/>
      </c>
      <c r="AB74" s="1"/>
      <c r="AC74" s="27" t="str">
        <f t="shared" si="41"/>
        <v/>
      </c>
      <c r="AD74" s="27" t="str">
        <f t="shared" si="19"/>
        <v/>
      </c>
      <c r="AE74" s="29" t="str">
        <f t="shared" si="42"/>
        <v/>
      </c>
      <c r="AF74" s="27" t="str">
        <f t="shared" si="43"/>
        <v/>
      </c>
      <c r="AG74" s="1"/>
    </row>
    <row r="75" spans="1:33" x14ac:dyDescent="0.3">
      <c r="A75" s="2">
        <f>'Stakeholder List'!O21</f>
        <v>0</v>
      </c>
      <c r="B75" s="8"/>
      <c r="C75" s="8"/>
      <c r="D75" s="8"/>
      <c r="E75" s="8"/>
      <c r="F75" s="8"/>
      <c r="G75" s="1"/>
      <c r="H75" s="96"/>
      <c r="I75" s="27">
        <f>IF($H$61, 'Stakeholder List'!$E$47, 1)</f>
        <v>1</v>
      </c>
      <c r="J75" s="96"/>
      <c r="K75" s="27">
        <f t="shared" si="34"/>
        <v>1</v>
      </c>
      <c r="L75" s="27">
        <f t="shared" si="35"/>
        <v>0.8</v>
      </c>
      <c r="M75" s="27">
        <f t="shared" si="36"/>
        <v>0.6</v>
      </c>
      <c r="N75" s="27">
        <f t="shared" si="37"/>
        <v>0.2</v>
      </c>
      <c r="O75" s="27">
        <f t="shared" si="38"/>
        <v>0.4</v>
      </c>
      <c r="P75" s="11"/>
      <c r="Q75" s="27" t="str">
        <f t="shared" si="25"/>
        <v>N/A</v>
      </c>
      <c r="R75" s="27"/>
      <c r="S75" s="27" t="str">
        <f t="shared" si="27"/>
        <v/>
      </c>
      <c r="T75" s="11"/>
      <c r="U75" s="27" t="str">
        <f t="shared" si="39"/>
        <v/>
      </c>
      <c r="V75" s="27" t="str">
        <f t="shared" si="40"/>
        <v/>
      </c>
      <c r="W75" s="27" t="str">
        <f t="shared" si="20"/>
        <v/>
      </c>
      <c r="X75" s="27" t="str">
        <f t="shared" si="21"/>
        <v/>
      </c>
      <c r="Y75" s="27" t="str">
        <f t="shared" si="22"/>
        <v/>
      </c>
      <c r="Z75" s="27" t="str">
        <f t="shared" si="23"/>
        <v/>
      </c>
      <c r="AA75" s="27" t="str">
        <f t="shared" si="24"/>
        <v/>
      </c>
      <c r="AB75" s="1"/>
      <c r="AC75" s="27" t="str">
        <f t="shared" si="41"/>
        <v/>
      </c>
      <c r="AD75" s="27" t="str">
        <f t="shared" si="19"/>
        <v/>
      </c>
      <c r="AE75" s="29" t="str">
        <f t="shared" si="42"/>
        <v/>
      </c>
      <c r="AF75" s="27" t="str">
        <f t="shared" si="43"/>
        <v/>
      </c>
      <c r="AG75" s="1"/>
    </row>
    <row r="76" spans="1:33" x14ac:dyDescent="0.3">
      <c r="A76" s="2">
        <f>'Stakeholder List'!O22</f>
        <v>0</v>
      </c>
      <c r="B76" s="8"/>
      <c r="C76" s="8"/>
      <c r="D76" s="8"/>
      <c r="E76" s="8"/>
      <c r="F76" s="8"/>
      <c r="G76" s="1"/>
      <c r="H76" s="96"/>
      <c r="I76" s="27">
        <f>IF($H$61, 'Stakeholder List'!$E$47, 1)</f>
        <v>1</v>
      </c>
      <c r="J76" s="96"/>
      <c r="K76" s="27">
        <f t="shared" si="34"/>
        <v>1</v>
      </c>
      <c r="L76" s="27">
        <f t="shared" si="35"/>
        <v>0.8</v>
      </c>
      <c r="M76" s="27">
        <f t="shared" si="36"/>
        <v>0.6</v>
      </c>
      <c r="N76" s="27">
        <f t="shared" si="37"/>
        <v>0.2</v>
      </c>
      <c r="O76" s="27">
        <f t="shared" si="38"/>
        <v>0.4</v>
      </c>
      <c r="P76" s="11"/>
      <c r="Q76" s="27" t="str">
        <f t="shared" si="25"/>
        <v>N/A</v>
      </c>
      <c r="R76" s="27"/>
      <c r="S76" s="27" t="str">
        <f t="shared" si="27"/>
        <v/>
      </c>
      <c r="T76" s="11"/>
      <c r="U76" s="27" t="str">
        <f t="shared" si="39"/>
        <v/>
      </c>
      <c r="V76" s="27" t="str">
        <f t="shared" si="40"/>
        <v/>
      </c>
      <c r="W76" s="27" t="str">
        <f t="shared" si="20"/>
        <v/>
      </c>
      <c r="X76" s="27" t="str">
        <f t="shared" si="21"/>
        <v/>
      </c>
      <c r="Y76" s="27" t="str">
        <f t="shared" si="22"/>
        <v/>
      </c>
      <c r="Z76" s="27" t="str">
        <f t="shared" si="23"/>
        <v/>
      </c>
      <c r="AA76" s="27" t="str">
        <f t="shared" si="24"/>
        <v/>
      </c>
      <c r="AB76" s="1"/>
      <c r="AC76" s="27" t="str">
        <f t="shared" si="41"/>
        <v/>
      </c>
      <c r="AD76" s="27" t="str">
        <f t="shared" ref="AD76:AD106" si="44">IF(ISNUMBER(Q76), SUM(W76:AA76)/5, "")</f>
        <v/>
      </c>
      <c r="AE76" s="29" t="str">
        <f t="shared" si="42"/>
        <v/>
      </c>
      <c r="AF76" s="27" t="str">
        <f t="shared" si="43"/>
        <v/>
      </c>
      <c r="AG76" s="1"/>
    </row>
    <row r="77" spans="1:33" x14ac:dyDescent="0.3">
      <c r="A77" s="2">
        <f>'Stakeholder List'!O23</f>
        <v>0</v>
      </c>
      <c r="B77" s="8"/>
      <c r="C77" s="8"/>
      <c r="D77" s="8"/>
      <c r="E77" s="8"/>
      <c r="F77" s="8"/>
      <c r="G77" s="1"/>
      <c r="H77" s="96"/>
      <c r="I77" s="27">
        <f>IF($H$61, 'Stakeholder List'!$E$47, 1)</f>
        <v>1</v>
      </c>
      <c r="J77" s="96"/>
      <c r="K77" s="27">
        <f t="shared" si="34"/>
        <v>1</v>
      </c>
      <c r="L77" s="27">
        <f t="shared" si="35"/>
        <v>0.8</v>
      </c>
      <c r="M77" s="27">
        <f t="shared" si="36"/>
        <v>0.6</v>
      </c>
      <c r="N77" s="27">
        <f t="shared" si="37"/>
        <v>0.2</v>
      </c>
      <c r="O77" s="27">
        <f t="shared" si="38"/>
        <v>0.4</v>
      </c>
      <c r="P77" s="11"/>
      <c r="Q77" s="27" t="str">
        <f t="shared" si="25"/>
        <v>N/A</v>
      </c>
      <c r="R77" s="27"/>
      <c r="S77" s="27" t="str">
        <f t="shared" si="27"/>
        <v/>
      </c>
      <c r="T77" s="11"/>
      <c r="U77" s="27" t="str">
        <f t="shared" si="39"/>
        <v/>
      </c>
      <c r="V77" s="27" t="str">
        <f t="shared" si="40"/>
        <v/>
      </c>
      <c r="W77" s="27" t="str">
        <f t="shared" si="20"/>
        <v/>
      </c>
      <c r="X77" s="27" t="str">
        <f t="shared" si="21"/>
        <v/>
      </c>
      <c r="Y77" s="27" t="str">
        <f t="shared" si="22"/>
        <v/>
      </c>
      <c r="Z77" s="27" t="str">
        <f t="shared" si="23"/>
        <v/>
      </c>
      <c r="AA77" s="27" t="str">
        <f t="shared" si="24"/>
        <v/>
      </c>
      <c r="AB77" s="1"/>
      <c r="AC77" s="27" t="str">
        <f t="shared" si="41"/>
        <v/>
      </c>
      <c r="AD77" s="27" t="str">
        <f t="shared" si="44"/>
        <v/>
      </c>
      <c r="AE77" s="29" t="str">
        <f t="shared" si="42"/>
        <v/>
      </c>
      <c r="AF77" s="27" t="str">
        <f t="shared" si="43"/>
        <v/>
      </c>
      <c r="AG77" s="1"/>
    </row>
    <row r="78" spans="1:33" x14ac:dyDescent="0.3">
      <c r="A78" s="2">
        <f>'Stakeholder List'!O24</f>
        <v>0</v>
      </c>
      <c r="B78" s="8"/>
      <c r="C78" s="8"/>
      <c r="D78" s="8"/>
      <c r="E78" s="8"/>
      <c r="F78" s="8"/>
      <c r="G78" s="1"/>
      <c r="H78" s="96"/>
      <c r="I78" s="27">
        <f>IF($H$61, 'Stakeholder List'!$E$47, 1)</f>
        <v>1</v>
      </c>
      <c r="J78" s="96"/>
      <c r="K78" s="27">
        <f t="shared" si="34"/>
        <v>1</v>
      </c>
      <c r="L78" s="27">
        <f t="shared" si="35"/>
        <v>0.8</v>
      </c>
      <c r="M78" s="27">
        <f t="shared" si="36"/>
        <v>0.6</v>
      </c>
      <c r="N78" s="27">
        <f t="shared" si="37"/>
        <v>0.2</v>
      </c>
      <c r="O78" s="27">
        <f t="shared" si="38"/>
        <v>0.4</v>
      </c>
      <c r="P78" s="11"/>
      <c r="Q78" s="27" t="str">
        <f t="shared" si="25"/>
        <v>N/A</v>
      </c>
      <c r="R78" s="27"/>
      <c r="S78" s="27" t="str">
        <f t="shared" si="27"/>
        <v/>
      </c>
      <c r="T78" s="11"/>
      <c r="U78" s="27" t="str">
        <f t="shared" si="39"/>
        <v/>
      </c>
      <c r="V78" s="27" t="str">
        <f t="shared" si="40"/>
        <v/>
      </c>
      <c r="W78" s="27" t="str">
        <f t="shared" si="20"/>
        <v/>
      </c>
      <c r="X78" s="27" t="str">
        <f t="shared" si="21"/>
        <v/>
      </c>
      <c r="Y78" s="27" t="str">
        <f t="shared" si="22"/>
        <v/>
      </c>
      <c r="Z78" s="27" t="str">
        <f t="shared" si="23"/>
        <v/>
      </c>
      <c r="AA78" s="27" t="str">
        <f t="shared" si="24"/>
        <v/>
      </c>
      <c r="AB78" s="1"/>
      <c r="AC78" s="27" t="str">
        <f t="shared" si="41"/>
        <v/>
      </c>
      <c r="AD78" s="27" t="str">
        <f t="shared" si="44"/>
        <v/>
      </c>
      <c r="AE78" s="29" t="str">
        <f t="shared" si="42"/>
        <v/>
      </c>
      <c r="AF78" s="27" t="str">
        <f t="shared" si="43"/>
        <v/>
      </c>
      <c r="AG78" s="1"/>
    </row>
    <row r="79" spans="1:33" x14ac:dyDescent="0.3">
      <c r="A79" s="2">
        <f>'Stakeholder List'!O25</f>
        <v>0</v>
      </c>
      <c r="B79" s="8"/>
      <c r="C79" s="8"/>
      <c r="D79" s="8"/>
      <c r="E79" s="8"/>
      <c r="F79" s="8"/>
      <c r="G79" s="1"/>
      <c r="H79" s="96"/>
      <c r="I79" s="27">
        <f>IF($H$61, 'Stakeholder List'!$E$47, 1)</f>
        <v>1</v>
      </c>
      <c r="J79" s="96"/>
      <c r="K79" s="27">
        <f t="shared" si="34"/>
        <v>1</v>
      </c>
      <c r="L79" s="27">
        <f t="shared" si="35"/>
        <v>0.8</v>
      </c>
      <c r="M79" s="27">
        <f t="shared" si="36"/>
        <v>0.6</v>
      </c>
      <c r="N79" s="27">
        <f t="shared" si="37"/>
        <v>0.2</v>
      </c>
      <c r="O79" s="27">
        <f t="shared" si="38"/>
        <v>0.4</v>
      </c>
      <c r="P79" s="11"/>
      <c r="Q79" s="27" t="str">
        <f t="shared" si="25"/>
        <v>N/A</v>
      </c>
      <c r="R79" s="27"/>
      <c r="S79" s="27" t="str">
        <f t="shared" si="27"/>
        <v/>
      </c>
      <c r="T79" s="11"/>
      <c r="U79" s="27" t="str">
        <f t="shared" si="39"/>
        <v/>
      </c>
      <c r="V79" s="27" t="str">
        <f t="shared" si="40"/>
        <v/>
      </c>
      <c r="W79" s="27" t="str">
        <f t="shared" ref="W79:W106" si="45">IF($J$9, IF(ISNUMBER($S79), IF(COUNTIF(B79, "x")&gt;0, K79, ""), ""), IF(ISNUMBER($S79), IF(COUNTIF(B79, "x")&gt;0, K79, ""), ""))</f>
        <v/>
      </c>
      <c r="X79" s="27" t="str">
        <f t="shared" ref="X79:X106" si="46">IF($J$9, IF(ISNUMBER($S79), IF(COUNTIF(C79, "x")&gt;0, L79, ""), ""), IF(ISNUMBER($S79), IF(COUNTIF(C79, "x")&gt;0, L79, ""), ""))</f>
        <v/>
      </c>
      <c r="Y79" s="27" t="str">
        <f t="shared" ref="Y79:Y106" si="47">IF($J$9, IF(ISNUMBER($S79), IF(COUNTIF(D79, "x")&gt;0, M79, ""), ""), IF(ISNUMBER($S79), IF(COUNTIF(D79, "x")&gt;0, M79, ""), ""))</f>
        <v/>
      </c>
      <c r="Z79" s="27" t="str">
        <f t="shared" ref="Z79:Z106" si="48">IF($J$9, IF(ISNUMBER($S79), IF(COUNTIF(E79, "x")&gt;0, N79, ""), ""), IF(ISNUMBER($S79), IF(COUNTIF(E79, "x")&gt;0, N79, ""), ""))</f>
        <v/>
      </c>
      <c r="AA79" s="27" t="str">
        <f t="shared" ref="AA79:AA106" si="49">IF($J$9, IF(ISNUMBER($S79), IF(COUNTIF(F79, "x")&gt;0, O79, ""), ""), IF(ISNUMBER($S79), IF(COUNTIF(F79, "x")&gt;0, O79, ""), ""))</f>
        <v/>
      </c>
      <c r="AB79" s="1"/>
      <c r="AC79" s="27" t="str">
        <f t="shared" si="41"/>
        <v/>
      </c>
      <c r="AD79" s="27" t="str">
        <f t="shared" si="44"/>
        <v/>
      </c>
      <c r="AE79" s="29" t="str">
        <f t="shared" si="42"/>
        <v/>
      </c>
      <c r="AF79" s="27" t="str">
        <f t="shared" si="43"/>
        <v/>
      </c>
      <c r="AG79" s="1"/>
    </row>
    <row r="80" spans="1:33" ht="15" thickBot="1" x14ac:dyDescent="0.35">
      <c r="A80" s="2">
        <f>'Stakeholder List'!O26</f>
        <v>0</v>
      </c>
      <c r="B80" s="8"/>
      <c r="C80" s="8"/>
      <c r="D80" s="8"/>
      <c r="E80" s="8"/>
      <c r="F80" s="8"/>
      <c r="G80" s="1"/>
      <c r="H80" s="96"/>
      <c r="I80" s="27">
        <f>IF($H$61, 'Stakeholder List'!$E$47, 1)</f>
        <v>1</v>
      </c>
      <c r="J80" s="96"/>
      <c r="K80" s="27">
        <f t="shared" si="34"/>
        <v>1</v>
      </c>
      <c r="L80" s="27">
        <f t="shared" si="35"/>
        <v>0.8</v>
      </c>
      <c r="M80" s="27">
        <f t="shared" si="36"/>
        <v>0.6</v>
      </c>
      <c r="N80" s="27">
        <f t="shared" si="37"/>
        <v>0.2</v>
      </c>
      <c r="O80" s="27">
        <f t="shared" si="38"/>
        <v>0.4</v>
      </c>
      <c r="P80" s="11"/>
      <c r="Q80" s="27" t="str">
        <f t="shared" si="25"/>
        <v>N/A</v>
      </c>
      <c r="R80" s="27"/>
      <c r="S80" s="27" t="str">
        <f t="shared" si="27"/>
        <v/>
      </c>
      <c r="T80" s="11"/>
      <c r="U80" s="27" t="str">
        <f t="shared" si="39"/>
        <v/>
      </c>
      <c r="V80" s="27" t="str">
        <f t="shared" si="40"/>
        <v/>
      </c>
      <c r="W80" s="27" t="str">
        <f t="shared" si="45"/>
        <v/>
      </c>
      <c r="X80" s="27" t="str">
        <f t="shared" si="46"/>
        <v/>
      </c>
      <c r="Y80" s="27" t="str">
        <f t="shared" si="47"/>
        <v/>
      </c>
      <c r="Z80" s="27" t="str">
        <f t="shared" si="48"/>
        <v/>
      </c>
      <c r="AA80" s="27" t="str">
        <f t="shared" si="49"/>
        <v/>
      </c>
      <c r="AB80" s="1"/>
      <c r="AC80" s="27" t="str">
        <f t="shared" si="41"/>
        <v/>
      </c>
      <c r="AD80" s="27" t="str">
        <f t="shared" si="44"/>
        <v/>
      </c>
      <c r="AE80" s="29" t="str">
        <f t="shared" si="42"/>
        <v/>
      </c>
      <c r="AF80" s="27" t="str">
        <f t="shared" si="43"/>
        <v/>
      </c>
      <c r="AG80" s="1"/>
    </row>
    <row r="81" spans="1:33" ht="15" thickBot="1" x14ac:dyDescent="0.35">
      <c r="A81" s="90" t="s">
        <v>23</v>
      </c>
      <c r="B81" s="91"/>
      <c r="C81" s="91"/>
      <c r="D81" s="91"/>
      <c r="E81" s="91"/>
      <c r="F81" s="92"/>
      <c r="G81" s="1"/>
      <c r="H81" s="1">
        <f>IF(ISNUMBER(A81), "N/A", COUNTIF(B81:F81, "x"))</f>
        <v>0</v>
      </c>
      <c r="I81" s="11"/>
      <c r="J81" s="1"/>
      <c r="K81" s="11"/>
      <c r="L81" s="11"/>
      <c r="M81" s="11"/>
      <c r="N81" s="11"/>
      <c r="O81" s="11"/>
      <c r="P81" s="11"/>
      <c r="Q81" s="11">
        <f t="shared" si="25"/>
        <v>0</v>
      </c>
      <c r="R81" s="11"/>
      <c r="S81" s="11"/>
      <c r="T81" s="11"/>
      <c r="U81" s="11" t="str">
        <f t="shared" si="39"/>
        <v/>
      </c>
      <c r="V81" s="11" t="str">
        <f t="shared" si="40"/>
        <v/>
      </c>
      <c r="W81" s="11" t="str">
        <f t="shared" si="45"/>
        <v/>
      </c>
      <c r="X81" s="11" t="str">
        <f t="shared" si="46"/>
        <v/>
      </c>
      <c r="Y81" s="11" t="str">
        <f t="shared" si="47"/>
        <v/>
      </c>
      <c r="Z81" s="11" t="str">
        <f t="shared" si="48"/>
        <v/>
      </c>
      <c r="AA81" s="11" t="str">
        <f t="shared" si="49"/>
        <v/>
      </c>
      <c r="AB81" s="1"/>
      <c r="AC81" s="11" t="str">
        <f t="shared" si="41"/>
        <v/>
      </c>
      <c r="AD81" s="11">
        <f t="shared" si="44"/>
        <v>0</v>
      </c>
      <c r="AE81" s="30" t="str">
        <f t="shared" si="42"/>
        <v/>
      </c>
      <c r="AF81" s="11" t="str">
        <f t="shared" ref="AF81" si="50">V81</f>
        <v/>
      </c>
      <c r="AG81" s="1"/>
    </row>
    <row r="82" spans="1:33" x14ac:dyDescent="0.3">
      <c r="A82" s="2" t="str">
        <f>'Stakeholder List'!V2</f>
        <v>Healthcare Workers</v>
      </c>
      <c r="B82" s="6" t="s">
        <v>62</v>
      </c>
      <c r="C82" s="6"/>
      <c r="D82" s="6"/>
      <c r="E82" s="6" t="s">
        <v>62</v>
      </c>
      <c r="F82" s="6"/>
      <c r="G82" s="1"/>
      <c r="H82" s="71"/>
      <c r="I82" s="27">
        <f>IF($H$87, 'Stakeholder List'!$E$49, 1)</f>
        <v>0.25</v>
      </c>
      <c r="J82" s="71"/>
      <c r="K82" s="27">
        <f>IF($J$87, $D$126, 1)</f>
        <v>1</v>
      </c>
      <c r="L82" s="27">
        <f>IF($J$87, $D$128, 1)</f>
        <v>0.8</v>
      </c>
      <c r="M82" s="27">
        <f>IF($J$87, $D$130, 1)</f>
        <v>0.6</v>
      </c>
      <c r="N82" s="27">
        <f>IF($J$87, $D$132, 1)</f>
        <v>0.2</v>
      </c>
      <c r="O82" s="27">
        <f>IF($J$87, $D$134, 1)</f>
        <v>0.4</v>
      </c>
      <c r="P82" s="11"/>
      <c r="Q82" s="27">
        <f t="shared" si="25"/>
        <v>2</v>
      </c>
      <c r="R82" s="27"/>
      <c r="S82" s="27">
        <f t="shared" si="27"/>
        <v>2</v>
      </c>
      <c r="T82" s="11"/>
      <c r="U82" s="27">
        <f t="shared" si="39"/>
        <v>0.4</v>
      </c>
      <c r="V82" s="27">
        <f t="shared" si="40"/>
        <v>0.25</v>
      </c>
      <c r="W82" s="27">
        <f t="shared" si="45"/>
        <v>1</v>
      </c>
      <c r="X82" s="27" t="str">
        <f t="shared" si="46"/>
        <v/>
      </c>
      <c r="Y82" s="27" t="str">
        <f t="shared" si="47"/>
        <v/>
      </c>
      <c r="Z82" s="27">
        <f t="shared" si="48"/>
        <v>0.2</v>
      </c>
      <c r="AA82" s="27" t="str">
        <f t="shared" si="49"/>
        <v/>
      </c>
      <c r="AB82" s="1"/>
      <c r="AC82" s="27">
        <f t="shared" si="41"/>
        <v>0.25</v>
      </c>
      <c r="AD82" s="27">
        <f t="shared" si="44"/>
        <v>0.24</v>
      </c>
      <c r="AE82" s="29">
        <f t="shared" si="42"/>
        <v>0.4</v>
      </c>
      <c r="AF82" s="27">
        <f t="shared" si="43"/>
        <v>0.29666666666666669</v>
      </c>
      <c r="AG82" s="1"/>
    </row>
    <row r="83" spans="1:33" x14ac:dyDescent="0.3">
      <c r="A83" s="2" t="str">
        <f>'Stakeholder List'!V3</f>
        <v>Environemental Justice Group Representing a Population</v>
      </c>
      <c r="B83" s="7" t="s">
        <v>62</v>
      </c>
      <c r="C83" s="7"/>
      <c r="D83" s="7"/>
      <c r="E83" s="7" t="s">
        <v>62</v>
      </c>
      <c r="F83" s="7"/>
      <c r="G83" s="1"/>
      <c r="H83" s="71"/>
      <c r="I83" s="27">
        <f>IF($H$87, 'Stakeholder List'!$E$49, 1)</f>
        <v>0.25</v>
      </c>
      <c r="J83" s="71"/>
      <c r="K83" s="27">
        <f t="shared" ref="K83:K106" si="51">IF($J$87, $D$126, 1)</f>
        <v>1</v>
      </c>
      <c r="L83" s="27">
        <f t="shared" ref="L83:L106" si="52">IF($J$87, $D$128, 1)</f>
        <v>0.8</v>
      </c>
      <c r="M83" s="27">
        <f t="shared" ref="M83:M106" si="53">IF($J$87, $D$130, 1)</f>
        <v>0.6</v>
      </c>
      <c r="N83" s="27">
        <f t="shared" ref="N83:N106" si="54">IF($J$87, $D$132, 1)</f>
        <v>0.2</v>
      </c>
      <c r="O83" s="27">
        <f t="shared" ref="O83:O106" si="55">IF($J$87, $D$134, 1)</f>
        <v>0.4</v>
      </c>
      <c r="P83" s="11"/>
      <c r="Q83" s="27">
        <f t="shared" si="25"/>
        <v>2</v>
      </c>
      <c r="R83" s="27"/>
      <c r="S83" s="27">
        <f t="shared" si="27"/>
        <v>2</v>
      </c>
      <c r="T83" s="11"/>
      <c r="U83" s="27">
        <f t="shared" si="39"/>
        <v>0.4</v>
      </c>
      <c r="V83" s="27">
        <f t="shared" si="40"/>
        <v>0.25</v>
      </c>
      <c r="W83" s="27">
        <f t="shared" si="45"/>
        <v>1</v>
      </c>
      <c r="X83" s="27" t="str">
        <f t="shared" si="46"/>
        <v/>
      </c>
      <c r="Y83" s="27" t="str">
        <f t="shared" si="47"/>
        <v/>
      </c>
      <c r="Z83" s="27">
        <f t="shared" si="48"/>
        <v>0.2</v>
      </c>
      <c r="AA83" s="27" t="str">
        <f t="shared" si="49"/>
        <v/>
      </c>
      <c r="AB83" s="1"/>
      <c r="AC83" s="27">
        <f t="shared" si="41"/>
        <v>0.25</v>
      </c>
      <c r="AD83" s="27">
        <f t="shared" si="44"/>
        <v>0.24</v>
      </c>
      <c r="AE83" s="29">
        <f t="shared" si="42"/>
        <v>0.4</v>
      </c>
      <c r="AF83" s="27">
        <f t="shared" si="43"/>
        <v>0.29666666666666669</v>
      </c>
      <c r="AG83" s="1"/>
    </row>
    <row r="84" spans="1:33" x14ac:dyDescent="0.3">
      <c r="A84" s="2">
        <f>'Stakeholder List'!V4</f>
        <v>0</v>
      </c>
      <c r="B84" s="7"/>
      <c r="C84" s="7"/>
      <c r="D84" s="7"/>
      <c r="E84" s="7"/>
      <c r="F84" s="7"/>
      <c r="G84" s="1"/>
      <c r="H84" s="71"/>
      <c r="I84" s="27">
        <f>IF($H$87, 'Stakeholder List'!$E$49, 1)</f>
        <v>0.25</v>
      </c>
      <c r="J84" s="71"/>
      <c r="K84" s="27">
        <f t="shared" si="51"/>
        <v>1</v>
      </c>
      <c r="L84" s="27">
        <f t="shared" si="52"/>
        <v>0.8</v>
      </c>
      <c r="M84" s="27">
        <f t="shared" si="53"/>
        <v>0.6</v>
      </c>
      <c r="N84" s="27">
        <f t="shared" si="54"/>
        <v>0.2</v>
      </c>
      <c r="O84" s="27">
        <f t="shared" si="55"/>
        <v>0.4</v>
      </c>
      <c r="P84" s="11"/>
      <c r="Q84" s="27" t="str">
        <f t="shared" si="25"/>
        <v>N/A</v>
      </c>
      <c r="R84" s="27"/>
      <c r="S84" s="27" t="str">
        <f t="shared" si="27"/>
        <v/>
      </c>
      <c r="T84" s="11"/>
      <c r="U84" s="27" t="str">
        <f t="shared" si="39"/>
        <v/>
      </c>
      <c r="V84" s="27" t="str">
        <f t="shared" si="40"/>
        <v/>
      </c>
      <c r="W84" s="27" t="str">
        <f t="shared" si="45"/>
        <v/>
      </c>
      <c r="X84" s="27" t="str">
        <f t="shared" si="46"/>
        <v/>
      </c>
      <c r="Y84" s="27" t="str">
        <f t="shared" si="47"/>
        <v/>
      </c>
      <c r="Z84" s="27" t="str">
        <f t="shared" si="48"/>
        <v/>
      </c>
      <c r="AA84" s="27" t="str">
        <f t="shared" si="49"/>
        <v/>
      </c>
      <c r="AB84" s="1"/>
      <c r="AC84" s="27" t="str">
        <f t="shared" si="41"/>
        <v/>
      </c>
      <c r="AD84" s="27" t="str">
        <f t="shared" si="44"/>
        <v/>
      </c>
      <c r="AE84" s="29" t="str">
        <f t="shared" si="42"/>
        <v/>
      </c>
      <c r="AF84" s="27" t="str">
        <f t="shared" si="43"/>
        <v/>
      </c>
      <c r="AG84" s="1"/>
    </row>
    <row r="85" spans="1:33" x14ac:dyDescent="0.3">
      <c r="A85" s="2">
        <f>'Stakeholder List'!V5</f>
        <v>0</v>
      </c>
      <c r="B85" s="7"/>
      <c r="C85" s="7"/>
      <c r="D85" s="7"/>
      <c r="E85" s="7"/>
      <c r="F85" s="7"/>
      <c r="G85" s="1"/>
      <c r="H85" s="71"/>
      <c r="I85" s="27">
        <f>IF($H$87, 'Stakeholder List'!$E$49, 1)</f>
        <v>0.25</v>
      </c>
      <c r="J85" s="71"/>
      <c r="K85" s="27">
        <f t="shared" si="51"/>
        <v>1</v>
      </c>
      <c r="L85" s="27">
        <f t="shared" si="52"/>
        <v>0.8</v>
      </c>
      <c r="M85" s="27">
        <f t="shared" si="53"/>
        <v>0.6</v>
      </c>
      <c r="N85" s="27">
        <f t="shared" si="54"/>
        <v>0.2</v>
      </c>
      <c r="O85" s="27">
        <f t="shared" si="55"/>
        <v>0.4</v>
      </c>
      <c r="P85" s="11"/>
      <c r="Q85" s="27" t="str">
        <f t="shared" si="25"/>
        <v>N/A</v>
      </c>
      <c r="R85" s="27"/>
      <c r="S85" s="27" t="str">
        <f t="shared" si="27"/>
        <v/>
      </c>
      <c r="T85" s="11"/>
      <c r="U85" s="27" t="str">
        <f t="shared" si="39"/>
        <v/>
      </c>
      <c r="V85" s="27" t="str">
        <f t="shared" si="40"/>
        <v/>
      </c>
      <c r="W85" s="27" t="str">
        <f t="shared" si="45"/>
        <v/>
      </c>
      <c r="X85" s="27" t="str">
        <f t="shared" si="46"/>
        <v/>
      </c>
      <c r="Y85" s="27" t="str">
        <f t="shared" si="47"/>
        <v/>
      </c>
      <c r="Z85" s="27" t="str">
        <f t="shared" si="48"/>
        <v/>
      </c>
      <c r="AA85" s="27" t="str">
        <f t="shared" si="49"/>
        <v/>
      </c>
      <c r="AB85" s="1"/>
      <c r="AC85" s="27" t="str">
        <f t="shared" si="41"/>
        <v/>
      </c>
      <c r="AD85" s="27" t="str">
        <f t="shared" si="44"/>
        <v/>
      </c>
      <c r="AE85" s="29" t="str">
        <f t="shared" si="42"/>
        <v/>
      </c>
      <c r="AF85" s="27" t="str">
        <f t="shared" si="43"/>
        <v/>
      </c>
      <c r="AG85" s="1"/>
    </row>
    <row r="86" spans="1:33" x14ac:dyDescent="0.3">
      <c r="A86" s="2">
        <f>'Stakeholder List'!V6</f>
        <v>0</v>
      </c>
      <c r="B86" s="7"/>
      <c r="C86" s="7"/>
      <c r="D86" s="7"/>
      <c r="E86" s="7"/>
      <c r="F86" s="7"/>
      <c r="G86" s="1"/>
      <c r="H86" s="71"/>
      <c r="I86" s="27">
        <f>IF($H$87, 'Stakeholder List'!$E$49, 1)</f>
        <v>0.25</v>
      </c>
      <c r="J86" s="71"/>
      <c r="K86" s="27">
        <f t="shared" si="51"/>
        <v>1</v>
      </c>
      <c r="L86" s="27">
        <f t="shared" si="52"/>
        <v>0.8</v>
      </c>
      <c r="M86" s="27">
        <f t="shared" si="53"/>
        <v>0.6</v>
      </c>
      <c r="N86" s="27">
        <f t="shared" si="54"/>
        <v>0.2</v>
      </c>
      <c r="O86" s="27">
        <f t="shared" si="55"/>
        <v>0.4</v>
      </c>
      <c r="P86" s="11"/>
      <c r="Q86" s="27" t="str">
        <f t="shared" si="25"/>
        <v>N/A</v>
      </c>
      <c r="R86" s="27"/>
      <c r="S86" s="27" t="str">
        <f t="shared" si="27"/>
        <v/>
      </c>
      <c r="T86" s="11"/>
      <c r="U86" s="27" t="str">
        <f t="shared" si="39"/>
        <v/>
      </c>
      <c r="V86" s="27" t="str">
        <f t="shared" si="40"/>
        <v/>
      </c>
      <c r="W86" s="27" t="str">
        <f t="shared" si="45"/>
        <v/>
      </c>
      <c r="X86" s="27" t="str">
        <f t="shared" si="46"/>
        <v/>
      </c>
      <c r="Y86" s="27" t="str">
        <f t="shared" si="47"/>
        <v/>
      </c>
      <c r="Z86" s="27" t="str">
        <f t="shared" si="48"/>
        <v/>
      </c>
      <c r="AA86" s="27" t="str">
        <f t="shared" si="49"/>
        <v/>
      </c>
      <c r="AB86" s="1"/>
      <c r="AC86" s="27" t="str">
        <f t="shared" si="41"/>
        <v/>
      </c>
      <c r="AD86" s="27" t="str">
        <f t="shared" si="44"/>
        <v/>
      </c>
      <c r="AE86" s="29" t="str">
        <f t="shared" si="42"/>
        <v/>
      </c>
      <c r="AF86" s="27" t="str">
        <f t="shared" si="43"/>
        <v/>
      </c>
      <c r="AG86" s="1"/>
    </row>
    <row r="87" spans="1:33" x14ac:dyDescent="0.3">
      <c r="A87" s="2">
        <f>'Stakeholder List'!V7</f>
        <v>0</v>
      </c>
      <c r="B87" s="7"/>
      <c r="C87" s="7"/>
      <c r="D87" s="7"/>
      <c r="E87" s="7"/>
      <c r="F87" s="7"/>
      <c r="G87" s="1"/>
      <c r="H87" s="96" t="b">
        <v>1</v>
      </c>
      <c r="I87" s="27">
        <f>IF($H$87, 'Stakeholder List'!$E$49, 1)</f>
        <v>0.25</v>
      </c>
      <c r="J87" s="96" t="b">
        <v>1</v>
      </c>
      <c r="K87" s="27">
        <f t="shared" si="51"/>
        <v>1</v>
      </c>
      <c r="L87" s="27">
        <f t="shared" si="52"/>
        <v>0.8</v>
      </c>
      <c r="M87" s="27">
        <f t="shared" si="53"/>
        <v>0.6</v>
      </c>
      <c r="N87" s="27">
        <f t="shared" si="54"/>
        <v>0.2</v>
      </c>
      <c r="O87" s="27">
        <f t="shared" si="55"/>
        <v>0.4</v>
      </c>
      <c r="P87" s="11"/>
      <c r="Q87" s="27" t="str">
        <f t="shared" si="25"/>
        <v>N/A</v>
      </c>
      <c r="R87" s="27"/>
      <c r="S87" s="27" t="str">
        <f t="shared" si="27"/>
        <v/>
      </c>
      <c r="T87" s="11"/>
      <c r="U87" s="27" t="str">
        <f t="shared" si="39"/>
        <v/>
      </c>
      <c r="V87" s="27" t="str">
        <f t="shared" si="40"/>
        <v/>
      </c>
      <c r="W87" s="27" t="str">
        <f t="shared" si="45"/>
        <v/>
      </c>
      <c r="X87" s="27" t="str">
        <f t="shared" si="46"/>
        <v/>
      </c>
      <c r="Y87" s="27" t="str">
        <f t="shared" si="47"/>
        <v/>
      </c>
      <c r="Z87" s="27" t="str">
        <f t="shared" si="48"/>
        <v/>
      </c>
      <c r="AA87" s="27" t="str">
        <f t="shared" si="49"/>
        <v/>
      </c>
      <c r="AB87" s="1"/>
      <c r="AC87" s="27" t="str">
        <f t="shared" si="41"/>
        <v/>
      </c>
      <c r="AD87" s="27" t="str">
        <f t="shared" si="44"/>
        <v/>
      </c>
      <c r="AE87" s="29" t="str">
        <f t="shared" si="42"/>
        <v/>
      </c>
      <c r="AF87" s="27" t="str">
        <f t="shared" si="43"/>
        <v/>
      </c>
      <c r="AG87" s="1"/>
    </row>
    <row r="88" spans="1:33" x14ac:dyDescent="0.3">
      <c r="A88" s="2">
        <f>'Stakeholder List'!V8</f>
        <v>0</v>
      </c>
      <c r="B88" s="7"/>
      <c r="C88" s="7"/>
      <c r="D88" s="7"/>
      <c r="E88" s="7"/>
      <c r="F88" s="7"/>
      <c r="G88" s="1"/>
      <c r="H88" s="96"/>
      <c r="I88" s="27">
        <f>IF($H$87, 'Stakeholder List'!$E$49, 1)</f>
        <v>0.25</v>
      </c>
      <c r="J88" s="96"/>
      <c r="K88" s="27">
        <f t="shared" si="51"/>
        <v>1</v>
      </c>
      <c r="L88" s="27">
        <f t="shared" si="52"/>
        <v>0.8</v>
      </c>
      <c r="M88" s="27">
        <f t="shared" si="53"/>
        <v>0.6</v>
      </c>
      <c r="N88" s="27">
        <f t="shared" si="54"/>
        <v>0.2</v>
      </c>
      <c r="O88" s="27">
        <f t="shared" si="55"/>
        <v>0.4</v>
      </c>
      <c r="P88" s="11"/>
      <c r="Q88" s="27" t="str">
        <f t="shared" si="25"/>
        <v>N/A</v>
      </c>
      <c r="R88" s="27"/>
      <c r="S88" s="27" t="str">
        <f t="shared" si="27"/>
        <v/>
      </c>
      <c r="T88" s="11"/>
      <c r="U88" s="27" t="str">
        <f t="shared" si="39"/>
        <v/>
      </c>
      <c r="V88" s="27" t="str">
        <f t="shared" si="40"/>
        <v/>
      </c>
      <c r="W88" s="27" t="str">
        <f t="shared" si="45"/>
        <v/>
      </c>
      <c r="X88" s="27" t="str">
        <f t="shared" si="46"/>
        <v/>
      </c>
      <c r="Y88" s="27" t="str">
        <f t="shared" si="47"/>
        <v/>
      </c>
      <c r="Z88" s="27" t="str">
        <f t="shared" si="48"/>
        <v/>
      </c>
      <c r="AA88" s="27" t="str">
        <f t="shared" si="49"/>
        <v/>
      </c>
      <c r="AB88" s="1"/>
      <c r="AC88" s="27" t="str">
        <f t="shared" si="41"/>
        <v/>
      </c>
      <c r="AD88" s="27" t="str">
        <f t="shared" si="44"/>
        <v/>
      </c>
      <c r="AE88" s="29" t="str">
        <f t="shared" si="42"/>
        <v/>
      </c>
      <c r="AF88" s="27" t="str">
        <f t="shared" si="43"/>
        <v/>
      </c>
      <c r="AG88" s="1"/>
    </row>
    <row r="89" spans="1:33" x14ac:dyDescent="0.3">
      <c r="A89" s="2">
        <f>'Stakeholder List'!V9</f>
        <v>0</v>
      </c>
      <c r="B89" s="7"/>
      <c r="C89" s="7"/>
      <c r="D89" s="7"/>
      <c r="E89" s="7"/>
      <c r="F89" s="7"/>
      <c r="G89" s="1"/>
      <c r="H89" s="96"/>
      <c r="I89" s="27">
        <f>IF($H$87, 'Stakeholder List'!$E$49, 1)</f>
        <v>0.25</v>
      </c>
      <c r="J89" s="96"/>
      <c r="K89" s="27">
        <f t="shared" si="51"/>
        <v>1</v>
      </c>
      <c r="L89" s="27">
        <f t="shared" si="52"/>
        <v>0.8</v>
      </c>
      <c r="M89" s="27">
        <f t="shared" si="53"/>
        <v>0.6</v>
      </c>
      <c r="N89" s="27">
        <f t="shared" si="54"/>
        <v>0.2</v>
      </c>
      <c r="O89" s="27">
        <f t="shared" si="55"/>
        <v>0.4</v>
      </c>
      <c r="P89" s="11"/>
      <c r="Q89" s="27" t="str">
        <f t="shared" si="25"/>
        <v>N/A</v>
      </c>
      <c r="R89" s="27"/>
      <c r="S89" s="27" t="str">
        <f t="shared" si="27"/>
        <v/>
      </c>
      <c r="T89" s="11"/>
      <c r="U89" s="27" t="str">
        <f t="shared" si="39"/>
        <v/>
      </c>
      <c r="V89" s="27" t="str">
        <f t="shared" si="40"/>
        <v/>
      </c>
      <c r="W89" s="27" t="str">
        <f t="shared" si="45"/>
        <v/>
      </c>
      <c r="X89" s="27" t="str">
        <f t="shared" si="46"/>
        <v/>
      </c>
      <c r="Y89" s="27" t="str">
        <f t="shared" si="47"/>
        <v/>
      </c>
      <c r="Z89" s="27" t="str">
        <f t="shared" si="48"/>
        <v/>
      </c>
      <c r="AA89" s="27" t="str">
        <f t="shared" si="49"/>
        <v/>
      </c>
      <c r="AB89" s="1"/>
      <c r="AC89" s="27" t="str">
        <f t="shared" si="41"/>
        <v/>
      </c>
      <c r="AD89" s="27" t="str">
        <f t="shared" si="44"/>
        <v/>
      </c>
      <c r="AE89" s="29" t="str">
        <f t="shared" si="42"/>
        <v/>
      </c>
      <c r="AF89" s="27" t="str">
        <f t="shared" si="43"/>
        <v/>
      </c>
      <c r="AG89" s="1"/>
    </row>
    <row r="90" spans="1:33" x14ac:dyDescent="0.3">
      <c r="A90" s="2">
        <f>'Stakeholder List'!V10</f>
        <v>0</v>
      </c>
      <c r="B90" s="7"/>
      <c r="C90" s="7"/>
      <c r="D90" s="7"/>
      <c r="E90" s="7"/>
      <c r="F90" s="7"/>
      <c r="G90" s="1"/>
      <c r="H90" s="96"/>
      <c r="I90" s="27">
        <f>IF($H$87, 'Stakeholder List'!$E$49, 1)</f>
        <v>0.25</v>
      </c>
      <c r="J90" s="96"/>
      <c r="K90" s="27">
        <f t="shared" si="51"/>
        <v>1</v>
      </c>
      <c r="L90" s="27">
        <f t="shared" si="52"/>
        <v>0.8</v>
      </c>
      <c r="M90" s="27">
        <f t="shared" si="53"/>
        <v>0.6</v>
      </c>
      <c r="N90" s="27">
        <f t="shared" si="54"/>
        <v>0.2</v>
      </c>
      <c r="O90" s="27">
        <f t="shared" si="55"/>
        <v>0.4</v>
      </c>
      <c r="P90" s="11"/>
      <c r="Q90" s="27" t="str">
        <f t="shared" si="25"/>
        <v>N/A</v>
      </c>
      <c r="R90" s="27"/>
      <c r="S90" s="27" t="str">
        <f t="shared" si="27"/>
        <v/>
      </c>
      <c r="T90" s="11"/>
      <c r="U90" s="27" t="str">
        <f t="shared" si="39"/>
        <v/>
      </c>
      <c r="V90" s="27" t="str">
        <f t="shared" si="40"/>
        <v/>
      </c>
      <c r="W90" s="27" t="str">
        <f t="shared" si="45"/>
        <v/>
      </c>
      <c r="X90" s="27" t="str">
        <f t="shared" si="46"/>
        <v/>
      </c>
      <c r="Y90" s="27" t="str">
        <f t="shared" si="47"/>
        <v/>
      </c>
      <c r="Z90" s="27" t="str">
        <f t="shared" si="48"/>
        <v/>
      </c>
      <c r="AA90" s="27" t="str">
        <f t="shared" si="49"/>
        <v/>
      </c>
      <c r="AB90" s="1"/>
      <c r="AC90" s="27" t="str">
        <f t="shared" si="41"/>
        <v/>
      </c>
      <c r="AD90" s="27" t="str">
        <f t="shared" si="44"/>
        <v/>
      </c>
      <c r="AE90" s="29" t="str">
        <f t="shared" si="42"/>
        <v/>
      </c>
      <c r="AF90" s="27" t="str">
        <f t="shared" si="43"/>
        <v/>
      </c>
      <c r="AG90" s="1"/>
    </row>
    <row r="91" spans="1:33" x14ac:dyDescent="0.3">
      <c r="A91" s="2">
        <f>'Stakeholder List'!V11</f>
        <v>0</v>
      </c>
      <c r="B91" s="7"/>
      <c r="C91" s="7"/>
      <c r="D91" s="7"/>
      <c r="E91" s="7"/>
      <c r="F91" s="7"/>
      <c r="G91" s="1"/>
      <c r="H91" s="96"/>
      <c r="I91" s="27">
        <f>IF($H$87, 'Stakeholder List'!$E$49, 1)</f>
        <v>0.25</v>
      </c>
      <c r="J91" s="96"/>
      <c r="K91" s="27">
        <f t="shared" si="51"/>
        <v>1</v>
      </c>
      <c r="L91" s="27">
        <f t="shared" si="52"/>
        <v>0.8</v>
      </c>
      <c r="M91" s="27">
        <f t="shared" si="53"/>
        <v>0.6</v>
      </c>
      <c r="N91" s="27">
        <f t="shared" si="54"/>
        <v>0.2</v>
      </c>
      <c r="O91" s="27">
        <f t="shared" si="55"/>
        <v>0.4</v>
      </c>
      <c r="P91" s="11"/>
      <c r="Q91" s="27" t="str">
        <f t="shared" si="25"/>
        <v>N/A</v>
      </c>
      <c r="R91" s="27"/>
      <c r="S91" s="27" t="str">
        <f t="shared" si="27"/>
        <v/>
      </c>
      <c r="T91" s="11"/>
      <c r="U91" s="27" t="str">
        <f t="shared" si="39"/>
        <v/>
      </c>
      <c r="V91" s="27" t="str">
        <f t="shared" si="40"/>
        <v/>
      </c>
      <c r="W91" s="27" t="str">
        <f t="shared" si="45"/>
        <v/>
      </c>
      <c r="X91" s="27" t="str">
        <f t="shared" si="46"/>
        <v/>
      </c>
      <c r="Y91" s="27" t="str">
        <f t="shared" si="47"/>
        <v/>
      </c>
      <c r="Z91" s="27" t="str">
        <f t="shared" si="48"/>
        <v/>
      </c>
      <c r="AA91" s="27" t="str">
        <f t="shared" si="49"/>
        <v/>
      </c>
      <c r="AB91" s="1"/>
      <c r="AC91" s="27" t="str">
        <f t="shared" si="41"/>
        <v/>
      </c>
      <c r="AD91" s="27" t="str">
        <f t="shared" si="44"/>
        <v/>
      </c>
      <c r="AE91" s="29" t="str">
        <f t="shared" si="42"/>
        <v/>
      </c>
      <c r="AF91" s="27" t="str">
        <f t="shared" si="43"/>
        <v/>
      </c>
      <c r="AG91" s="1"/>
    </row>
    <row r="92" spans="1:33" x14ac:dyDescent="0.3">
      <c r="A92" s="2">
        <f>'Stakeholder List'!V12</f>
        <v>0</v>
      </c>
      <c r="B92" s="8"/>
      <c r="C92" s="8"/>
      <c r="D92" s="8"/>
      <c r="E92" s="8"/>
      <c r="F92" s="8"/>
      <c r="G92" s="1"/>
      <c r="H92" s="96"/>
      <c r="I92" s="27">
        <f>IF($H$87, 'Stakeholder List'!$E$49, 1)</f>
        <v>0.25</v>
      </c>
      <c r="J92" s="96"/>
      <c r="K92" s="27">
        <f t="shared" si="51"/>
        <v>1</v>
      </c>
      <c r="L92" s="27">
        <f t="shared" si="52"/>
        <v>0.8</v>
      </c>
      <c r="M92" s="27">
        <f t="shared" si="53"/>
        <v>0.6</v>
      </c>
      <c r="N92" s="27">
        <f t="shared" si="54"/>
        <v>0.2</v>
      </c>
      <c r="O92" s="27">
        <f t="shared" si="55"/>
        <v>0.4</v>
      </c>
      <c r="P92" s="11"/>
      <c r="Q92" s="27" t="str">
        <f t="shared" si="25"/>
        <v>N/A</v>
      </c>
      <c r="R92" s="27"/>
      <c r="S92" s="27" t="str">
        <f t="shared" si="27"/>
        <v/>
      </c>
      <c r="T92" s="11"/>
      <c r="U92" s="27" t="str">
        <f t="shared" si="39"/>
        <v/>
      </c>
      <c r="V92" s="27" t="str">
        <f t="shared" si="40"/>
        <v/>
      </c>
      <c r="W92" s="27" t="str">
        <f t="shared" si="45"/>
        <v/>
      </c>
      <c r="X92" s="27" t="str">
        <f t="shared" si="46"/>
        <v/>
      </c>
      <c r="Y92" s="27" t="str">
        <f t="shared" si="47"/>
        <v/>
      </c>
      <c r="Z92" s="27" t="str">
        <f t="shared" si="48"/>
        <v/>
      </c>
      <c r="AA92" s="27" t="str">
        <f t="shared" si="49"/>
        <v/>
      </c>
      <c r="AB92" s="1"/>
      <c r="AC92" s="27" t="str">
        <f t="shared" si="41"/>
        <v/>
      </c>
      <c r="AD92" s="27" t="str">
        <f t="shared" si="44"/>
        <v/>
      </c>
      <c r="AE92" s="29" t="str">
        <f t="shared" si="42"/>
        <v/>
      </c>
      <c r="AF92" s="27" t="str">
        <f t="shared" si="43"/>
        <v/>
      </c>
      <c r="AG92" s="1"/>
    </row>
    <row r="93" spans="1:33" x14ac:dyDescent="0.3">
      <c r="A93" s="2">
        <f>'Stakeholder List'!V13</f>
        <v>0</v>
      </c>
      <c r="B93" s="8"/>
      <c r="C93" s="8"/>
      <c r="D93" s="8"/>
      <c r="E93" s="8"/>
      <c r="F93" s="8"/>
      <c r="G93" s="1"/>
      <c r="H93" s="96"/>
      <c r="I93" s="27">
        <f>IF($H$87, 'Stakeholder List'!$E$49, 1)</f>
        <v>0.25</v>
      </c>
      <c r="J93" s="96"/>
      <c r="K93" s="27">
        <f t="shared" si="51"/>
        <v>1</v>
      </c>
      <c r="L93" s="27">
        <f t="shared" si="52"/>
        <v>0.8</v>
      </c>
      <c r="M93" s="27">
        <f t="shared" si="53"/>
        <v>0.6</v>
      </c>
      <c r="N93" s="27">
        <f t="shared" si="54"/>
        <v>0.2</v>
      </c>
      <c r="O93" s="27">
        <f t="shared" si="55"/>
        <v>0.4</v>
      </c>
      <c r="P93" s="11"/>
      <c r="Q93" s="27" t="str">
        <f t="shared" ref="Q93:Q106" si="56">IF(ISNUMBER(A93), "N/A", COUNTIF(B93:F93, "x"))</f>
        <v>N/A</v>
      </c>
      <c r="R93" s="27"/>
      <c r="S93" s="27" t="str">
        <f t="shared" ref="S93:S106" si="57">IF(Q93=5, 1, IF(Q93=0, 0, IF(Q93="N/A", "", Q93)))</f>
        <v/>
      </c>
      <c r="T93" s="11"/>
      <c r="U93" s="27" t="str">
        <f t="shared" si="39"/>
        <v/>
      </c>
      <c r="V93" s="27" t="str">
        <f t="shared" si="40"/>
        <v/>
      </c>
      <c r="W93" s="27" t="str">
        <f t="shared" si="45"/>
        <v/>
      </c>
      <c r="X93" s="27" t="str">
        <f t="shared" si="46"/>
        <v/>
      </c>
      <c r="Y93" s="27" t="str">
        <f t="shared" si="47"/>
        <v/>
      </c>
      <c r="Z93" s="27" t="str">
        <f t="shared" si="48"/>
        <v/>
      </c>
      <c r="AA93" s="27" t="str">
        <f t="shared" si="49"/>
        <v/>
      </c>
      <c r="AB93" s="1"/>
      <c r="AC93" s="27" t="str">
        <f t="shared" si="41"/>
        <v/>
      </c>
      <c r="AD93" s="27" t="str">
        <f t="shared" si="44"/>
        <v/>
      </c>
      <c r="AE93" s="29" t="str">
        <f t="shared" si="42"/>
        <v/>
      </c>
      <c r="AF93" s="27" t="str">
        <f t="shared" si="43"/>
        <v/>
      </c>
      <c r="AG93" s="1"/>
    </row>
    <row r="94" spans="1:33" x14ac:dyDescent="0.3">
      <c r="A94" s="2">
        <f>'Stakeholder List'!V14</f>
        <v>0</v>
      </c>
      <c r="B94" s="8"/>
      <c r="C94" s="8"/>
      <c r="D94" s="8"/>
      <c r="E94" s="8"/>
      <c r="F94" s="8"/>
      <c r="G94" s="1"/>
      <c r="H94" s="96"/>
      <c r="I94" s="27">
        <f>IF($H$87, 'Stakeholder List'!$E$49, 1)</f>
        <v>0.25</v>
      </c>
      <c r="J94" s="96"/>
      <c r="K94" s="27">
        <f t="shared" si="51"/>
        <v>1</v>
      </c>
      <c r="L94" s="27">
        <f t="shared" si="52"/>
        <v>0.8</v>
      </c>
      <c r="M94" s="27">
        <f t="shared" si="53"/>
        <v>0.6</v>
      </c>
      <c r="N94" s="27">
        <f t="shared" si="54"/>
        <v>0.2</v>
      </c>
      <c r="O94" s="27">
        <f t="shared" si="55"/>
        <v>0.4</v>
      </c>
      <c r="P94" s="11"/>
      <c r="Q94" s="27" t="str">
        <f t="shared" si="56"/>
        <v>N/A</v>
      </c>
      <c r="R94" s="27"/>
      <c r="S94" s="27" t="str">
        <f t="shared" si="57"/>
        <v/>
      </c>
      <c r="T94" s="11"/>
      <c r="U94" s="27" t="str">
        <f t="shared" si="39"/>
        <v/>
      </c>
      <c r="V94" s="27" t="str">
        <f t="shared" si="40"/>
        <v/>
      </c>
      <c r="W94" s="27" t="str">
        <f t="shared" si="45"/>
        <v/>
      </c>
      <c r="X94" s="27" t="str">
        <f t="shared" si="46"/>
        <v/>
      </c>
      <c r="Y94" s="27" t="str">
        <f t="shared" si="47"/>
        <v/>
      </c>
      <c r="Z94" s="27" t="str">
        <f t="shared" si="48"/>
        <v/>
      </c>
      <c r="AA94" s="27" t="str">
        <f t="shared" si="49"/>
        <v/>
      </c>
      <c r="AB94" s="1"/>
      <c r="AC94" s="27" t="str">
        <f t="shared" si="41"/>
        <v/>
      </c>
      <c r="AD94" s="27" t="str">
        <f t="shared" si="44"/>
        <v/>
      </c>
      <c r="AE94" s="29" t="str">
        <f t="shared" si="42"/>
        <v/>
      </c>
      <c r="AF94" s="27" t="str">
        <f t="shared" si="43"/>
        <v/>
      </c>
      <c r="AG94" s="1"/>
    </row>
    <row r="95" spans="1:33" x14ac:dyDescent="0.3">
      <c r="A95" s="2">
        <f>'Stakeholder List'!V15</f>
        <v>0</v>
      </c>
      <c r="B95" s="8"/>
      <c r="C95" s="8"/>
      <c r="D95" s="8"/>
      <c r="E95" s="8"/>
      <c r="F95" s="8"/>
      <c r="G95" s="1"/>
      <c r="H95" s="96"/>
      <c r="I95" s="27">
        <f>IF($H$87, 'Stakeholder List'!$E$49, 1)</f>
        <v>0.25</v>
      </c>
      <c r="J95" s="96"/>
      <c r="K95" s="27">
        <f t="shared" si="51"/>
        <v>1</v>
      </c>
      <c r="L95" s="27">
        <f t="shared" si="52"/>
        <v>0.8</v>
      </c>
      <c r="M95" s="27">
        <f t="shared" si="53"/>
        <v>0.6</v>
      </c>
      <c r="N95" s="27">
        <f t="shared" si="54"/>
        <v>0.2</v>
      </c>
      <c r="O95" s="27">
        <f t="shared" si="55"/>
        <v>0.4</v>
      </c>
      <c r="P95" s="11"/>
      <c r="Q95" s="27" t="str">
        <f t="shared" si="56"/>
        <v>N/A</v>
      </c>
      <c r="R95" s="27"/>
      <c r="S95" s="27" t="str">
        <f t="shared" si="57"/>
        <v/>
      </c>
      <c r="T95" s="11"/>
      <c r="U95" s="27" t="str">
        <f t="shared" si="39"/>
        <v/>
      </c>
      <c r="V95" s="27" t="str">
        <f t="shared" si="40"/>
        <v/>
      </c>
      <c r="W95" s="27" t="str">
        <f t="shared" si="45"/>
        <v/>
      </c>
      <c r="X95" s="27" t="str">
        <f t="shared" si="46"/>
        <v/>
      </c>
      <c r="Y95" s="27" t="str">
        <f t="shared" si="47"/>
        <v/>
      </c>
      <c r="Z95" s="27" t="str">
        <f t="shared" si="48"/>
        <v/>
      </c>
      <c r="AA95" s="27" t="str">
        <f t="shared" si="49"/>
        <v/>
      </c>
      <c r="AB95" s="1"/>
      <c r="AC95" s="27" t="str">
        <f t="shared" si="41"/>
        <v/>
      </c>
      <c r="AD95" s="27" t="str">
        <f t="shared" si="44"/>
        <v/>
      </c>
      <c r="AE95" s="29" t="str">
        <f t="shared" si="42"/>
        <v/>
      </c>
      <c r="AF95" s="27" t="str">
        <f t="shared" si="43"/>
        <v/>
      </c>
      <c r="AG95" s="1"/>
    </row>
    <row r="96" spans="1:33" x14ac:dyDescent="0.3">
      <c r="A96" s="2">
        <f>'Stakeholder List'!V16</f>
        <v>0</v>
      </c>
      <c r="B96" s="8"/>
      <c r="C96" s="8"/>
      <c r="D96" s="8"/>
      <c r="E96" s="8"/>
      <c r="F96" s="8"/>
      <c r="G96" s="1"/>
      <c r="H96" s="96"/>
      <c r="I96" s="27">
        <f>IF($H$87, 'Stakeholder List'!$E$49, 1)</f>
        <v>0.25</v>
      </c>
      <c r="J96" s="96"/>
      <c r="K96" s="27">
        <f t="shared" si="51"/>
        <v>1</v>
      </c>
      <c r="L96" s="27">
        <f t="shared" si="52"/>
        <v>0.8</v>
      </c>
      <c r="M96" s="27">
        <f t="shared" si="53"/>
        <v>0.6</v>
      </c>
      <c r="N96" s="27">
        <f t="shared" si="54"/>
        <v>0.2</v>
      </c>
      <c r="O96" s="27">
        <f t="shared" si="55"/>
        <v>0.4</v>
      </c>
      <c r="P96" s="11"/>
      <c r="Q96" s="27" t="str">
        <f t="shared" si="56"/>
        <v>N/A</v>
      </c>
      <c r="R96" s="27"/>
      <c r="S96" s="27" t="str">
        <f t="shared" si="57"/>
        <v/>
      </c>
      <c r="T96" s="11"/>
      <c r="U96" s="27" t="str">
        <f t="shared" si="39"/>
        <v/>
      </c>
      <c r="V96" s="27" t="str">
        <f t="shared" si="40"/>
        <v/>
      </c>
      <c r="W96" s="27" t="str">
        <f t="shared" si="45"/>
        <v/>
      </c>
      <c r="X96" s="27" t="str">
        <f t="shared" si="46"/>
        <v/>
      </c>
      <c r="Y96" s="27" t="str">
        <f t="shared" si="47"/>
        <v/>
      </c>
      <c r="Z96" s="27" t="str">
        <f t="shared" si="48"/>
        <v/>
      </c>
      <c r="AA96" s="27" t="str">
        <f t="shared" si="49"/>
        <v/>
      </c>
      <c r="AB96" s="1"/>
      <c r="AC96" s="27" t="str">
        <f t="shared" si="41"/>
        <v/>
      </c>
      <c r="AD96" s="27" t="str">
        <f t="shared" si="44"/>
        <v/>
      </c>
      <c r="AE96" s="29" t="str">
        <f t="shared" si="42"/>
        <v/>
      </c>
      <c r="AF96" s="27" t="str">
        <f t="shared" si="43"/>
        <v/>
      </c>
      <c r="AG96" s="1"/>
    </row>
    <row r="97" spans="1:46" x14ac:dyDescent="0.3">
      <c r="A97" s="2">
        <f>'Stakeholder List'!V17</f>
        <v>0</v>
      </c>
      <c r="B97" s="8"/>
      <c r="C97" s="8"/>
      <c r="D97" s="8"/>
      <c r="E97" s="8"/>
      <c r="F97" s="8"/>
      <c r="G97" s="1"/>
      <c r="H97" s="96"/>
      <c r="I97" s="27">
        <f>IF($H$87, 'Stakeholder List'!$E$49, 1)</f>
        <v>0.25</v>
      </c>
      <c r="J97" s="96"/>
      <c r="K97" s="27">
        <f t="shared" si="51"/>
        <v>1</v>
      </c>
      <c r="L97" s="27">
        <f t="shared" si="52"/>
        <v>0.8</v>
      </c>
      <c r="M97" s="27">
        <f t="shared" si="53"/>
        <v>0.6</v>
      </c>
      <c r="N97" s="27">
        <f t="shared" si="54"/>
        <v>0.2</v>
      </c>
      <c r="O97" s="27">
        <f t="shared" si="55"/>
        <v>0.4</v>
      </c>
      <c r="P97" s="11"/>
      <c r="Q97" s="27" t="str">
        <f t="shared" si="56"/>
        <v>N/A</v>
      </c>
      <c r="R97" s="27"/>
      <c r="S97" s="27" t="str">
        <f t="shared" si="57"/>
        <v/>
      </c>
      <c r="T97" s="11"/>
      <c r="U97" s="27" t="str">
        <f t="shared" si="39"/>
        <v/>
      </c>
      <c r="V97" s="27" t="str">
        <f t="shared" si="40"/>
        <v/>
      </c>
      <c r="W97" s="27" t="str">
        <f t="shared" si="45"/>
        <v/>
      </c>
      <c r="X97" s="27" t="str">
        <f t="shared" si="46"/>
        <v/>
      </c>
      <c r="Y97" s="27" t="str">
        <f t="shared" si="47"/>
        <v/>
      </c>
      <c r="Z97" s="27" t="str">
        <f t="shared" si="48"/>
        <v/>
      </c>
      <c r="AA97" s="27" t="str">
        <f t="shared" si="49"/>
        <v/>
      </c>
      <c r="AB97" s="1"/>
      <c r="AC97" s="27" t="str">
        <f t="shared" si="41"/>
        <v/>
      </c>
      <c r="AD97" s="27" t="str">
        <f t="shared" si="44"/>
        <v/>
      </c>
      <c r="AE97" s="29" t="str">
        <f t="shared" si="42"/>
        <v/>
      </c>
      <c r="AF97" s="27" t="str">
        <f t="shared" si="43"/>
        <v/>
      </c>
      <c r="AG97" s="1"/>
    </row>
    <row r="98" spans="1:46" x14ac:dyDescent="0.3">
      <c r="A98" s="2">
        <f>'Stakeholder List'!V18</f>
        <v>0</v>
      </c>
      <c r="B98" s="8"/>
      <c r="C98" s="8"/>
      <c r="D98" s="8"/>
      <c r="E98" s="8"/>
      <c r="F98" s="8"/>
      <c r="G98" s="1"/>
      <c r="H98" s="96"/>
      <c r="I98" s="27">
        <f>IF($H$87, 'Stakeholder List'!$E$49, 1)</f>
        <v>0.25</v>
      </c>
      <c r="J98" s="96"/>
      <c r="K98" s="27">
        <f t="shared" si="51"/>
        <v>1</v>
      </c>
      <c r="L98" s="27">
        <f t="shared" si="52"/>
        <v>0.8</v>
      </c>
      <c r="M98" s="27">
        <f t="shared" si="53"/>
        <v>0.6</v>
      </c>
      <c r="N98" s="27">
        <f t="shared" si="54"/>
        <v>0.2</v>
      </c>
      <c r="O98" s="27">
        <f t="shared" si="55"/>
        <v>0.4</v>
      </c>
      <c r="P98" s="11"/>
      <c r="Q98" s="27" t="str">
        <f t="shared" si="56"/>
        <v>N/A</v>
      </c>
      <c r="R98" s="27"/>
      <c r="S98" s="27" t="str">
        <f t="shared" si="57"/>
        <v/>
      </c>
      <c r="T98" s="11"/>
      <c r="U98" s="27" t="str">
        <f t="shared" si="39"/>
        <v/>
      </c>
      <c r="V98" s="27" t="str">
        <f t="shared" si="40"/>
        <v/>
      </c>
      <c r="W98" s="27" t="str">
        <f t="shared" si="45"/>
        <v/>
      </c>
      <c r="X98" s="27" t="str">
        <f t="shared" si="46"/>
        <v/>
      </c>
      <c r="Y98" s="27" t="str">
        <f t="shared" si="47"/>
        <v/>
      </c>
      <c r="Z98" s="27" t="str">
        <f t="shared" si="48"/>
        <v/>
      </c>
      <c r="AA98" s="27" t="str">
        <f t="shared" si="49"/>
        <v/>
      </c>
      <c r="AB98" s="1"/>
      <c r="AC98" s="27" t="str">
        <f t="shared" si="41"/>
        <v/>
      </c>
      <c r="AD98" s="27" t="str">
        <f t="shared" si="44"/>
        <v/>
      </c>
      <c r="AE98" s="29" t="str">
        <f t="shared" si="42"/>
        <v/>
      </c>
      <c r="AF98" s="27" t="str">
        <f t="shared" si="43"/>
        <v/>
      </c>
      <c r="AG98" s="1"/>
    </row>
    <row r="99" spans="1:46" x14ac:dyDescent="0.3">
      <c r="A99" s="2">
        <f>'Stakeholder List'!V19</f>
        <v>0</v>
      </c>
      <c r="B99" s="8"/>
      <c r="C99" s="8"/>
      <c r="D99" s="8"/>
      <c r="E99" s="8"/>
      <c r="F99" s="8"/>
      <c r="G99" s="1"/>
      <c r="H99" s="96"/>
      <c r="I99" s="27">
        <f>IF($H$87, 'Stakeholder List'!$E$49, 1)</f>
        <v>0.25</v>
      </c>
      <c r="J99" s="96"/>
      <c r="K99" s="27">
        <f t="shared" si="51"/>
        <v>1</v>
      </c>
      <c r="L99" s="27">
        <f t="shared" si="52"/>
        <v>0.8</v>
      </c>
      <c r="M99" s="27">
        <f t="shared" si="53"/>
        <v>0.6</v>
      </c>
      <c r="N99" s="27">
        <f t="shared" si="54"/>
        <v>0.2</v>
      </c>
      <c r="O99" s="27">
        <f t="shared" si="55"/>
        <v>0.4</v>
      </c>
      <c r="P99" s="11"/>
      <c r="Q99" s="27" t="str">
        <f t="shared" si="56"/>
        <v>N/A</v>
      </c>
      <c r="R99" s="27"/>
      <c r="S99" s="27" t="str">
        <f t="shared" si="57"/>
        <v/>
      </c>
      <c r="T99" s="11"/>
      <c r="U99" s="27" t="str">
        <f t="shared" si="39"/>
        <v/>
      </c>
      <c r="V99" s="27" t="str">
        <f t="shared" si="40"/>
        <v/>
      </c>
      <c r="W99" s="27" t="str">
        <f t="shared" si="45"/>
        <v/>
      </c>
      <c r="X99" s="27" t="str">
        <f t="shared" si="46"/>
        <v/>
      </c>
      <c r="Y99" s="27" t="str">
        <f t="shared" si="47"/>
        <v/>
      </c>
      <c r="Z99" s="27" t="str">
        <f t="shared" si="48"/>
        <v/>
      </c>
      <c r="AA99" s="27" t="str">
        <f t="shared" si="49"/>
        <v/>
      </c>
      <c r="AB99" s="1"/>
      <c r="AC99" s="27" t="str">
        <f t="shared" si="41"/>
        <v/>
      </c>
      <c r="AD99" s="27" t="str">
        <f t="shared" si="44"/>
        <v/>
      </c>
      <c r="AE99" s="29" t="str">
        <f t="shared" si="42"/>
        <v/>
      </c>
      <c r="AF99" s="27" t="str">
        <f t="shared" si="43"/>
        <v/>
      </c>
      <c r="AG99" s="1"/>
    </row>
    <row r="100" spans="1:46" x14ac:dyDescent="0.3">
      <c r="A100" s="2">
        <f>'Stakeholder List'!V20</f>
        <v>0</v>
      </c>
      <c r="B100" s="8"/>
      <c r="C100" s="8"/>
      <c r="D100" s="8"/>
      <c r="E100" s="8"/>
      <c r="F100" s="8"/>
      <c r="G100" s="1"/>
      <c r="H100" s="96"/>
      <c r="I100" s="27">
        <f>IF($H$87, 'Stakeholder List'!$E$49, 1)</f>
        <v>0.25</v>
      </c>
      <c r="J100" s="96"/>
      <c r="K100" s="27">
        <f t="shared" si="51"/>
        <v>1</v>
      </c>
      <c r="L100" s="27">
        <f t="shared" si="52"/>
        <v>0.8</v>
      </c>
      <c r="M100" s="27">
        <f t="shared" si="53"/>
        <v>0.6</v>
      </c>
      <c r="N100" s="27">
        <f t="shared" si="54"/>
        <v>0.2</v>
      </c>
      <c r="O100" s="27">
        <f t="shared" si="55"/>
        <v>0.4</v>
      </c>
      <c r="P100" s="11"/>
      <c r="Q100" s="27" t="str">
        <f t="shared" si="56"/>
        <v>N/A</v>
      </c>
      <c r="R100" s="27"/>
      <c r="S100" s="27" t="str">
        <f t="shared" si="57"/>
        <v/>
      </c>
      <c r="T100" s="11"/>
      <c r="U100" s="27" t="str">
        <f t="shared" si="39"/>
        <v/>
      </c>
      <c r="V100" s="27" t="str">
        <f t="shared" si="40"/>
        <v/>
      </c>
      <c r="W100" s="27" t="str">
        <f t="shared" si="45"/>
        <v/>
      </c>
      <c r="X100" s="27" t="str">
        <f t="shared" si="46"/>
        <v/>
      </c>
      <c r="Y100" s="27" t="str">
        <f t="shared" si="47"/>
        <v/>
      </c>
      <c r="Z100" s="27" t="str">
        <f t="shared" si="48"/>
        <v/>
      </c>
      <c r="AA100" s="27" t="str">
        <f t="shared" si="49"/>
        <v/>
      </c>
      <c r="AB100" s="1"/>
      <c r="AC100" s="27" t="str">
        <f t="shared" si="41"/>
        <v/>
      </c>
      <c r="AD100" s="27" t="str">
        <f t="shared" si="44"/>
        <v/>
      </c>
      <c r="AE100" s="29" t="str">
        <f t="shared" si="42"/>
        <v/>
      </c>
      <c r="AF100" s="27" t="str">
        <f t="shared" si="43"/>
        <v/>
      </c>
      <c r="AG100" s="1"/>
    </row>
    <row r="101" spans="1:46" x14ac:dyDescent="0.3">
      <c r="A101" s="2">
        <f>'Stakeholder List'!V21</f>
        <v>0</v>
      </c>
      <c r="B101" s="8"/>
      <c r="C101" s="8"/>
      <c r="D101" s="8"/>
      <c r="E101" s="8"/>
      <c r="F101" s="8"/>
      <c r="G101" s="1"/>
      <c r="H101" s="96"/>
      <c r="I101" s="27">
        <f>IF($H$87, 'Stakeholder List'!$E$49, 1)</f>
        <v>0.25</v>
      </c>
      <c r="J101" s="96"/>
      <c r="K101" s="27">
        <f t="shared" si="51"/>
        <v>1</v>
      </c>
      <c r="L101" s="27">
        <f t="shared" si="52"/>
        <v>0.8</v>
      </c>
      <c r="M101" s="27">
        <f t="shared" si="53"/>
        <v>0.6</v>
      </c>
      <c r="N101" s="27">
        <f t="shared" si="54"/>
        <v>0.2</v>
      </c>
      <c r="O101" s="27">
        <f t="shared" si="55"/>
        <v>0.4</v>
      </c>
      <c r="P101" s="11"/>
      <c r="Q101" s="27" t="str">
        <f t="shared" si="56"/>
        <v>N/A</v>
      </c>
      <c r="R101" s="27"/>
      <c r="S101" s="27" t="str">
        <f t="shared" si="57"/>
        <v/>
      </c>
      <c r="T101" s="11"/>
      <c r="U101" s="27" t="str">
        <f t="shared" si="39"/>
        <v/>
      </c>
      <c r="V101" s="27" t="str">
        <f t="shared" si="40"/>
        <v/>
      </c>
      <c r="W101" s="27" t="str">
        <f t="shared" si="45"/>
        <v/>
      </c>
      <c r="X101" s="27" t="str">
        <f t="shared" si="46"/>
        <v/>
      </c>
      <c r="Y101" s="27" t="str">
        <f t="shared" si="47"/>
        <v/>
      </c>
      <c r="Z101" s="27" t="str">
        <f t="shared" si="48"/>
        <v/>
      </c>
      <c r="AA101" s="27" t="str">
        <f t="shared" si="49"/>
        <v/>
      </c>
      <c r="AB101" s="1"/>
      <c r="AC101" s="27" t="str">
        <f t="shared" si="41"/>
        <v/>
      </c>
      <c r="AD101" s="27" t="str">
        <f t="shared" si="44"/>
        <v/>
      </c>
      <c r="AE101" s="29" t="str">
        <f t="shared" si="42"/>
        <v/>
      </c>
      <c r="AF101" s="27" t="str">
        <f t="shared" si="43"/>
        <v/>
      </c>
      <c r="AG101" s="1"/>
    </row>
    <row r="102" spans="1:46" x14ac:dyDescent="0.3">
      <c r="A102" s="2">
        <f>'Stakeholder List'!V22</f>
        <v>0</v>
      </c>
      <c r="B102" s="8"/>
      <c r="C102" s="8"/>
      <c r="D102" s="8"/>
      <c r="E102" s="8"/>
      <c r="F102" s="8"/>
      <c r="G102" s="1"/>
      <c r="H102" s="96"/>
      <c r="I102" s="27">
        <f>IF($H$87, 'Stakeholder List'!$E$49, 1)</f>
        <v>0.25</v>
      </c>
      <c r="J102" s="96"/>
      <c r="K102" s="27">
        <f t="shared" si="51"/>
        <v>1</v>
      </c>
      <c r="L102" s="27">
        <f t="shared" si="52"/>
        <v>0.8</v>
      </c>
      <c r="M102" s="27">
        <f t="shared" si="53"/>
        <v>0.6</v>
      </c>
      <c r="N102" s="27">
        <f t="shared" si="54"/>
        <v>0.2</v>
      </c>
      <c r="O102" s="27">
        <f t="shared" si="55"/>
        <v>0.4</v>
      </c>
      <c r="P102" s="11"/>
      <c r="Q102" s="27" t="str">
        <f t="shared" si="56"/>
        <v>N/A</v>
      </c>
      <c r="R102" s="27"/>
      <c r="S102" s="27" t="str">
        <f t="shared" si="57"/>
        <v/>
      </c>
      <c r="T102" s="11"/>
      <c r="U102" s="27" t="str">
        <f t="shared" si="39"/>
        <v/>
      </c>
      <c r="V102" s="27" t="str">
        <f t="shared" si="40"/>
        <v/>
      </c>
      <c r="W102" s="27" t="str">
        <f t="shared" si="45"/>
        <v/>
      </c>
      <c r="X102" s="27" t="str">
        <f t="shared" si="46"/>
        <v/>
      </c>
      <c r="Y102" s="27" t="str">
        <f t="shared" si="47"/>
        <v/>
      </c>
      <c r="Z102" s="27" t="str">
        <f t="shared" si="48"/>
        <v/>
      </c>
      <c r="AA102" s="27" t="str">
        <f t="shared" si="49"/>
        <v/>
      </c>
      <c r="AB102" s="1"/>
      <c r="AC102" s="27" t="str">
        <f t="shared" si="41"/>
        <v/>
      </c>
      <c r="AD102" s="27" t="str">
        <f t="shared" si="44"/>
        <v/>
      </c>
      <c r="AE102" s="29" t="str">
        <f t="shared" si="42"/>
        <v/>
      </c>
      <c r="AF102" s="27" t="str">
        <f t="shared" si="43"/>
        <v/>
      </c>
      <c r="AG102" s="1"/>
    </row>
    <row r="103" spans="1:46" x14ac:dyDescent="0.3">
      <c r="A103" s="2">
        <f>'Stakeholder List'!V23</f>
        <v>0</v>
      </c>
      <c r="B103" s="8"/>
      <c r="C103" s="8"/>
      <c r="D103" s="8"/>
      <c r="E103" s="8"/>
      <c r="F103" s="8"/>
      <c r="G103" s="1"/>
      <c r="H103" s="96"/>
      <c r="I103" s="27">
        <f>IF($H$87, 'Stakeholder List'!$E$49, 1)</f>
        <v>0.25</v>
      </c>
      <c r="J103" s="96"/>
      <c r="K103" s="27">
        <f t="shared" si="51"/>
        <v>1</v>
      </c>
      <c r="L103" s="27">
        <f t="shared" si="52"/>
        <v>0.8</v>
      </c>
      <c r="M103" s="27">
        <f t="shared" si="53"/>
        <v>0.6</v>
      </c>
      <c r="N103" s="27">
        <f t="shared" si="54"/>
        <v>0.2</v>
      </c>
      <c r="O103" s="27">
        <f t="shared" si="55"/>
        <v>0.4</v>
      </c>
      <c r="P103" s="11"/>
      <c r="Q103" s="27" t="str">
        <f t="shared" si="56"/>
        <v>N/A</v>
      </c>
      <c r="R103" s="27"/>
      <c r="S103" s="27" t="str">
        <f t="shared" si="57"/>
        <v/>
      </c>
      <c r="T103" s="11"/>
      <c r="U103" s="27" t="str">
        <f t="shared" si="39"/>
        <v/>
      </c>
      <c r="V103" s="27" t="str">
        <f t="shared" si="40"/>
        <v/>
      </c>
      <c r="W103" s="27" t="str">
        <f t="shared" si="45"/>
        <v/>
      </c>
      <c r="X103" s="27" t="str">
        <f t="shared" si="46"/>
        <v/>
      </c>
      <c r="Y103" s="27" t="str">
        <f t="shared" si="47"/>
        <v/>
      </c>
      <c r="Z103" s="27" t="str">
        <f t="shared" si="48"/>
        <v/>
      </c>
      <c r="AA103" s="27" t="str">
        <f t="shared" si="49"/>
        <v/>
      </c>
      <c r="AB103" s="1"/>
      <c r="AC103" s="27" t="str">
        <f t="shared" si="41"/>
        <v/>
      </c>
      <c r="AD103" s="27" t="str">
        <f t="shared" si="44"/>
        <v/>
      </c>
      <c r="AE103" s="29" t="str">
        <f t="shared" si="42"/>
        <v/>
      </c>
      <c r="AF103" s="27" t="str">
        <f t="shared" si="43"/>
        <v/>
      </c>
      <c r="AG103" s="1"/>
    </row>
    <row r="104" spans="1:46" x14ac:dyDescent="0.3">
      <c r="A104" s="2">
        <f>'Stakeholder List'!V24</f>
        <v>0</v>
      </c>
      <c r="B104" s="8"/>
      <c r="C104" s="8"/>
      <c r="D104" s="8"/>
      <c r="E104" s="8"/>
      <c r="F104" s="8"/>
      <c r="G104" s="1"/>
      <c r="H104" s="96"/>
      <c r="I104" s="27">
        <f>IF($H$87, 'Stakeholder List'!$E$49, 1)</f>
        <v>0.25</v>
      </c>
      <c r="J104" s="96"/>
      <c r="K104" s="27">
        <f t="shared" si="51"/>
        <v>1</v>
      </c>
      <c r="L104" s="27">
        <f t="shared" si="52"/>
        <v>0.8</v>
      </c>
      <c r="M104" s="27">
        <f t="shared" si="53"/>
        <v>0.6</v>
      </c>
      <c r="N104" s="27">
        <f t="shared" si="54"/>
        <v>0.2</v>
      </c>
      <c r="O104" s="27">
        <f t="shared" si="55"/>
        <v>0.4</v>
      </c>
      <c r="P104" s="11"/>
      <c r="Q104" s="27" t="str">
        <f t="shared" si="56"/>
        <v>N/A</v>
      </c>
      <c r="R104" s="27"/>
      <c r="S104" s="27" t="str">
        <f t="shared" si="57"/>
        <v/>
      </c>
      <c r="T104" s="11"/>
      <c r="U104" s="27" t="str">
        <f t="shared" si="39"/>
        <v/>
      </c>
      <c r="V104" s="27" t="str">
        <f t="shared" si="40"/>
        <v/>
      </c>
      <c r="W104" s="27" t="str">
        <f t="shared" si="45"/>
        <v/>
      </c>
      <c r="X104" s="27" t="str">
        <f t="shared" si="46"/>
        <v/>
      </c>
      <c r="Y104" s="27" t="str">
        <f t="shared" si="47"/>
        <v/>
      </c>
      <c r="Z104" s="27" t="str">
        <f t="shared" si="48"/>
        <v/>
      </c>
      <c r="AA104" s="27" t="str">
        <f t="shared" si="49"/>
        <v/>
      </c>
      <c r="AB104" s="1"/>
      <c r="AC104" s="27" t="str">
        <f t="shared" si="41"/>
        <v/>
      </c>
      <c r="AD104" s="27" t="str">
        <f t="shared" si="44"/>
        <v/>
      </c>
      <c r="AE104" s="29" t="str">
        <f t="shared" si="42"/>
        <v/>
      </c>
      <c r="AF104" s="27" t="str">
        <f t="shared" si="43"/>
        <v/>
      </c>
      <c r="AG104" s="1"/>
    </row>
    <row r="105" spans="1:46" x14ac:dyDescent="0.3">
      <c r="A105" s="2">
        <f>'Stakeholder List'!V25</f>
        <v>0</v>
      </c>
      <c r="B105" s="8"/>
      <c r="C105" s="8"/>
      <c r="D105" s="8"/>
      <c r="E105" s="8"/>
      <c r="F105" s="8"/>
      <c r="G105" s="1"/>
      <c r="H105" s="96"/>
      <c r="I105" s="27">
        <f>IF($H$87, 'Stakeholder List'!$E$49, 1)</f>
        <v>0.25</v>
      </c>
      <c r="J105" s="96"/>
      <c r="K105" s="27">
        <f t="shared" si="51"/>
        <v>1</v>
      </c>
      <c r="L105" s="27">
        <f t="shared" si="52"/>
        <v>0.8</v>
      </c>
      <c r="M105" s="27">
        <f t="shared" si="53"/>
        <v>0.6</v>
      </c>
      <c r="N105" s="27">
        <f t="shared" si="54"/>
        <v>0.2</v>
      </c>
      <c r="O105" s="27">
        <f t="shared" si="55"/>
        <v>0.4</v>
      </c>
      <c r="P105" s="11"/>
      <c r="Q105" s="27" t="str">
        <f t="shared" si="56"/>
        <v>N/A</v>
      </c>
      <c r="R105" s="27"/>
      <c r="S105" s="27" t="str">
        <f t="shared" si="57"/>
        <v/>
      </c>
      <c r="T105" s="11"/>
      <c r="U105" s="27" t="str">
        <f t="shared" si="39"/>
        <v/>
      </c>
      <c r="V105" s="27" t="str">
        <f t="shared" si="40"/>
        <v/>
      </c>
      <c r="W105" s="27" t="str">
        <f t="shared" si="45"/>
        <v/>
      </c>
      <c r="X105" s="27" t="str">
        <f t="shared" si="46"/>
        <v/>
      </c>
      <c r="Y105" s="27" t="str">
        <f t="shared" si="47"/>
        <v/>
      </c>
      <c r="Z105" s="27" t="str">
        <f t="shared" si="48"/>
        <v/>
      </c>
      <c r="AA105" s="27" t="str">
        <f t="shared" si="49"/>
        <v/>
      </c>
      <c r="AB105" s="1"/>
      <c r="AC105" s="27" t="str">
        <f t="shared" si="41"/>
        <v/>
      </c>
      <c r="AD105" s="27" t="str">
        <f t="shared" si="44"/>
        <v/>
      </c>
      <c r="AE105" s="29" t="str">
        <f t="shared" si="42"/>
        <v/>
      </c>
      <c r="AF105" s="27" t="str">
        <f t="shared" si="43"/>
        <v/>
      </c>
      <c r="AG105" s="1"/>
    </row>
    <row r="106" spans="1:46" x14ac:dyDescent="0.3">
      <c r="A106" s="2">
        <f>'Stakeholder List'!V26</f>
        <v>0</v>
      </c>
      <c r="B106" s="8"/>
      <c r="C106" s="8"/>
      <c r="D106" s="8"/>
      <c r="E106" s="8"/>
      <c r="F106" s="8"/>
      <c r="G106" s="1"/>
      <c r="H106" s="96"/>
      <c r="I106" s="27">
        <f>IF($H$87, 'Stakeholder List'!$E$49, 1)</f>
        <v>0.25</v>
      </c>
      <c r="J106" s="96"/>
      <c r="K106" s="27">
        <f t="shared" si="51"/>
        <v>1</v>
      </c>
      <c r="L106" s="27">
        <f t="shared" si="52"/>
        <v>0.8</v>
      </c>
      <c r="M106" s="27">
        <f t="shared" si="53"/>
        <v>0.6</v>
      </c>
      <c r="N106" s="27">
        <f t="shared" si="54"/>
        <v>0.2</v>
      </c>
      <c r="O106" s="27">
        <f t="shared" si="55"/>
        <v>0.4</v>
      </c>
      <c r="P106" s="11"/>
      <c r="Q106" s="27" t="str">
        <f t="shared" si="56"/>
        <v>N/A</v>
      </c>
      <c r="R106" s="27"/>
      <c r="S106" s="27" t="str">
        <f t="shared" si="57"/>
        <v/>
      </c>
      <c r="T106" s="11"/>
      <c r="U106" s="27" t="str">
        <f t="shared" si="39"/>
        <v/>
      </c>
      <c r="V106" s="27" t="str">
        <f t="shared" si="40"/>
        <v/>
      </c>
      <c r="W106" s="27" t="str">
        <f t="shared" si="45"/>
        <v/>
      </c>
      <c r="X106" s="27" t="str">
        <f t="shared" si="46"/>
        <v/>
      </c>
      <c r="Y106" s="27" t="str">
        <f t="shared" si="47"/>
        <v/>
      </c>
      <c r="Z106" s="27" t="str">
        <f t="shared" si="48"/>
        <v/>
      </c>
      <c r="AA106" s="27" t="str">
        <f t="shared" si="49"/>
        <v/>
      </c>
      <c r="AB106" s="1"/>
      <c r="AC106" s="27" t="str">
        <f t="shared" si="41"/>
        <v/>
      </c>
      <c r="AD106" s="27" t="str">
        <f t="shared" si="44"/>
        <v/>
      </c>
      <c r="AE106" s="29" t="str">
        <f t="shared" si="42"/>
        <v/>
      </c>
      <c r="AF106" s="27" t="str">
        <f t="shared" si="43"/>
        <v/>
      </c>
      <c r="AG106" s="1"/>
    </row>
    <row r="107" spans="1:46" x14ac:dyDescent="0.3">
      <c r="A107" s="1"/>
      <c r="B107" s="1"/>
      <c r="C107" s="1"/>
      <c r="D107" s="1"/>
      <c r="E107" s="1"/>
      <c r="F107" s="1"/>
      <c r="G107" s="1"/>
      <c r="H107" s="1"/>
      <c r="I107" s="1"/>
      <c r="J107" s="1"/>
      <c r="K107" s="11"/>
      <c r="L107" s="11"/>
      <c r="M107" s="11"/>
      <c r="N107" s="11"/>
      <c r="O107" s="11"/>
      <c r="P107" s="11"/>
      <c r="Q107" s="11"/>
      <c r="R107" s="11"/>
      <c r="S107" s="11"/>
      <c r="T107" s="11"/>
      <c r="U107" s="11"/>
      <c r="V107" s="11"/>
      <c r="W107" s="11"/>
      <c r="X107" s="11"/>
      <c r="Y107" s="11"/>
      <c r="Z107" s="11"/>
      <c r="AA107" s="11"/>
      <c r="AB107" s="1"/>
      <c r="AC107" s="1"/>
      <c r="AD107" s="1"/>
      <c r="AE107" s="10"/>
      <c r="AF107" s="1"/>
      <c r="AG107" s="1"/>
      <c r="AH107" s="1"/>
      <c r="AI107" s="1"/>
      <c r="AJ107" s="1"/>
      <c r="AK107" s="1"/>
      <c r="AL107" s="1"/>
      <c r="AM107" s="1"/>
      <c r="AN107" s="1"/>
      <c r="AO107" s="1"/>
      <c r="AP107" s="1"/>
      <c r="AQ107" s="1"/>
      <c r="AR107" s="1"/>
      <c r="AS107" s="1"/>
      <c r="AT107" s="1"/>
    </row>
    <row r="108" spans="1:46" ht="14.4" customHeight="1" x14ac:dyDescent="0.3">
      <c r="A108" s="88" t="s">
        <v>63</v>
      </c>
      <c r="B108" s="88"/>
      <c r="C108" s="88"/>
      <c r="D108" s="88"/>
      <c r="E108" s="88"/>
      <c r="F108" s="88"/>
      <c r="G108" s="20"/>
      <c r="P108" s="31"/>
      <c r="T108" s="31"/>
      <c r="AB108" s="31"/>
      <c r="AG108" s="31"/>
    </row>
    <row r="109" spans="1:46" ht="50.4" customHeight="1" thickBot="1" x14ac:dyDescent="0.35">
      <c r="A109" s="89"/>
      <c r="B109" s="89"/>
      <c r="C109" s="89"/>
      <c r="D109" s="89"/>
      <c r="E109" s="89"/>
      <c r="F109" s="89"/>
      <c r="G109" s="21"/>
      <c r="P109" s="31"/>
      <c r="T109" s="31"/>
      <c r="AB109" s="31"/>
      <c r="AG109" s="31"/>
    </row>
    <row r="110" spans="1:46" x14ac:dyDescent="0.3">
      <c r="G110" s="1"/>
    </row>
    <row r="111" spans="1:46" x14ac:dyDescent="0.3">
      <c r="G111" s="1"/>
    </row>
    <row r="112" spans="1:46" x14ac:dyDescent="0.3">
      <c r="A112" t="s">
        <v>64</v>
      </c>
      <c r="B112" s="85">
        <f>((COUNTIF(B4:B28,"x"))+(COUNTIF(B30:B54,"x"))+(COUNTIF(B56:B80,"x")) + (COUNTIF(B82:B106,"x")))</f>
        <v>6</v>
      </c>
      <c r="C112" s="85"/>
      <c r="D112" s="85"/>
      <c r="E112" s="85"/>
      <c r="F112" s="85"/>
      <c r="G112" s="1"/>
    </row>
    <row r="113" spans="1:7" x14ac:dyDescent="0.3">
      <c r="B113" s="85"/>
      <c r="C113" s="85"/>
      <c r="D113" s="85"/>
      <c r="E113" s="85"/>
      <c r="F113" s="85"/>
      <c r="G113" s="1"/>
    </row>
    <row r="114" spans="1:7" x14ac:dyDescent="0.3">
      <c r="A114" t="s">
        <v>65</v>
      </c>
      <c r="B114" s="85">
        <f>((COUNTIF(C4:C28,"x"))+(COUNTIF(C30:C54,"x"))+(COUNTIF(C56:C80,"x")) + (COUNTIF(C82:C106,"x")))</f>
        <v>6</v>
      </c>
      <c r="C114" s="85"/>
      <c r="D114" s="85"/>
      <c r="E114" s="85"/>
      <c r="F114" s="85"/>
      <c r="G114" s="1"/>
    </row>
    <row r="115" spans="1:7" x14ac:dyDescent="0.3">
      <c r="B115" s="85"/>
      <c r="C115" s="85"/>
      <c r="D115" s="85"/>
      <c r="E115" s="85"/>
      <c r="F115" s="85"/>
      <c r="G115" s="1"/>
    </row>
    <row r="116" spans="1:7" x14ac:dyDescent="0.3">
      <c r="A116" t="s">
        <v>66</v>
      </c>
      <c r="B116" s="85">
        <f>((COUNTIF(D4:D28,"x"))+(COUNTIF(D30:D54,"x"))+(COUNTIF(D56:D80,"x")) + (COUNTIF(D82:D106,"x")))</f>
        <v>3</v>
      </c>
      <c r="C116" s="85"/>
      <c r="D116" s="85"/>
      <c r="E116" s="85"/>
      <c r="F116" s="85"/>
      <c r="G116" s="1"/>
    </row>
    <row r="117" spans="1:7" x14ac:dyDescent="0.3">
      <c r="B117" s="85"/>
      <c r="C117" s="85"/>
      <c r="D117" s="85"/>
      <c r="E117" s="85"/>
      <c r="F117" s="85"/>
      <c r="G117" s="1"/>
    </row>
    <row r="118" spans="1:7" x14ac:dyDescent="0.3">
      <c r="A118" t="s">
        <v>67</v>
      </c>
      <c r="B118" s="85">
        <f>((COUNTIF(E4:E28,"x"))+(COUNTIF(E30:E54,"x"))+(COUNTIF(E56:E80,"x")) + (COUNTIF(E82:E106,"x")))</f>
        <v>6</v>
      </c>
      <c r="C118" s="85"/>
      <c r="D118" s="85"/>
      <c r="E118" s="85"/>
      <c r="F118" s="85"/>
      <c r="G118" s="1"/>
    </row>
    <row r="119" spans="1:7" x14ac:dyDescent="0.3">
      <c r="B119" s="85"/>
      <c r="C119" s="85"/>
      <c r="D119" s="85"/>
      <c r="E119" s="85"/>
      <c r="F119" s="85"/>
      <c r="G119" s="1"/>
    </row>
    <row r="120" spans="1:7" x14ac:dyDescent="0.3">
      <c r="A120" t="s">
        <v>68</v>
      </c>
      <c r="B120" s="85">
        <f>((COUNTIF(F4:F28,"x"))+(COUNTIF(F30:F54,"x"))+(COUNTIF(F56:F80,"x")) + (COUNTIF(F82:F106,"x")))</f>
        <v>8</v>
      </c>
      <c r="C120" s="85"/>
      <c r="D120" s="85"/>
      <c r="E120" s="85"/>
      <c r="F120" s="85"/>
      <c r="G120" s="1"/>
    </row>
    <row r="121" spans="1:7" x14ac:dyDescent="0.3">
      <c r="A121" s="1"/>
      <c r="B121" s="1"/>
      <c r="C121" s="1"/>
      <c r="D121" s="1"/>
      <c r="E121" s="1"/>
      <c r="F121" s="1"/>
      <c r="G121" s="1"/>
    </row>
    <row r="122" spans="1:7" x14ac:dyDescent="0.3">
      <c r="A122" s="88" t="s">
        <v>39</v>
      </c>
      <c r="B122" s="88"/>
      <c r="C122" s="88"/>
      <c r="D122" s="88"/>
      <c r="E122" s="88"/>
      <c r="F122" s="88"/>
      <c r="G122" s="1"/>
    </row>
    <row r="123" spans="1:7" ht="49.95" customHeight="1" thickBot="1" x14ac:dyDescent="0.35">
      <c r="A123" s="89"/>
      <c r="B123" s="89"/>
      <c r="C123" s="89"/>
      <c r="D123" s="89"/>
      <c r="E123" s="89"/>
      <c r="F123" s="89"/>
      <c r="G123" s="1"/>
    </row>
    <row r="124" spans="1:7" x14ac:dyDescent="0.3">
      <c r="G124" s="1"/>
    </row>
    <row r="125" spans="1:7" x14ac:dyDescent="0.3">
      <c r="B125" s="71" t="s">
        <v>40</v>
      </c>
      <c r="C125" s="71"/>
      <c r="D125" s="71" t="s">
        <v>41</v>
      </c>
      <c r="E125" s="71"/>
      <c r="F125" s="71"/>
      <c r="G125" s="1"/>
    </row>
    <row r="126" spans="1:7" x14ac:dyDescent="0.3">
      <c r="A126" t="s">
        <v>64</v>
      </c>
      <c r="B126" s="71">
        <v>1</v>
      </c>
      <c r="C126" s="71"/>
      <c r="D126" s="85">
        <f>IF(B126=1,1, IF(B126=2, 0.8, IF(B126=3, 0.6, IF(B126=4, 0.4, IF(B126=5, 0.2)))))</f>
        <v>1</v>
      </c>
      <c r="E126" s="85"/>
      <c r="F126" s="85"/>
      <c r="G126" s="1"/>
    </row>
    <row r="127" spans="1:7" x14ac:dyDescent="0.3">
      <c r="B127" s="71"/>
      <c r="C127" s="71"/>
      <c r="D127" s="85"/>
      <c r="E127" s="85"/>
      <c r="F127" s="85"/>
      <c r="G127" s="1"/>
    </row>
    <row r="128" spans="1:7" x14ac:dyDescent="0.3">
      <c r="A128" t="s">
        <v>65</v>
      </c>
      <c r="B128" s="71">
        <v>2</v>
      </c>
      <c r="C128" s="71"/>
      <c r="D128" s="85">
        <f t="shared" ref="D128:D134" si="58">IF(B128=1,1, IF(B128=2, 0.8, IF(B128=3, 0.6, IF(B128=4, 0.4, IF(B128=5, 0.2)))))</f>
        <v>0.8</v>
      </c>
      <c r="E128" s="85"/>
      <c r="F128" s="85"/>
      <c r="G128" s="1"/>
    </row>
    <row r="129" spans="1:7" x14ac:dyDescent="0.3">
      <c r="B129" s="71"/>
      <c r="C129" s="71"/>
      <c r="D129" s="85"/>
      <c r="E129" s="85"/>
      <c r="F129" s="85"/>
      <c r="G129" s="1"/>
    </row>
    <row r="130" spans="1:7" x14ac:dyDescent="0.3">
      <c r="A130" t="s">
        <v>66</v>
      </c>
      <c r="B130" s="71">
        <v>3</v>
      </c>
      <c r="C130" s="71"/>
      <c r="D130" s="85">
        <f t="shared" si="58"/>
        <v>0.6</v>
      </c>
      <c r="E130" s="85"/>
      <c r="F130" s="85"/>
      <c r="G130" s="1"/>
    </row>
    <row r="131" spans="1:7" x14ac:dyDescent="0.3">
      <c r="B131" s="71"/>
      <c r="C131" s="71"/>
      <c r="D131" s="85"/>
      <c r="E131" s="85"/>
      <c r="F131" s="85"/>
      <c r="G131" s="1"/>
    </row>
    <row r="132" spans="1:7" x14ac:dyDescent="0.3">
      <c r="A132" t="s">
        <v>67</v>
      </c>
      <c r="B132" s="71">
        <v>5</v>
      </c>
      <c r="C132" s="71"/>
      <c r="D132" s="85">
        <f t="shared" si="58"/>
        <v>0.2</v>
      </c>
      <c r="E132" s="85"/>
      <c r="F132" s="85"/>
      <c r="G132" s="1"/>
    </row>
    <row r="133" spans="1:7" x14ac:dyDescent="0.3">
      <c r="B133" s="71"/>
      <c r="C133" s="71"/>
      <c r="D133" s="85"/>
      <c r="E133" s="85"/>
      <c r="F133" s="85"/>
      <c r="G133" s="1"/>
    </row>
    <row r="134" spans="1:7" x14ac:dyDescent="0.3">
      <c r="A134" t="s">
        <v>68</v>
      </c>
      <c r="B134" s="71">
        <v>4</v>
      </c>
      <c r="C134" s="71"/>
      <c r="D134" s="85">
        <f t="shared" si="58"/>
        <v>0.4</v>
      </c>
      <c r="E134" s="85"/>
      <c r="F134" s="85"/>
      <c r="G134" s="1"/>
    </row>
    <row r="135" spans="1:7" x14ac:dyDescent="0.3">
      <c r="A135" s="1"/>
      <c r="B135" s="1"/>
      <c r="C135" s="1"/>
      <c r="D135" s="1"/>
      <c r="E135" s="1"/>
      <c r="F135" s="1"/>
      <c r="G135" s="1"/>
    </row>
  </sheetData>
  <mergeCells count="56">
    <mergeCell ref="B115:F115"/>
    <mergeCell ref="B116:F116"/>
    <mergeCell ref="H30:H34"/>
    <mergeCell ref="J30:J34"/>
    <mergeCell ref="H35:H54"/>
    <mergeCell ref="J35:J54"/>
    <mergeCell ref="H56:H60"/>
    <mergeCell ref="J56:J60"/>
    <mergeCell ref="H61:H80"/>
    <mergeCell ref="J61:J80"/>
    <mergeCell ref="H82:H86"/>
    <mergeCell ref="J82:J86"/>
    <mergeCell ref="H87:H106"/>
    <mergeCell ref="J87:J106"/>
    <mergeCell ref="A122:F123"/>
    <mergeCell ref="U2:AA2"/>
    <mergeCell ref="A81:F81"/>
    <mergeCell ref="A1:A2"/>
    <mergeCell ref="B1:F1"/>
    <mergeCell ref="A3:F3"/>
    <mergeCell ref="A29:F29"/>
    <mergeCell ref="A55:F55"/>
    <mergeCell ref="B117:F117"/>
    <mergeCell ref="B118:F118"/>
    <mergeCell ref="B119:F119"/>
    <mergeCell ref="B120:F120"/>
    <mergeCell ref="A108:F109"/>
    <mergeCell ref="B112:F112"/>
    <mergeCell ref="B113:F113"/>
    <mergeCell ref="B114:F114"/>
    <mergeCell ref="B130:C130"/>
    <mergeCell ref="B131:C131"/>
    <mergeCell ref="B132:C132"/>
    <mergeCell ref="B133:C133"/>
    <mergeCell ref="B134:C134"/>
    <mergeCell ref="B125:C125"/>
    <mergeCell ref="B126:C126"/>
    <mergeCell ref="B127:C127"/>
    <mergeCell ref="B128:C128"/>
    <mergeCell ref="B129:C129"/>
    <mergeCell ref="D133:F133"/>
    <mergeCell ref="D134:F134"/>
    <mergeCell ref="H1:Q1"/>
    <mergeCell ref="H4:H8"/>
    <mergeCell ref="J4:J8"/>
    <mergeCell ref="H9:H28"/>
    <mergeCell ref="J9:J28"/>
    <mergeCell ref="Q2:S2"/>
    <mergeCell ref="D125:F125"/>
    <mergeCell ref="D126:F126"/>
    <mergeCell ref="D127:F127"/>
    <mergeCell ref="D128:F128"/>
    <mergeCell ref="D129:F129"/>
    <mergeCell ref="D130:F130"/>
    <mergeCell ref="D131:F131"/>
    <mergeCell ref="D132:F132"/>
  </mergeCells>
  <conditionalFormatting sqref="B4:F28">
    <cfRule type="expression" dxfId="35" priority="4">
      <formula>$A4 = 0</formula>
    </cfRule>
    <cfRule type="cellIs" dxfId="34" priority="8" operator="equal">
      <formula>"x"</formula>
    </cfRule>
  </conditionalFormatting>
  <conditionalFormatting sqref="B30:F54">
    <cfRule type="expression" dxfId="33" priority="3">
      <formula>$A30=0</formula>
    </cfRule>
    <cfRule type="cellIs" dxfId="32" priority="7" operator="equal">
      <formula>"x"</formula>
    </cfRule>
  </conditionalFormatting>
  <conditionalFormatting sqref="B56:F80">
    <cfRule type="expression" dxfId="31" priority="2">
      <formula>$A56=0</formula>
    </cfRule>
    <cfRule type="cellIs" dxfId="30" priority="6" operator="equal">
      <formula>"x"</formula>
    </cfRule>
  </conditionalFormatting>
  <conditionalFormatting sqref="B82:F106">
    <cfRule type="expression" dxfId="29" priority="1">
      <formula>$A82=0</formula>
    </cfRule>
    <cfRule type="cellIs" dxfId="28" priority="5" operator="equal">
      <formula>"x"</formula>
    </cfRule>
  </conditionalFormatting>
  <pageMargins left="0.7" right="0.7" top="0.75" bottom="0.75" header="0.3" footer="0.3"/>
  <pageSetup orientation="portrait" horizontalDpi="360" verticalDpi="360" r:id="rId1"/>
  <drawing r:id="rId2"/>
  <legacyDrawing r:id="rId3"/>
  <mc:AlternateContent xmlns:mc="http://schemas.openxmlformats.org/markup-compatibility/2006">
    <mc:Choice Requires="x14">
      <controls>
        <mc:AlternateContent xmlns:mc="http://schemas.openxmlformats.org/markup-compatibility/2006">
          <mc:Choice Requires="x14">
            <control shapeId="7176" r:id="rId4" name="Check Box 8">
              <controlPr defaultSize="0" autoFill="0" autoLine="0" autoPict="0" altText="Stakeholder Group Weighting">
                <anchor moveWithCells="1">
                  <from>
                    <xdr:col>7</xdr:col>
                    <xdr:colOff>38100</xdr:colOff>
                    <xdr:row>3</xdr:row>
                    <xdr:rowOff>53340</xdr:rowOff>
                  </from>
                  <to>
                    <xdr:col>7</xdr:col>
                    <xdr:colOff>899160</xdr:colOff>
                    <xdr:row>7</xdr:row>
                    <xdr:rowOff>137160</xdr:rowOff>
                  </to>
                </anchor>
              </controlPr>
            </control>
          </mc:Choice>
        </mc:AlternateContent>
        <mc:AlternateContent xmlns:mc="http://schemas.openxmlformats.org/markup-compatibility/2006">
          <mc:Choice Requires="x14">
            <control shapeId="7177" r:id="rId5" name="Check Box 9">
              <controlPr defaultSize="0" autoFill="0" autoLine="0" autoPict="0" altText="Stakeholder Group Weighting">
                <anchor moveWithCells="1">
                  <from>
                    <xdr:col>9</xdr:col>
                    <xdr:colOff>38100</xdr:colOff>
                    <xdr:row>3</xdr:row>
                    <xdr:rowOff>53340</xdr:rowOff>
                  </from>
                  <to>
                    <xdr:col>9</xdr:col>
                    <xdr:colOff>899160</xdr:colOff>
                    <xdr:row>7</xdr:row>
                    <xdr:rowOff>137160</xdr:rowOff>
                  </to>
                </anchor>
              </controlPr>
            </control>
          </mc:Choice>
        </mc:AlternateContent>
        <mc:AlternateContent xmlns:mc="http://schemas.openxmlformats.org/markup-compatibility/2006">
          <mc:Choice Requires="x14">
            <control shapeId="7178" r:id="rId6" name="Check Box 10">
              <controlPr defaultSize="0" autoFill="0" autoLine="0" autoPict="0">
                <anchor moveWithCells="1">
                  <from>
                    <xdr:col>7</xdr:col>
                    <xdr:colOff>38100</xdr:colOff>
                    <xdr:row>29</xdr:row>
                    <xdr:rowOff>38100</xdr:rowOff>
                  </from>
                  <to>
                    <xdr:col>7</xdr:col>
                    <xdr:colOff>899160</xdr:colOff>
                    <xdr:row>33</xdr:row>
                    <xdr:rowOff>152400</xdr:rowOff>
                  </to>
                </anchor>
              </controlPr>
            </control>
          </mc:Choice>
        </mc:AlternateContent>
        <mc:AlternateContent xmlns:mc="http://schemas.openxmlformats.org/markup-compatibility/2006">
          <mc:Choice Requires="x14">
            <control shapeId="7179" r:id="rId7" name="Check Box 11">
              <controlPr defaultSize="0" autoFill="0" autoLine="0" autoPict="0">
                <anchor moveWithCells="1">
                  <from>
                    <xdr:col>9</xdr:col>
                    <xdr:colOff>38100</xdr:colOff>
                    <xdr:row>29</xdr:row>
                    <xdr:rowOff>68580</xdr:rowOff>
                  </from>
                  <to>
                    <xdr:col>9</xdr:col>
                    <xdr:colOff>883920</xdr:colOff>
                    <xdr:row>33</xdr:row>
                    <xdr:rowOff>152400</xdr:rowOff>
                  </to>
                </anchor>
              </controlPr>
            </control>
          </mc:Choice>
        </mc:AlternateContent>
        <mc:AlternateContent xmlns:mc="http://schemas.openxmlformats.org/markup-compatibility/2006">
          <mc:Choice Requires="x14">
            <control shapeId="7180" r:id="rId8" name="Check Box 12">
              <controlPr defaultSize="0" autoFill="0" autoLine="0" autoPict="0">
                <anchor moveWithCells="1">
                  <from>
                    <xdr:col>7</xdr:col>
                    <xdr:colOff>30480</xdr:colOff>
                    <xdr:row>55</xdr:row>
                    <xdr:rowOff>30480</xdr:rowOff>
                  </from>
                  <to>
                    <xdr:col>7</xdr:col>
                    <xdr:colOff>899160</xdr:colOff>
                    <xdr:row>59</xdr:row>
                    <xdr:rowOff>152400</xdr:rowOff>
                  </to>
                </anchor>
              </controlPr>
            </control>
          </mc:Choice>
        </mc:AlternateContent>
        <mc:AlternateContent xmlns:mc="http://schemas.openxmlformats.org/markup-compatibility/2006">
          <mc:Choice Requires="x14">
            <control shapeId="7181" r:id="rId9" name="Check Box 13">
              <controlPr defaultSize="0" autoFill="0" autoLine="0" autoPict="0">
                <anchor moveWithCells="1">
                  <from>
                    <xdr:col>9</xdr:col>
                    <xdr:colOff>53340</xdr:colOff>
                    <xdr:row>55</xdr:row>
                    <xdr:rowOff>38100</xdr:rowOff>
                  </from>
                  <to>
                    <xdr:col>10</xdr:col>
                    <xdr:colOff>0</xdr:colOff>
                    <xdr:row>59</xdr:row>
                    <xdr:rowOff>137160</xdr:rowOff>
                  </to>
                </anchor>
              </controlPr>
            </control>
          </mc:Choice>
        </mc:AlternateContent>
        <mc:AlternateContent xmlns:mc="http://schemas.openxmlformats.org/markup-compatibility/2006">
          <mc:Choice Requires="x14">
            <control shapeId="7182" r:id="rId10" name="Check Box 14">
              <controlPr defaultSize="0" autoFill="0" autoLine="0" autoPict="0">
                <anchor moveWithCells="1">
                  <from>
                    <xdr:col>7</xdr:col>
                    <xdr:colOff>38100</xdr:colOff>
                    <xdr:row>81</xdr:row>
                    <xdr:rowOff>53340</xdr:rowOff>
                  </from>
                  <to>
                    <xdr:col>7</xdr:col>
                    <xdr:colOff>861060</xdr:colOff>
                    <xdr:row>85</xdr:row>
                    <xdr:rowOff>137160</xdr:rowOff>
                  </to>
                </anchor>
              </controlPr>
            </control>
          </mc:Choice>
        </mc:AlternateContent>
        <mc:AlternateContent xmlns:mc="http://schemas.openxmlformats.org/markup-compatibility/2006">
          <mc:Choice Requires="x14">
            <control shapeId="7183" r:id="rId11" name="Check Box 15">
              <controlPr defaultSize="0" autoFill="0" autoLine="0" autoPict="0">
                <anchor moveWithCells="1">
                  <from>
                    <xdr:col>9</xdr:col>
                    <xdr:colOff>53340</xdr:colOff>
                    <xdr:row>81</xdr:row>
                    <xdr:rowOff>53340</xdr:rowOff>
                  </from>
                  <to>
                    <xdr:col>9</xdr:col>
                    <xdr:colOff>845820</xdr:colOff>
                    <xdr:row>85</xdr:row>
                    <xdr:rowOff>137160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3DA56-A3E7-4648-9A85-F916FF22E227}">
  <dimension ref="A1:BA109"/>
  <sheetViews>
    <sheetView zoomScale="85" zoomScaleNormal="85" workbookViewId="0">
      <selection activeCell="T83" sqref="T83"/>
    </sheetView>
  </sheetViews>
  <sheetFormatPr defaultColWidth="8.88671875" defaultRowHeight="14.4" x14ac:dyDescent="0.3"/>
  <cols>
    <col min="1" max="1" width="52.33203125" customWidth="1"/>
    <col min="7" max="7" width="2.88671875" customWidth="1"/>
    <col min="8" max="10" width="5.33203125" customWidth="1"/>
    <col min="11" max="11" width="2.88671875" customWidth="1"/>
    <col min="12" max="12" width="22.33203125" customWidth="1"/>
    <col min="13" max="13" width="2.88671875" customWidth="1"/>
    <col min="14" max="14" width="17.33203125" customWidth="1"/>
    <col min="16" max="16" width="2.88671875" customWidth="1"/>
    <col min="17" max="18" width="17.44140625" customWidth="1"/>
    <col min="19" max="19" width="2.88671875" customWidth="1"/>
    <col min="20" max="20" width="26" customWidth="1"/>
    <col min="21" max="21" width="2.88671875" customWidth="1"/>
    <col min="45" max="45" width="3" customWidth="1"/>
    <col min="46" max="46" width="9.109375" customWidth="1"/>
    <col min="47" max="47" width="43.109375" customWidth="1"/>
    <col min="48" max="48" width="22.44140625" customWidth="1"/>
    <col min="50" max="50" width="3" customWidth="1"/>
    <col min="52" max="52" width="24.6640625" customWidth="1"/>
  </cols>
  <sheetData>
    <row r="1" spans="1:53" ht="14.4" customHeight="1" x14ac:dyDescent="0.3">
      <c r="A1" s="101" t="s">
        <v>46</v>
      </c>
      <c r="B1" s="103" t="s">
        <v>69</v>
      </c>
      <c r="C1" s="104"/>
      <c r="D1" s="104"/>
      <c r="E1" s="104"/>
      <c r="F1" s="105"/>
      <c r="G1" s="1"/>
      <c r="K1" s="1"/>
      <c r="L1" s="33"/>
      <c r="M1" s="1"/>
      <c r="N1" s="33"/>
      <c r="O1" s="33"/>
      <c r="P1" s="1"/>
      <c r="Q1" s="33"/>
      <c r="R1" s="33"/>
      <c r="S1" s="1"/>
      <c r="T1" s="33"/>
      <c r="U1" s="1"/>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33"/>
    </row>
    <row r="2" spans="1:53" ht="89.4" customHeight="1" thickBot="1" x14ac:dyDescent="0.35">
      <c r="A2" s="102"/>
      <c r="B2" s="109" t="s">
        <v>70</v>
      </c>
      <c r="C2" s="110"/>
      <c r="D2" s="110"/>
      <c r="E2" s="110"/>
      <c r="F2" s="111"/>
      <c r="G2" s="5"/>
      <c r="H2" s="97" t="s">
        <v>55</v>
      </c>
      <c r="I2" s="98"/>
      <c r="J2" s="98"/>
      <c r="K2" s="5"/>
      <c r="L2" s="39" t="s">
        <v>71</v>
      </c>
      <c r="M2" s="5"/>
      <c r="N2" s="97" t="s">
        <v>53</v>
      </c>
      <c r="O2" s="98"/>
      <c r="P2" s="5"/>
      <c r="Q2" s="88" t="s">
        <v>56</v>
      </c>
      <c r="R2" s="88"/>
      <c r="S2" s="5"/>
      <c r="T2" s="28" t="s">
        <v>72</v>
      </c>
      <c r="U2" s="5"/>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row>
    <row r="3" spans="1:53" ht="15" customHeight="1" thickBot="1" x14ac:dyDescent="0.35">
      <c r="A3" s="106" t="s">
        <v>20</v>
      </c>
      <c r="B3" s="107"/>
      <c r="C3" s="107"/>
      <c r="D3" s="107"/>
      <c r="E3" s="107"/>
      <c r="F3" s="108"/>
      <c r="G3" s="1"/>
      <c r="H3" s="1"/>
      <c r="I3" s="1"/>
      <c r="J3" s="1"/>
      <c r="K3" s="1"/>
      <c r="L3" s="1"/>
      <c r="M3" s="1"/>
      <c r="N3" s="1"/>
      <c r="O3" s="1"/>
      <c r="P3" s="1"/>
      <c r="Q3" s="1"/>
      <c r="R3" s="1"/>
      <c r="S3" s="1"/>
      <c r="T3" s="1"/>
      <c r="U3" s="1"/>
      <c r="W3" s="34"/>
      <c r="X3" s="34"/>
      <c r="Y3" s="34"/>
      <c r="Z3" s="34"/>
      <c r="AA3" s="34"/>
      <c r="AB3" s="34"/>
      <c r="AC3" s="35"/>
      <c r="AD3" s="35"/>
      <c r="AE3" s="35"/>
      <c r="AF3" s="35"/>
      <c r="AG3" s="35"/>
      <c r="AH3" s="35"/>
      <c r="AI3" s="35"/>
      <c r="AJ3" s="35"/>
      <c r="AK3" s="35"/>
      <c r="AL3" s="35"/>
      <c r="AM3" s="35"/>
      <c r="AN3" s="35"/>
      <c r="AO3" s="35"/>
      <c r="AP3" s="35"/>
      <c r="AQ3" s="35"/>
      <c r="AR3" s="35"/>
      <c r="AS3" s="35"/>
      <c r="AT3" s="35"/>
      <c r="AU3" s="35"/>
      <c r="AV3" s="33"/>
      <c r="AW3" s="33"/>
      <c r="AX3" s="33"/>
      <c r="AY3" s="33"/>
      <c r="AZ3" s="33"/>
      <c r="BA3" s="33"/>
    </row>
    <row r="4" spans="1:53" ht="19.95" customHeight="1" x14ac:dyDescent="0.3">
      <c r="A4" s="2" t="str">
        <f>'Stakeholder List'!A2</f>
        <v>Public Health</v>
      </c>
      <c r="B4" s="123">
        <v>32</v>
      </c>
      <c r="C4" s="124"/>
      <c r="D4" s="124"/>
      <c r="E4" s="124"/>
      <c r="F4" s="125"/>
      <c r="G4" s="11"/>
      <c r="H4" s="27">
        <f t="shared" ref="H4:H28" si="0">IF(ISNUMBER(A4), "N/A", B4)</f>
        <v>32</v>
      </c>
      <c r="I4" s="27"/>
      <c r="J4" s="27">
        <f t="shared" ref="J4:J28" si="1">IF(H4=5, 1, IF(H4=0, 0, IF(H4="N/A", "", H4)))</f>
        <v>32</v>
      </c>
      <c r="K4" s="11"/>
      <c r="L4" s="36">
        <f>IF(ISNUMBER(J4), J4/100, "")</f>
        <v>0.32</v>
      </c>
      <c r="M4" s="11"/>
      <c r="N4" s="71"/>
      <c r="O4" s="34">
        <f>IF($N$9, 'Stakeholder List'!$E$43, 1)</f>
        <v>0.75</v>
      </c>
      <c r="P4" s="11"/>
      <c r="Q4" s="36">
        <f>L4</f>
        <v>0.32</v>
      </c>
      <c r="R4" s="36">
        <f>O4</f>
        <v>0.75</v>
      </c>
      <c r="S4" s="11"/>
      <c r="T4" s="36">
        <f>IF(ISNUMBER(Q4), AVERAGE(Q4:R4), "")</f>
        <v>0.53500000000000003</v>
      </c>
      <c r="U4" s="11"/>
      <c r="V4" s="34"/>
      <c r="W4" s="34"/>
      <c r="X4" s="34"/>
      <c r="Y4" s="34"/>
      <c r="Z4" s="34"/>
      <c r="AA4" s="34"/>
      <c r="AB4" s="34"/>
      <c r="AC4" s="35"/>
      <c r="AD4" s="35"/>
      <c r="AE4" s="35"/>
      <c r="AF4" s="35"/>
      <c r="AG4" s="35"/>
      <c r="AH4" s="35"/>
      <c r="AI4" s="35"/>
      <c r="AJ4" s="35"/>
      <c r="AK4" s="35"/>
      <c r="AL4" s="35"/>
      <c r="AM4" s="35"/>
      <c r="AN4" s="35"/>
      <c r="AO4" s="35"/>
      <c r="AP4" s="35"/>
      <c r="AQ4" s="35"/>
      <c r="AR4" s="35"/>
      <c r="AS4" s="35"/>
      <c r="AT4" s="35"/>
      <c r="AU4" s="35"/>
      <c r="AV4" s="33"/>
      <c r="AW4" s="33"/>
      <c r="AX4" s="33"/>
      <c r="AY4" s="33"/>
      <c r="AZ4" s="33"/>
      <c r="BA4" s="33"/>
    </row>
    <row r="5" spans="1:53" ht="19.95" customHeight="1" x14ac:dyDescent="0.3">
      <c r="A5" s="2" t="str">
        <f>'Stakeholder List'!A3</f>
        <v>State/Federal/Government Agencies</v>
      </c>
      <c r="B5" s="112">
        <v>83</v>
      </c>
      <c r="C5" s="113"/>
      <c r="D5" s="113"/>
      <c r="E5" s="113"/>
      <c r="F5" s="114"/>
      <c r="G5" s="11"/>
      <c r="H5" s="27">
        <f t="shared" si="0"/>
        <v>83</v>
      </c>
      <c r="I5" s="27"/>
      <c r="J5" s="27">
        <f t="shared" si="1"/>
        <v>83</v>
      </c>
      <c r="K5" s="11"/>
      <c r="L5" s="36">
        <f t="shared" ref="L5:L68" si="2">IF(ISNUMBER(J5), J5/100, "")</f>
        <v>0.83</v>
      </c>
      <c r="M5" s="11"/>
      <c r="N5" s="71"/>
      <c r="O5" s="34">
        <f>IF($N$9, 'Stakeholder List'!$E$43, 1)</f>
        <v>0.75</v>
      </c>
      <c r="P5" s="11"/>
      <c r="Q5" s="36">
        <f t="shared" ref="Q5:Q28" si="3">L5</f>
        <v>0.83</v>
      </c>
      <c r="R5" s="36">
        <f t="shared" ref="R5:R28" si="4">O5</f>
        <v>0.75</v>
      </c>
      <c r="S5" s="11"/>
      <c r="T5" s="36">
        <f t="shared" ref="T5:T68" si="5">IF(ISNUMBER(Q5), AVERAGE(Q5:R5), "")</f>
        <v>0.79</v>
      </c>
      <c r="U5" s="11"/>
      <c r="V5" s="34"/>
      <c r="W5" s="34"/>
      <c r="X5" s="34"/>
      <c r="Y5" s="34"/>
      <c r="Z5" s="34"/>
      <c r="AA5" s="34"/>
      <c r="AB5" s="34"/>
      <c r="AC5" s="35"/>
      <c r="AD5" s="35"/>
      <c r="AE5" s="35"/>
      <c r="AF5" s="35"/>
      <c r="AG5" s="35"/>
      <c r="AH5" s="35"/>
      <c r="AI5" s="35"/>
      <c r="AJ5" s="35"/>
      <c r="AK5" s="35"/>
      <c r="AL5" s="35"/>
      <c r="AM5" s="35"/>
      <c r="AN5" s="35"/>
      <c r="AO5" s="35"/>
      <c r="AP5" s="35"/>
      <c r="AQ5" s="35"/>
      <c r="AR5" s="35"/>
      <c r="AS5" s="35"/>
      <c r="AT5" s="35"/>
      <c r="AU5" s="35"/>
      <c r="AV5" s="33"/>
      <c r="AW5" s="33"/>
      <c r="AX5" s="33"/>
      <c r="AY5" s="33"/>
      <c r="AZ5" s="33"/>
      <c r="BA5" s="33"/>
    </row>
    <row r="6" spans="1:53" ht="19.95" customHeight="1" x14ac:dyDescent="0.3">
      <c r="A6" s="2">
        <f>'Stakeholder List'!A4</f>
        <v>0</v>
      </c>
      <c r="B6" s="112"/>
      <c r="C6" s="113"/>
      <c r="D6" s="113"/>
      <c r="E6" s="113"/>
      <c r="F6" s="114"/>
      <c r="G6" s="11"/>
      <c r="H6" s="27" t="str">
        <f t="shared" si="0"/>
        <v>N/A</v>
      </c>
      <c r="I6" s="27"/>
      <c r="J6" s="27" t="str">
        <f t="shared" si="1"/>
        <v/>
      </c>
      <c r="K6" s="11"/>
      <c r="L6" s="36" t="str">
        <f t="shared" si="2"/>
        <v/>
      </c>
      <c r="M6" s="11"/>
      <c r="N6" s="71"/>
      <c r="O6" s="34">
        <f>IF($N$9, 'Stakeholder List'!$E$43, 1)</f>
        <v>0.75</v>
      </c>
      <c r="P6" s="11"/>
      <c r="Q6" s="36" t="str">
        <f t="shared" si="3"/>
        <v/>
      </c>
      <c r="R6" s="36">
        <f t="shared" si="4"/>
        <v>0.75</v>
      </c>
      <c r="S6" s="11"/>
      <c r="T6" s="36" t="str">
        <f t="shared" si="5"/>
        <v/>
      </c>
      <c r="U6" s="11"/>
      <c r="V6" s="34"/>
      <c r="W6" s="34"/>
      <c r="X6" s="34"/>
      <c r="Y6" s="34"/>
      <c r="Z6" s="34"/>
      <c r="AA6" s="34"/>
      <c r="AB6" s="34"/>
      <c r="AC6" s="35"/>
      <c r="AD6" s="35"/>
      <c r="AE6" s="35"/>
      <c r="AF6" s="35"/>
      <c r="AG6" s="35"/>
      <c r="AH6" s="35"/>
      <c r="AI6" s="35"/>
      <c r="AJ6" s="35"/>
      <c r="AK6" s="35"/>
      <c r="AL6" s="35"/>
      <c r="AM6" s="35"/>
      <c r="AN6" s="35"/>
      <c r="AO6" s="35"/>
      <c r="AP6" s="35"/>
      <c r="AQ6" s="35"/>
      <c r="AR6" s="35"/>
      <c r="AS6" s="35"/>
      <c r="AT6" s="35"/>
      <c r="AU6" s="35"/>
      <c r="AV6" s="33"/>
      <c r="AW6" s="33"/>
      <c r="AX6" s="33"/>
      <c r="AY6" s="33"/>
      <c r="AZ6" s="33"/>
      <c r="BA6" s="33"/>
    </row>
    <row r="7" spans="1:53" ht="19.95" customHeight="1" x14ac:dyDescent="0.3">
      <c r="A7" s="2">
        <f>'Stakeholder List'!A5</f>
        <v>0</v>
      </c>
      <c r="B7" s="112"/>
      <c r="C7" s="113"/>
      <c r="D7" s="113"/>
      <c r="E7" s="113"/>
      <c r="F7" s="114"/>
      <c r="G7" s="11"/>
      <c r="H7" s="27" t="str">
        <f t="shared" si="0"/>
        <v>N/A</v>
      </c>
      <c r="I7" s="27"/>
      <c r="J7" s="27" t="str">
        <f t="shared" si="1"/>
        <v/>
      </c>
      <c r="K7" s="11"/>
      <c r="L7" s="36" t="str">
        <f t="shared" si="2"/>
        <v/>
      </c>
      <c r="M7" s="11"/>
      <c r="N7" s="71"/>
      <c r="O7" s="34">
        <f>IF($N$9, 'Stakeholder List'!$E$43, 1)</f>
        <v>0.75</v>
      </c>
      <c r="P7" s="11"/>
      <c r="Q7" s="36" t="str">
        <f t="shared" si="3"/>
        <v/>
      </c>
      <c r="R7" s="36">
        <f t="shared" si="4"/>
        <v>0.75</v>
      </c>
      <c r="S7" s="11"/>
      <c r="T7" s="36" t="str">
        <f t="shared" si="5"/>
        <v/>
      </c>
      <c r="U7" s="11"/>
      <c r="V7" s="34"/>
      <c r="W7" s="34"/>
      <c r="X7" s="34"/>
      <c r="Y7" s="34"/>
      <c r="Z7" s="34"/>
      <c r="AA7" s="34"/>
      <c r="AB7" s="34"/>
      <c r="AC7" s="35"/>
      <c r="AD7" s="35"/>
      <c r="AE7" s="35"/>
      <c r="AF7" s="35"/>
      <c r="AG7" s="35"/>
      <c r="AH7" s="35"/>
      <c r="AI7" s="35"/>
      <c r="AJ7" s="35"/>
      <c r="AK7" s="35"/>
      <c r="AL7" s="35"/>
      <c r="AM7" s="35"/>
      <c r="AN7" s="35"/>
      <c r="AO7" s="35"/>
      <c r="AP7" s="35"/>
      <c r="AQ7" s="35"/>
      <c r="AR7" s="35"/>
      <c r="AS7" s="35"/>
      <c r="AT7" s="35"/>
      <c r="AU7" s="35"/>
      <c r="AV7" s="33"/>
      <c r="AW7" s="33"/>
      <c r="AX7" s="33"/>
      <c r="AY7" s="33"/>
      <c r="AZ7" s="33"/>
      <c r="BA7" s="33"/>
    </row>
    <row r="8" spans="1:53" ht="19.95" customHeight="1" x14ac:dyDescent="0.3">
      <c r="A8" s="2">
        <f>'Stakeholder List'!A6</f>
        <v>0</v>
      </c>
      <c r="B8" s="112"/>
      <c r="C8" s="113"/>
      <c r="D8" s="113"/>
      <c r="E8" s="113"/>
      <c r="F8" s="114"/>
      <c r="G8" s="11"/>
      <c r="H8" s="27" t="str">
        <f t="shared" si="0"/>
        <v>N/A</v>
      </c>
      <c r="I8" s="27"/>
      <c r="J8" s="27" t="str">
        <f t="shared" si="1"/>
        <v/>
      </c>
      <c r="K8" s="11"/>
      <c r="L8" s="36" t="str">
        <f t="shared" si="2"/>
        <v/>
      </c>
      <c r="M8" s="11"/>
      <c r="N8" s="71"/>
      <c r="O8" s="34">
        <f>IF($N$9, 'Stakeholder List'!$E$43, 1)</f>
        <v>0.75</v>
      </c>
      <c r="P8" s="11"/>
      <c r="Q8" s="36" t="str">
        <f t="shared" si="3"/>
        <v/>
      </c>
      <c r="R8" s="36">
        <f t="shared" si="4"/>
        <v>0.75</v>
      </c>
      <c r="S8" s="11"/>
      <c r="T8" s="36" t="str">
        <f t="shared" si="5"/>
        <v/>
      </c>
      <c r="U8" s="11"/>
      <c r="V8" s="34"/>
      <c r="W8" s="34"/>
      <c r="X8" s="34"/>
      <c r="Y8" s="34"/>
      <c r="Z8" s="34"/>
      <c r="AA8" s="34"/>
      <c r="AB8" s="34"/>
      <c r="AC8" s="35"/>
      <c r="AD8" s="35"/>
      <c r="AE8" s="35"/>
      <c r="AF8" s="35"/>
      <c r="AG8" s="35"/>
      <c r="AH8" s="35"/>
      <c r="AI8" s="35"/>
      <c r="AJ8" s="35"/>
      <c r="AK8" s="35"/>
      <c r="AL8" s="35"/>
      <c r="AM8" s="35"/>
      <c r="AN8" s="35"/>
      <c r="AO8" s="35"/>
      <c r="AP8" s="35"/>
      <c r="AQ8" s="35"/>
      <c r="AR8" s="35"/>
      <c r="AS8" s="35"/>
      <c r="AT8" s="35"/>
      <c r="AU8" s="35"/>
      <c r="AV8" s="33"/>
      <c r="AW8" s="33"/>
      <c r="AX8" s="33"/>
      <c r="AY8" s="33"/>
      <c r="AZ8" s="33"/>
      <c r="BA8" s="33"/>
    </row>
    <row r="9" spans="1:53" ht="19.95" customHeight="1" x14ac:dyDescent="0.3">
      <c r="A9" s="2">
        <f>'Stakeholder List'!A7</f>
        <v>0</v>
      </c>
      <c r="B9" s="112"/>
      <c r="C9" s="113"/>
      <c r="D9" s="113"/>
      <c r="E9" s="113"/>
      <c r="F9" s="114"/>
      <c r="G9" s="11"/>
      <c r="H9" s="27" t="str">
        <f t="shared" si="0"/>
        <v>N/A</v>
      </c>
      <c r="I9" s="27"/>
      <c r="J9" s="27" t="str">
        <f t="shared" si="1"/>
        <v/>
      </c>
      <c r="K9" s="11"/>
      <c r="L9" s="36" t="str">
        <f t="shared" si="2"/>
        <v/>
      </c>
      <c r="M9" s="11"/>
      <c r="N9" s="96" t="b">
        <v>1</v>
      </c>
      <c r="O9" s="34">
        <f>IF($N$9, 'Stakeholder List'!$E$43, 1)</f>
        <v>0.75</v>
      </c>
      <c r="P9" s="11"/>
      <c r="Q9" s="36" t="str">
        <f t="shared" si="3"/>
        <v/>
      </c>
      <c r="R9" s="36">
        <f t="shared" si="4"/>
        <v>0.75</v>
      </c>
      <c r="S9" s="11"/>
      <c r="T9" s="36" t="str">
        <f t="shared" si="5"/>
        <v/>
      </c>
      <c r="U9" s="11"/>
      <c r="V9" s="34"/>
      <c r="W9" s="34"/>
      <c r="X9" s="34"/>
      <c r="Y9" s="34"/>
      <c r="Z9" s="34"/>
      <c r="AA9" s="34"/>
      <c r="AB9" s="34"/>
      <c r="AC9" s="35"/>
      <c r="AD9" s="35"/>
      <c r="AE9" s="35"/>
      <c r="AF9" s="35"/>
      <c r="AG9" s="35"/>
      <c r="AH9" s="35"/>
      <c r="AI9" s="35"/>
      <c r="AJ9" s="35"/>
      <c r="AK9" s="35"/>
      <c r="AL9" s="35"/>
      <c r="AM9" s="35"/>
      <c r="AN9" s="35"/>
      <c r="AO9" s="35"/>
      <c r="AP9" s="35"/>
      <c r="AQ9" s="35"/>
      <c r="AR9" s="35"/>
      <c r="AS9" s="35"/>
      <c r="AT9" s="35"/>
      <c r="AU9" s="35"/>
      <c r="AV9" s="33"/>
      <c r="AW9" s="33"/>
      <c r="AX9" s="33"/>
      <c r="AY9" s="33"/>
      <c r="AZ9" s="33"/>
      <c r="BA9" s="33"/>
    </row>
    <row r="10" spans="1:53" ht="19.95" customHeight="1" x14ac:dyDescent="0.3">
      <c r="A10" s="2">
        <f>'Stakeholder List'!A8</f>
        <v>0</v>
      </c>
      <c r="B10" s="112"/>
      <c r="C10" s="113"/>
      <c r="D10" s="113"/>
      <c r="E10" s="113"/>
      <c r="F10" s="114"/>
      <c r="G10" s="11"/>
      <c r="H10" s="27" t="str">
        <f t="shared" si="0"/>
        <v>N/A</v>
      </c>
      <c r="I10" s="27"/>
      <c r="J10" s="27" t="str">
        <f t="shared" si="1"/>
        <v/>
      </c>
      <c r="K10" s="11"/>
      <c r="L10" s="36" t="str">
        <f t="shared" si="2"/>
        <v/>
      </c>
      <c r="M10" s="11"/>
      <c r="N10" s="96"/>
      <c r="O10" s="34">
        <f>IF($N$9, 'Stakeholder List'!$E$43, 1)</f>
        <v>0.75</v>
      </c>
      <c r="P10" s="11"/>
      <c r="Q10" s="36" t="str">
        <f t="shared" si="3"/>
        <v/>
      </c>
      <c r="R10" s="36">
        <f t="shared" si="4"/>
        <v>0.75</v>
      </c>
      <c r="S10" s="11"/>
      <c r="T10" s="36" t="str">
        <f t="shared" si="5"/>
        <v/>
      </c>
      <c r="U10" s="11"/>
      <c r="V10" s="34"/>
      <c r="W10" s="34"/>
      <c r="X10" s="34"/>
      <c r="Y10" s="34"/>
      <c r="Z10" s="34"/>
      <c r="AA10" s="34"/>
      <c r="AB10" s="34"/>
      <c r="AC10" s="35"/>
      <c r="AD10" s="35"/>
      <c r="AE10" s="35"/>
      <c r="AF10" s="35"/>
      <c r="AG10" s="35"/>
      <c r="AH10" s="35"/>
      <c r="AI10" s="35"/>
      <c r="AJ10" s="35"/>
      <c r="AK10" s="35"/>
      <c r="AL10" s="35"/>
      <c r="AM10" s="35"/>
      <c r="AN10" s="35"/>
      <c r="AO10" s="35"/>
      <c r="AP10" s="35"/>
      <c r="AQ10" s="35"/>
      <c r="AR10" s="35"/>
      <c r="AS10" s="35"/>
      <c r="AT10" s="35"/>
      <c r="AU10" s="35"/>
      <c r="AV10" s="33"/>
      <c r="AW10" s="33"/>
      <c r="AX10" s="33"/>
      <c r="AY10" s="33"/>
      <c r="AZ10" s="33"/>
      <c r="BA10" s="33"/>
    </row>
    <row r="11" spans="1:53" ht="19.95" customHeight="1" x14ac:dyDescent="0.3">
      <c r="A11" s="2">
        <f>'Stakeholder List'!A9</f>
        <v>0</v>
      </c>
      <c r="B11" s="112"/>
      <c r="C11" s="113"/>
      <c r="D11" s="113"/>
      <c r="E11" s="113"/>
      <c r="F11" s="114"/>
      <c r="G11" s="11"/>
      <c r="H11" s="27" t="str">
        <f t="shared" si="0"/>
        <v>N/A</v>
      </c>
      <c r="I11" s="27"/>
      <c r="J11" s="27" t="str">
        <f t="shared" si="1"/>
        <v/>
      </c>
      <c r="K11" s="11"/>
      <c r="L11" s="36" t="str">
        <f t="shared" si="2"/>
        <v/>
      </c>
      <c r="M11" s="11"/>
      <c r="N11" s="96"/>
      <c r="O11" s="34">
        <f>IF($N$9, 'Stakeholder List'!$E$43, 1)</f>
        <v>0.75</v>
      </c>
      <c r="P11" s="11"/>
      <c r="Q11" s="36" t="str">
        <f t="shared" si="3"/>
        <v/>
      </c>
      <c r="R11" s="36">
        <f t="shared" si="4"/>
        <v>0.75</v>
      </c>
      <c r="S11" s="11"/>
      <c r="T11" s="36" t="str">
        <f t="shared" si="5"/>
        <v/>
      </c>
      <c r="U11" s="11"/>
      <c r="V11" s="34"/>
      <c r="W11" s="34"/>
      <c r="X11" s="34"/>
      <c r="Y11" s="34"/>
      <c r="Z11" s="34"/>
      <c r="AA11" s="34"/>
      <c r="AB11" s="34"/>
      <c r="AC11" s="35"/>
      <c r="AD11" s="35"/>
      <c r="AE11" s="35"/>
      <c r="AF11" s="35"/>
      <c r="AG11" s="35"/>
      <c r="AH11" s="35"/>
      <c r="AI11" s="35"/>
      <c r="AJ11" s="35"/>
      <c r="AK11" s="35"/>
      <c r="AL11" s="35"/>
      <c r="AM11" s="35"/>
      <c r="AN11" s="35"/>
      <c r="AO11" s="35"/>
      <c r="AP11" s="35"/>
      <c r="AQ11" s="35"/>
      <c r="AR11" s="35"/>
      <c r="AS11" s="35"/>
      <c r="AT11" s="35"/>
      <c r="AU11" s="35"/>
      <c r="AV11" s="33"/>
      <c r="AW11" s="33"/>
      <c r="AX11" s="33"/>
      <c r="AY11" s="33"/>
      <c r="AZ11" s="33"/>
      <c r="BA11" s="33"/>
    </row>
    <row r="12" spans="1:53" ht="19.95" customHeight="1" x14ac:dyDescent="0.3">
      <c r="A12" s="2">
        <f>'Stakeholder List'!A10</f>
        <v>0</v>
      </c>
      <c r="B12" s="112"/>
      <c r="C12" s="113"/>
      <c r="D12" s="113"/>
      <c r="E12" s="113"/>
      <c r="F12" s="114"/>
      <c r="G12" s="11"/>
      <c r="H12" s="27" t="str">
        <f t="shared" si="0"/>
        <v>N/A</v>
      </c>
      <c r="I12" s="27"/>
      <c r="J12" s="27" t="str">
        <f t="shared" si="1"/>
        <v/>
      </c>
      <c r="K12" s="11"/>
      <c r="L12" s="36" t="str">
        <f t="shared" si="2"/>
        <v/>
      </c>
      <c r="M12" s="11"/>
      <c r="N12" s="96"/>
      <c r="O12" s="34">
        <f>IF($N$9, 'Stakeholder List'!$E$43, 1)</f>
        <v>0.75</v>
      </c>
      <c r="P12" s="11"/>
      <c r="Q12" s="36" t="str">
        <f t="shared" si="3"/>
        <v/>
      </c>
      <c r="R12" s="36">
        <f t="shared" si="4"/>
        <v>0.75</v>
      </c>
      <c r="S12" s="11"/>
      <c r="T12" s="36" t="str">
        <f t="shared" si="5"/>
        <v/>
      </c>
      <c r="U12" s="11"/>
      <c r="V12" s="34"/>
      <c r="W12" s="34"/>
      <c r="X12" s="34"/>
      <c r="Y12" s="34"/>
      <c r="Z12" s="34"/>
      <c r="AA12" s="34"/>
      <c r="AB12" s="34"/>
      <c r="AC12" s="35"/>
      <c r="AD12" s="35"/>
      <c r="AE12" s="35"/>
      <c r="AF12" s="35"/>
      <c r="AG12" s="35"/>
      <c r="AH12" s="35"/>
      <c r="AI12" s="35"/>
      <c r="AJ12" s="35"/>
      <c r="AK12" s="35"/>
      <c r="AL12" s="35"/>
      <c r="AM12" s="35"/>
      <c r="AN12" s="35"/>
      <c r="AO12" s="35"/>
      <c r="AP12" s="35"/>
      <c r="AQ12" s="35"/>
      <c r="AR12" s="35"/>
      <c r="AS12" s="35"/>
      <c r="AT12" s="35"/>
      <c r="AU12" s="35"/>
      <c r="AV12" s="33"/>
      <c r="AW12" s="33"/>
      <c r="AX12" s="33"/>
      <c r="AY12" s="33"/>
      <c r="AZ12" s="33"/>
      <c r="BA12" s="33"/>
    </row>
    <row r="13" spans="1:53" ht="19.95" customHeight="1" x14ac:dyDescent="0.3">
      <c r="A13" s="2">
        <f>'Stakeholder List'!A11</f>
        <v>0</v>
      </c>
      <c r="B13" s="112"/>
      <c r="C13" s="113"/>
      <c r="D13" s="113"/>
      <c r="E13" s="113"/>
      <c r="F13" s="114"/>
      <c r="G13" s="11"/>
      <c r="H13" s="27" t="str">
        <f t="shared" si="0"/>
        <v>N/A</v>
      </c>
      <c r="I13" s="27"/>
      <c r="J13" s="27" t="str">
        <f t="shared" si="1"/>
        <v/>
      </c>
      <c r="K13" s="11"/>
      <c r="L13" s="36" t="str">
        <f t="shared" si="2"/>
        <v/>
      </c>
      <c r="M13" s="11"/>
      <c r="N13" s="96"/>
      <c r="O13" s="34">
        <f>IF($N$9, 'Stakeholder List'!$E$43, 1)</f>
        <v>0.75</v>
      </c>
      <c r="P13" s="11"/>
      <c r="Q13" s="36" t="str">
        <f t="shared" si="3"/>
        <v/>
      </c>
      <c r="R13" s="36">
        <f t="shared" si="4"/>
        <v>0.75</v>
      </c>
      <c r="S13" s="11"/>
      <c r="T13" s="36" t="str">
        <f t="shared" si="5"/>
        <v/>
      </c>
      <c r="U13" s="11"/>
      <c r="V13" s="34"/>
      <c r="W13" s="34"/>
      <c r="X13" s="34"/>
      <c r="Y13" s="34"/>
      <c r="Z13" s="34"/>
      <c r="AA13" s="34"/>
      <c r="AB13" s="34"/>
      <c r="AC13" s="35"/>
      <c r="AD13" s="35"/>
      <c r="AE13" s="35"/>
      <c r="AF13" s="35"/>
      <c r="AG13" s="35"/>
      <c r="AH13" s="35"/>
      <c r="AI13" s="35"/>
      <c r="AJ13" s="35"/>
      <c r="AK13" s="35"/>
      <c r="AL13" s="35"/>
      <c r="AM13" s="35"/>
      <c r="AN13" s="35"/>
      <c r="AO13" s="35"/>
      <c r="AP13" s="35"/>
      <c r="AQ13" s="35"/>
      <c r="AR13" s="35"/>
      <c r="AS13" s="35"/>
      <c r="AT13" s="35"/>
      <c r="AU13" s="35"/>
      <c r="AV13" s="33"/>
      <c r="AW13" s="33"/>
      <c r="AX13" s="33"/>
      <c r="AY13" s="33"/>
      <c r="AZ13" s="33"/>
      <c r="BA13" s="33"/>
    </row>
    <row r="14" spans="1:53" ht="19.95" customHeight="1" x14ac:dyDescent="0.3">
      <c r="A14" s="2">
        <f>'Stakeholder List'!A12</f>
        <v>0</v>
      </c>
      <c r="B14" s="112"/>
      <c r="C14" s="113"/>
      <c r="D14" s="113"/>
      <c r="E14" s="113"/>
      <c r="F14" s="114"/>
      <c r="G14" s="11"/>
      <c r="H14" s="27" t="str">
        <f t="shared" si="0"/>
        <v>N/A</v>
      </c>
      <c r="I14" s="27"/>
      <c r="J14" s="27" t="str">
        <f t="shared" si="1"/>
        <v/>
      </c>
      <c r="K14" s="11"/>
      <c r="L14" s="36" t="str">
        <f t="shared" si="2"/>
        <v/>
      </c>
      <c r="M14" s="11"/>
      <c r="N14" s="96"/>
      <c r="O14" s="34">
        <f>IF($N$9, 'Stakeholder List'!$E$43, 1)</f>
        <v>0.75</v>
      </c>
      <c r="P14" s="11"/>
      <c r="Q14" s="36" t="str">
        <f t="shared" si="3"/>
        <v/>
      </c>
      <c r="R14" s="36">
        <f t="shared" si="4"/>
        <v>0.75</v>
      </c>
      <c r="S14" s="11"/>
      <c r="T14" s="36" t="str">
        <f t="shared" si="5"/>
        <v/>
      </c>
      <c r="U14" s="11"/>
      <c r="V14" s="34"/>
      <c r="W14" s="34"/>
      <c r="X14" s="34"/>
      <c r="Y14" s="34"/>
      <c r="Z14" s="34"/>
      <c r="AA14" s="34"/>
      <c r="AB14" s="34"/>
      <c r="AC14" s="35"/>
      <c r="AD14" s="35"/>
      <c r="AE14" s="35"/>
      <c r="AF14" s="35"/>
      <c r="AG14" s="35"/>
      <c r="AH14" s="35"/>
      <c r="AI14" s="35"/>
      <c r="AJ14" s="35"/>
      <c r="AK14" s="35"/>
      <c r="AL14" s="35"/>
      <c r="AM14" s="35"/>
      <c r="AN14" s="35"/>
      <c r="AO14" s="35"/>
      <c r="AP14" s="35"/>
      <c r="AQ14" s="35"/>
      <c r="AR14" s="35"/>
      <c r="AS14" s="35"/>
      <c r="AT14" s="35"/>
      <c r="AU14" s="35"/>
      <c r="AV14" s="33"/>
      <c r="AW14" s="33"/>
      <c r="AX14" s="33"/>
      <c r="AY14" s="33"/>
      <c r="AZ14" s="33"/>
      <c r="BA14" s="33"/>
    </row>
    <row r="15" spans="1:53" ht="14.4" customHeight="1" x14ac:dyDescent="0.3">
      <c r="A15" s="2">
        <f>'Stakeholder List'!A13</f>
        <v>0</v>
      </c>
      <c r="B15" s="112"/>
      <c r="C15" s="113"/>
      <c r="D15" s="113"/>
      <c r="E15" s="113"/>
      <c r="F15" s="114"/>
      <c r="G15" s="11"/>
      <c r="H15" s="27" t="str">
        <f t="shared" si="0"/>
        <v>N/A</v>
      </c>
      <c r="I15" s="27"/>
      <c r="J15" s="27" t="str">
        <f t="shared" si="1"/>
        <v/>
      </c>
      <c r="K15" s="11"/>
      <c r="L15" s="36" t="str">
        <f t="shared" si="2"/>
        <v/>
      </c>
      <c r="M15" s="11"/>
      <c r="N15" s="96"/>
      <c r="O15" s="34">
        <f>IF($N$9, 'Stakeholder List'!$E$43, 1)</f>
        <v>0.75</v>
      </c>
      <c r="P15" s="11"/>
      <c r="Q15" s="36" t="str">
        <f t="shared" si="3"/>
        <v/>
      </c>
      <c r="R15" s="36">
        <f t="shared" si="4"/>
        <v>0.75</v>
      </c>
      <c r="S15" s="11"/>
      <c r="T15" s="36" t="str">
        <f t="shared" si="5"/>
        <v/>
      </c>
      <c r="U15" s="11"/>
      <c r="V15" s="34"/>
      <c r="W15" s="34"/>
      <c r="X15" s="34"/>
      <c r="Y15" s="34"/>
      <c r="Z15" s="34"/>
      <c r="AA15" s="34"/>
      <c r="AB15" s="34"/>
      <c r="AC15" s="35"/>
      <c r="AD15" s="35"/>
      <c r="AE15" s="35"/>
      <c r="AF15" s="35"/>
      <c r="AG15" s="35"/>
      <c r="AH15" s="35"/>
      <c r="AI15" s="35"/>
      <c r="AJ15" s="35"/>
      <c r="AK15" s="35"/>
      <c r="AL15" s="35"/>
      <c r="AM15" s="35"/>
      <c r="AN15" s="35"/>
      <c r="AO15" s="35"/>
      <c r="AP15" s="35"/>
      <c r="AQ15" s="35"/>
      <c r="AR15" s="35"/>
      <c r="AS15" s="35"/>
      <c r="AT15" s="35"/>
      <c r="AU15" s="35"/>
      <c r="AV15" s="33"/>
      <c r="AW15" s="33"/>
      <c r="AX15" s="33"/>
      <c r="AY15" s="33"/>
      <c r="AZ15" s="33"/>
      <c r="BA15" s="33"/>
    </row>
    <row r="16" spans="1:53" ht="19.95" customHeight="1" x14ac:dyDescent="0.3">
      <c r="A16" s="2">
        <f>'Stakeholder List'!A14</f>
        <v>0</v>
      </c>
      <c r="B16" s="112"/>
      <c r="C16" s="113"/>
      <c r="D16" s="113"/>
      <c r="E16" s="113"/>
      <c r="F16" s="114"/>
      <c r="G16" s="11"/>
      <c r="H16" s="27" t="str">
        <f t="shared" si="0"/>
        <v>N/A</v>
      </c>
      <c r="I16" s="27"/>
      <c r="J16" s="27" t="str">
        <f t="shared" si="1"/>
        <v/>
      </c>
      <c r="K16" s="11"/>
      <c r="L16" s="36" t="str">
        <f t="shared" si="2"/>
        <v/>
      </c>
      <c r="M16" s="11"/>
      <c r="N16" s="96"/>
      <c r="O16" s="34">
        <f>IF($N$9, 'Stakeholder List'!$E$43, 1)</f>
        <v>0.75</v>
      </c>
      <c r="P16" s="11"/>
      <c r="Q16" s="36" t="str">
        <f t="shared" si="3"/>
        <v/>
      </c>
      <c r="R16" s="36">
        <f t="shared" si="4"/>
        <v>0.75</v>
      </c>
      <c r="S16" s="11"/>
      <c r="T16" s="36" t="str">
        <f t="shared" si="5"/>
        <v/>
      </c>
      <c r="U16" s="11"/>
      <c r="V16" s="34"/>
      <c r="W16" s="34"/>
      <c r="X16" s="34"/>
      <c r="Y16" s="34"/>
      <c r="Z16" s="34"/>
      <c r="AA16" s="34"/>
      <c r="AB16" s="34"/>
      <c r="AC16" s="35"/>
      <c r="AD16" s="35"/>
      <c r="AE16" s="35"/>
      <c r="AF16" s="35"/>
      <c r="AG16" s="35"/>
      <c r="AH16" s="35"/>
      <c r="AI16" s="35"/>
      <c r="AJ16" s="35"/>
      <c r="AK16" s="35"/>
      <c r="AL16" s="35"/>
      <c r="AM16" s="35"/>
      <c r="AN16" s="35"/>
      <c r="AO16" s="35"/>
      <c r="AP16" s="35"/>
      <c r="AQ16" s="35"/>
      <c r="AR16" s="35"/>
      <c r="AS16" s="35"/>
      <c r="AT16" s="35"/>
      <c r="AU16" s="35"/>
      <c r="AV16" s="33"/>
      <c r="AW16" s="33"/>
      <c r="AX16" s="33"/>
      <c r="AY16" s="33"/>
      <c r="AZ16" s="33"/>
      <c r="BA16" s="33"/>
    </row>
    <row r="17" spans="1:53" ht="19.95" customHeight="1" x14ac:dyDescent="0.3">
      <c r="A17" s="2">
        <f>'Stakeholder List'!A15</f>
        <v>0</v>
      </c>
      <c r="B17" s="112"/>
      <c r="C17" s="113"/>
      <c r="D17" s="113"/>
      <c r="E17" s="113"/>
      <c r="F17" s="114"/>
      <c r="G17" s="11"/>
      <c r="H17" s="27" t="str">
        <f t="shared" si="0"/>
        <v>N/A</v>
      </c>
      <c r="I17" s="27"/>
      <c r="J17" s="27" t="str">
        <f t="shared" si="1"/>
        <v/>
      </c>
      <c r="K17" s="11"/>
      <c r="L17" s="36" t="str">
        <f t="shared" si="2"/>
        <v/>
      </c>
      <c r="M17" s="11"/>
      <c r="N17" s="96"/>
      <c r="O17" s="34">
        <f>IF($N$9, 'Stakeholder List'!$E$43, 1)</f>
        <v>0.75</v>
      </c>
      <c r="P17" s="11"/>
      <c r="Q17" s="36" t="str">
        <f t="shared" si="3"/>
        <v/>
      </c>
      <c r="R17" s="36">
        <f t="shared" si="4"/>
        <v>0.75</v>
      </c>
      <c r="S17" s="11"/>
      <c r="T17" s="36" t="str">
        <f t="shared" si="5"/>
        <v/>
      </c>
      <c r="U17" s="11"/>
      <c r="V17" s="34"/>
      <c r="W17" s="34"/>
      <c r="X17" s="34"/>
      <c r="Y17" s="34"/>
      <c r="Z17" s="34"/>
      <c r="AA17" s="34"/>
      <c r="AB17" s="34"/>
      <c r="AC17" s="35"/>
      <c r="AD17" s="35"/>
      <c r="AE17" s="35"/>
      <c r="AF17" s="35"/>
      <c r="AG17" s="35"/>
      <c r="AH17" s="35"/>
      <c r="AI17" s="35"/>
      <c r="AJ17" s="35"/>
      <c r="AK17" s="35"/>
      <c r="AL17" s="35"/>
      <c r="AM17" s="35"/>
      <c r="AN17" s="35"/>
      <c r="AO17" s="35"/>
      <c r="AP17" s="35"/>
      <c r="AQ17" s="35"/>
      <c r="AR17" s="35"/>
      <c r="AS17" s="35"/>
      <c r="AT17" s="35"/>
      <c r="AU17" s="35"/>
      <c r="AV17" s="33"/>
      <c r="AW17" s="33"/>
      <c r="AX17" s="33"/>
      <c r="AY17" s="33"/>
      <c r="AZ17" s="33"/>
      <c r="BA17" s="33"/>
    </row>
    <row r="18" spans="1:53" ht="19.95" customHeight="1" x14ac:dyDescent="0.3">
      <c r="A18" s="2">
        <f>'Stakeholder List'!A16</f>
        <v>0</v>
      </c>
      <c r="B18" s="112"/>
      <c r="C18" s="113"/>
      <c r="D18" s="113"/>
      <c r="E18" s="113"/>
      <c r="F18" s="114"/>
      <c r="G18" s="11"/>
      <c r="H18" s="27" t="str">
        <f t="shared" si="0"/>
        <v>N/A</v>
      </c>
      <c r="I18" s="27"/>
      <c r="J18" s="27" t="str">
        <f t="shared" si="1"/>
        <v/>
      </c>
      <c r="K18" s="11"/>
      <c r="L18" s="36" t="str">
        <f t="shared" si="2"/>
        <v/>
      </c>
      <c r="M18" s="11"/>
      <c r="N18" s="96"/>
      <c r="O18" s="34">
        <f>IF($N$9, 'Stakeholder List'!$E$43, 1)</f>
        <v>0.75</v>
      </c>
      <c r="P18" s="11"/>
      <c r="Q18" s="36" t="str">
        <f t="shared" si="3"/>
        <v/>
      </c>
      <c r="R18" s="36">
        <f t="shared" si="4"/>
        <v>0.75</v>
      </c>
      <c r="S18" s="11"/>
      <c r="T18" s="36" t="str">
        <f t="shared" si="5"/>
        <v/>
      </c>
      <c r="U18" s="11"/>
      <c r="V18" s="34"/>
      <c r="W18" s="34"/>
      <c r="X18" s="34"/>
      <c r="Y18" s="34"/>
      <c r="Z18" s="34"/>
      <c r="AA18" s="34"/>
      <c r="AB18" s="34"/>
      <c r="AC18" s="35"/>
      <c r="AD18" s="35"/>
      <c r="AE18" s="35"/>
      <c r="AF18" s="35"/>
      <c r="AG18" s="35"/>
      <c r="AH18" s="35"/>
      <c r="AI18" s="35"/>
      <c r="AJ18" s="35"/>
      <c r="AK18" s="35"/>
      <c r="AL18" s="35"/>
      <c r="AM18" s="35"/>
      <c r="AN18" s="35"/>
      <c r="AO18" s="35"/>
      <c r="AP18" s="35"/>
      <c r="AQ18" s="35"/>
      <c r="AR18" s="35"/>
      <c r="AS18" s="35"/>
      <c r="AT18" s="35"/>
      <c r="AU18" s="35"/>
      <c r="AV18" s="33"/>
      <c r="AW18" s="33"/>
      <c r="AX18" s="33"/>
      <c r="AY18" s="33"/>
      <c r="AZ18" s="33"/>
      <c r="BA18" s="33"/>
    </row>
    <row r="19" spans="1:53" ht="19.95" customHeight="1" x14ac:dyDescent="0.3">
      <c r="A19" s="2">
        <f>'Stakeholder List'!A17</f>
        <v>0</v>
      </c>
      <c r="B19" s="112"/>
      <c r="C19" s="113"/>
      <c r="D19" s="113"/>
      <c r="E19" s="113"/>
      <c r="F19" s="114"/>
      <c r="G19" s="11"/>
      <c r="H19" s="27" t="str">
        <f t="shared" si="0"/>
        <v>N/A</v>
      </c>
      <c r="I19" s="27"/>
      <c r="J19" s="27" t="str">
        <f t="shared" si="1"/>
        <v/>
      </c>
      <c r="K19" s="11"/>
      <c r="L19" s="36" t="str">
        <f t="shared" si="2"/>
        <v/>
      </c>
      <c r="M19" s="11"/>
      <c r="N19" s="96"/>
      <c r="O19" s="34">
        <f>IF($N$9, 'Stakeholder List'!$E$43, 1)</f>
        <v>0.75</v>
      </c>
      <c r="P19" s="11"/>
      <c r="Q19" s="36" t="str">
        <f t="shared" si="3"/>
        <v/>
      </c>
      <c r="R19" s="36">
        <f t="shared" si="4"/>
        <v>0.75</v>
      </c>
      <c r="S19" s="11"/>
      <c r="T19" s="36" t="str">
        <f t="shared" si="5"/>
        <v/>
      </c>
      <c r="U19" s="11"/>
      <c r="V19" s="34"/>
      <c r="W19" s="34"/>
      <c r="X19" s="34"/>
      <c r="Y19" s="34"/>
      <c r="Z19" s="34"/>
      <c r="AA19" s="34"/>
      <c r="AB19" s="34"/>
      <c r="AC19" s="35"/>
      <c r="AD19" s="35"/>
      <c r="AE19" s="35"/>
      <c r="AF19" s="35"/>
      <c r="AG19" s="35"/>
      <c r="AH19" s="35"/>
      <c r="AI19" s="35"/>
      <c r="AJ19" s="35"/>
      <c r="AK19" s="35"/>
      <c r="AL19" s="35"/>
      <c r="AM19" s="35"/>
      <c r="AN19" s="35"/>
      <c r="AO19" s="35"/>
      <c r="AP19" s="35"/>
      <c r="AQ19" s="35"/>
      <c r="AR19" s="35"/>
      <c r="AS19" s="35"/>
      <c r="AT19" s="35"/>
      <c r="AU19" s="35"/>
      <c r="AV19" s="33"/>
      <c r="AW19" s="33"/>
      <c r="AX19" s="33"/>
      <c r="AY19" s="33"/>
      <c r="AZ19" s="33"/>
      <c r="BA19" s="33"/>
    </row>
    <row r="20" spans="1:53" ht="19.95" customHeight="1" x14ac:dyDescent="0.3">
      <c r="A20" s="2">
        <f>'Stakeholder List'!A18</f>
        <v>0</v>
      </c>
      <c r="B20" s="112"/>
      <c r="C20" s="113"/>
      <c r="D20" s="113"/>
      <c r="E20" s="113"/>
      <c r="F20" s="114"/>
      <c r="G20" s="11"/>
      <c r="H20" s="27" t="str">
        <f t="shared" si="0"/>
        <v>N/A</v>
      </c>
      <c r="I20" s="27"/>
      <c r="J20" s="27" t="str">
        <f t="shared" si="1"/>
        <v/>
      </c>
      <c r="K20" s="11"/>
      <c r="L20" s="36" t="str">
        <f t="shared" si="2"/>
        <v/>
      </c>
      <c r="M20" s="11"/>
      <c r="N20" s="96"/>
      <c r="O20" s="34">
        <f>IF($N$9, 'Stakeholder List'!$E$43, 1)</f>
        <v>0.75</v>
      </c>
      <c r="P20" s="11"/>
      <c r="Q20" s="36" t="str">
        <f t="shared" si="3"/>
        <v/>
      </c>
      <c r="R20" s="36">
        <f t="shared" si="4"/>
        <v>0.75</v>
      </c>
      <c r="S20" s="11"/>
      <c r="T20" s="36" t="str">
        <f t="shared" si="5"/>
        <v/>
      </c>
      <c r="U20" s="11"/>
      <c r="V20" s="34"/>
      <c r="W20" s="34"/>
      <c r="X20" s="34"/>
      <c r="Y20" s="34"/>
      <c r="Z20" s="34"/>
      <c r="AA20" s="34"/>
      <c r="AB20" s="34"/>
      <c r="AC20" s="35"/>
      <c r="AD20" s="35"/>
      <c r="AE20" s="35"/>
      <c r="AF20" s="35"/>
      <c r="AG20" s="35"/>
      <c r="AH20" s="35"/>
      <c r="AI20" s="35"/>
      <c r="AJ20" s="35"/>
      <c r="AK20" s="35"/>
      <c r="AL20" s="35"/>
      <c r="AM20" s="35"/>
      <c r="AN20" s="35"/>
      <c r="AO20" s="35"/>
      <c r="AP20" s="35"/>
      <c r="AQ20" s="35"/>
      <c r="AR20" s="35"/>
      <c r="AS20" s="35"/>
      <c r="AT20" s="35"/>
      <c r="AU20" s="35"/>
      <c r="AV20" s="33"/>
      <c r="AW20" s="33"/>
      <c r="AX20" s="33"/>
      <c r="AY20" s="33"/>
      <c r="AZ20" s="33"/>
      <c r="BA20" s="33"/>
    </row>
    <row r="21" spans="1:53" ht="19.95" customHeight="1" x14ac:dyDescent="0.3">
      <c r="A21" s="2">
        <f>'Stakeholder List'!A19</f>
        <v>0</v>
      </c>
      <c r="B21" s="112"/>
      <c r="C21" s="113"/>
      <c r="D21" s="113"/>
      <c r="E21" s="113"/>
      <c r="F21" s="114"/>
      <c r="G21" s="11"/>
      <c r="H21" s="27" t="str">
        <f t="shared" si="0"/>
        <v>N/A</v>
      </c>
      <c r="I21" s="27"/>
      <c r="J21" s="27" t="str">
        <f t="shared" si="1"/>
        <v/>
      </c>
      <c r="K21" s="11"/>
      <c r="L21" s="36" t="str">
        <f t="shared" si="2"/>
        <v/>
      </c>
      <c r="M21" s="11"/>
      <c r="N21" s="96"/>
      <c r="O21" s="34">
        <f>IF($N$9, 'Stakeholder List'!$E$43, 1)</f>
        <v>0.75</v>
      </c>
      <c r="P21" s="11"/>
      <c r="Q21" s="36" t="str">
        <f t="shared" si="3"/>
        <v/>
      </c>
      <c r="R21" s="36">
        <f t="shared" si="4"/>
        <v>0.75</v>
      </c>
      <c r="S21" s="11"/>
      <c r="T21" s="36" t="str">
        <f t="shared" si="5"/>
        <v/>
      </c>
      <c r="U21" s="11"/>
      <c r="V21" s="34"/>
      <c r="W21" s="34"/>
      <c r="X21" s="34"/>
      <c r="Y21" s="34"/>
      <c r="Z21" s="34"/>
      <c r="AA21" s="34"/>
      <c r="AB21" s="34"/>
      <c r="AC21" s="35"/>
      <c r="AD21" s="35"/>
      <c r="AE21" s="35"/>
      <c r="AF21" s="35"/>
      <c r="AG21" s="35"/>
      <c r="AH21" s="35"/>
      <c r="AI21" s="35"/>
      <c r="AJ21" s="35"/>
      <c r="AK21" s="35"/>
      <c r="AL21" s="35"/>
      <c r="AM21" s="35"/>
      <c r="AN21" s="35"/>
      <c r="AO21" s="35"/>
      <c r="AP21" s="35"/>
      <c r="AQ21" s="35"/>
      <c r="AR21" s="35"/>
      <c r="AS21" s="35"/>
      <c r="AT21" s="35"/>
      <c r="AU21" s="35"/>
      <c r="AV21" s="33"/>
      <c r="AW21" s="33"/>
      <c r="AX21" s="33"/>
      <c r="AY21" s="33"/>
      <c r="AZ21" s="33"/>
      <c r="BA21" s="33"/>
    </row>
    <row r="22" spans="1:53" ht="19.95" customHeight="1" x14ac:dyDescent="0.3">
      <c r="A22" s="2">
        <f>'Stakeholder List'!A20</f>
        <v>0</v>
      </c>
      <c r="B22" s="112"/>
      <c r="C22" s="113"/>
      <c r="D22" s="113"/>
      <c r="E22" s="113"/>
      <c r="F22" s="114"/>
      <c r="G22" s="11"/>
      <c r="H22" s="27" t="str">
        <f t="shared" si="0"/>
        <v>N/A</v>
      </c>
      <c r="I22" s="27"/>
      <c r="J22" s="27" t="str">
        <f t="shared" si="1"/>
        <v/>
      </c>
      <c r="K22" s="11"/>
      <c r="L22" s="36" t="str">
        <f t="shared" si="2"/>
        <v/>
      </c>
      <c r="M22" s="11"/>
      <c r="N22" s="96"/>
      <c r="O22" s="34">
        <f>IF($N$9, 'Stakeholder List'!$E$43, 1)</f>
        <v>0.75</v>
      </c>
      <c r="P22" s="11"/>
      <c r="Q22" s="36" t="str">
        <f t="shared" si="3"/>
        <v/>
      </c>
      <c r="R22" s="36">
        <f t="shared" si="4"/>
        <v>0.75</v>
      </c>
      <c r="S22" s="11"/>
      <c r="T22" s="36" t="str">
        <f t="shared" si="5"/>
        <v/>
      </c>
      <c r="U22" s="11"/>
      <c r="V22" s="34"/>
      <c r="W22" s="34"/>
      <c r="X22" s="34"/>
      <c r="Y22" s="34"/>
      <c r="Z22" s="34"/>
      <c r="AA22" s="34"/>
      <c r="AB22" s="34"/>
      <c r="AC22" s="35"/>
      <c r="AD22" s="35"/>
      <c r="AE22" s="35"/>
      <c r="AF22" s="35"/>
      <c r="AG22" s="35"/>
      <c r="AH22" s="35"/>
      <c r="AI22" s="35"/>
      <c r="AJ22" s="35"/>
      <c r="AK22" s="35"/>
      <c r="AL22" s="35"/>
      <c r="AM22" s="35"/>
      <c r="AN22" s="35"/>
      <c r="AO22" s="35"/>
      <c r="AP22" s="35"/>
      <c r="AQ22" s="35"/>
      <c r="AR22" s="35"/>
      <c r="AS22" s="35"/>
      <c r="AT22" s="35"/>
      <c r="AU22" s="35"/>
      <c r="AV22" s="33"/>
      <c r="AW22" s="33"/>
      <c r="AX22" s="33"/>
      <c r="AY22" s="33"/>
      <c r="AZ22" s="33"/>
      <c r="BA22" s="33"/>
    </row>
    <row r="23" spans="1:53" ht="19.95" customHeight="1" x14ac:dyDescent="0.3">
      <c r="A23" s="2">
        <f>'Stakeholder List'!A21</f>
        <v>0</v>
      </c>
      <c r="B23" s="112"/>
      <c r="C23" s="113"/>
      <c r="D23" s="113"/>
      <c r="E23" s="113"/>
      <c r="F23" s="114"/>
      <c r="G23" s="11"/>
      <c r="H23" s="27" t="str">
        <f t="shared" si="0"/>
        <v>N/A</v>
      </c>
      <c r="I23" s="27"/>
      <c r="J23" s="27" t="str">
        <f t="shared" si="1"/>
        <v/>
      </c>
      <c r="K23" s="11"/>
      <c r="L23" s="36" t="str">
        <f t="shared" si="2"/>
        <v/>
      </c>
      <c r="M23" s="11"/>
      <c r="N23" s="96"/>
      <c r="O23" s="34">
        <f>IF($N$9, 'Stakeholder List'!$E$43, 1)</f>
        <v>0.75</v>
      </c>
      <c r="P23" s="11"/>
      <c r="Q23" s="36" t="str">
        <f t="shared" si="3"/>
        <v/>
      </c>
      <c r="R23" s="36">
        <f t="shared" si="4"/>
        <v>0.75</v>
      </c>
      <c r="S23" s="11"/>
      <c r="T23" s="36" t="str">
        <f t="shared" si="5"/>
        <v/>
      </c>
      <c r="U23" s="11"/>
      <c r="V23" s="34"/>
      <c r="W23" s="34"/>
      <c r="X23" s="34"/>
      <c r="Y23" s="34"/>
      <c r="Z23" s="34"/>
      <c r="AA23" s="34"/>
      <c r="AB23" s="34"/>
      <c r="AC23" s="35"/>
      <c r="AD23" s="35"/>
      <c r="AE23" s="35"/>
      <c r="AF23" s="35"/>
      <c r="AG23" s="35"/>
      <c r="AH23" s="35"/>
      <c r="AI23" s="35"/>
      <c r="AJ23" s="35"/>
      <c r="AK23" s="35"/>
      <c r="AL23" s="35"/>
      <c r="AM23" s="35"/>
      <c r="AN23" s="35"/>
      <c r="AO23" s="35"/>
      <c r="AP23" s="35"/>
      <c r="AQ23" s="35"/>
      <c r="AR23" s="35"/>
      <c r="AS23" s="35"/>
      <c r="AT23" s="35"/>
      <c r="AU23" s="35"/>
      <c r="AV23" s="33"/>
      <c r="AW23" s="33"/>
      <c r="AX23" s="33"/>
      <c r="AY23" s="33"/>
      <c r="AZ23" s="33"/>
      <c r="BA23" s="33"/>
    </row>
    <row r="24" spans="1:53" ht="19.95" customHeight="1" x14ac:dyDescent="0.3">
      <c r="A24" s="2">
        <f>'Stakeholder List'!A22</f>
        <v>0</v>
      </c>
      <c r="B24" s="112"/>
      <c r="C24" s="113"/>
      <c r="D24" s="113"/>
      <c r="E24" s="113"/>
      <c r="F24" s="114"/>
      <c r="G24" s="11"/>
      <c r="H24" s="27" t="str">
        <f t="shared" si="0"/>
        <v>N/A</v>
      </c>
      <c r="I24" s="27"/>
      <c r="J24" s="27" t="str">
        <f t="shared" si="1"/>
        <v/>
      </c>
      <c r="K24" s="11"/>
      <c r="L24" s="36" t="str">
        <f t="shared" si="2"/>
        <v/>
      </c>
      <c r="M24" s="11"/>
      <c r="N24" s="96"/>
      <c r="O24" s="34">
        <f>IF($N$9, 'Stakeholder List'!$E$43, 1)</f>
        <v>0.75</v>
      </c>
      <c r="P24" s="11"/>
      <c r="Q24" s="36" t="str">
        <f t="shared" si="3"/>
        <v/>
      </c>
      <c r="R24" s="36">
        <f t="shared" si="4"/>
        <v>0.75</v>
      </c>
      <c r="S24" s="11"/>
      <c r="T24" s="36" t="str">
        <f t="shared" si="5"/>
        <v/>
      </c>
      <c r="U24" s="11"/>
      <c r="V24" s="34"/>
      <c r="W24" s="34"/>
      <c r="X24" s="34"/>
      <c r="Y24" s="34"/>
      <c r="Z24" s="34"/>
      <c r="AA24" s="34"/>
      <c r="AB24" s="34"/>
      <c r="AC24" s="35"/>
      <c r="AD24" s="35"/>
      <c r="AE24" s="35"/>
      <c r="AF24" s="35"/>
      <c r="AG24" s="35"/>
      <c r="AH24" s="35"/>
      <c r="AI24" s="35"/>
      <c r="AJ24" s="35"/>
      <c r="AK24" s="35"/>
      <c r="AL24" s="35"/>
      <c r="AM24" s="35"/>
      <c r="AN24" s="35"/>
      <c r="AO24" s="35"/>
      <c r="AP24" s="35"/>
      <c r="AQ24" s="35"/>
      <c r="AR24" s="35"/>
      <c r="AS24" s="35"/>
      <c r="AT24" s="35"/>
      <c r="AU24" s="35"/>
      <c r="AV24" s="33"/>
      <c r="AW24" s="33"/>
      <c r="AX24" s="33"/>
      <c r="AY24" s="33"/>
      <c r="AZ24" s="33"/>
      <c r="BA24" s="33"/>
    </row>
    <row r="25" spans="1:53" ht="19.95" customHeight="1" x14ac:dyDescent="0.3">
      <c r="A25" s="2">
        <f>'Stakeholder List'!A23</f>
        <v>0</v>
      </c>
      <c r="B25" s="112"/>
      <c r="C25" s="113"/>
      <c r="D25" s="113"/>
      <c r="E25" s="113"/>
      <c r="F25" s="114"/>
      <c r="G25" s="11"/>
      <c r="H25" s="27" t="str">
        <f t="shared" si="0"/>
        <v>N/A</v>
      </c>
      <c r="I25" s="27"/>
      <c r="J25" s="27" t="str">
        <f t="shared" si="1"/>
        <v/>
      </c>
      <c r="K25" s="11"/>
      <c r="L25" s="36" t="str">
        <f t="shared" si="2"/>
        <v/>
      </c>
      <c r="M25" s="11"/>
      <c r="N25" s="96"/>
      <c r="O25" s="34">
        <f>IF($N$9, 'Stakeholder List'!$E$43, 1)</f>
        <v>0.75</v>
      </c>
      <c r="P25" s="11"/>
      <c r="Q25" s="36" t="str">
        <f t="shared" si="3"/>
        <v/>
      </c>
      <c r="R25" s="36">
        <f t="shared" si="4"/>
        <v>0.75</v>
      </c>
      <c r="S25" s="11"/>
      <c r="T25" s="36" t="str">
        <f t="shared" si="5"/>
        <v/>
      </c>
      <c r="U25" s="11"/>
      <c r="V25" s="34"/>
      <c r="W25" s="34"/>
      <c r="X25" s="34"/>
      <c r="Y25" s="34"/>
      <c r="Z25" s="34"/>
      <c r="AA25" s="34"/>
      <c r="AB25" s="34"/>
      <c r="AC25" s="35"/>
      <c r="AD25" s="35"/>
      <c r="AE25" s="35"/>
      <c r="AF25" s="35"/>
      <c r="AG25" s="35"/>
      <c r="AH25" s="35"/>
      <c r="AI25" s="35"/>
      <c r="AJ25" s="35"/>
      <c r="AK25" s="35"/>
      <c r="AL25" s="35"/>
      <c r="AM25" s="35"/>
      <c r="AN25" s="35"/>
      <c r="AO25" s="35"/>
      <c r="AP25" s="35"/>
      <c r="AQ25" s="35"/>
      <c r="AR25" s="35"/>
      <c r="AS25" s="35"/>
      <c r="AT25" s="35"/>
      <c r="AU25" s="35"/>
      <c r="AV25" s="33"/>
      <c r="AW25" s="33"/>
      <c r="AX25" s="33"/>
      <c r="AY25" s="33"/>
      <c r="AZ25" s="33"/>
      <c r="BA25" s="33"/>
    </row>
    <row r="26" spans="1:53" ht="19.95" customHeight="1" x14ac:dyDescent="0.3">
      <c r="A26" s="2">
        <f>'Stakeholder List'!A24</f>
        <v>0</v>
      </c>
      <c r="B26" s="112"/>
      <c r="C26" s="113"/>
      <c r="D26" s="113"/>
      <c r="E26" s="113"/>
      <c r="F26" s="114"/>
      <c r="G26" s="11"/>
      <c r="H26" s="27" t="str">
        <f t="shared" si="0"/>
        <v>N/A</v>
      </c>
      <c r="I26" s="27"/>
      <c r="J26" s="27" t="str">
        <f t="shared" si="1"/>
        <v/>
      </c>
      <c r="K26" s="11"/>
      <c r="L26" s="36" t="str">
        <f t="shared" si="2"/>
        <v/>
      </c>
      <c r="M26" s="11"/>
      <c r="N26" s="96"/>
      <c r="O26" s="34">
        <f>IF($N$9, 'Stakeholder List'!$E$43, 1)</f>
        <v>0.75</v>
      </c>
      <c r="P26" s="11"/>
      <c r="Q26" s="36" t="str">
        <f t="shared" si="3"/>
        <v/>
      </c>
      <c r="R26" s="36">
        <f t="shared" si="4"/>
        <v>0.75</v>
      </c>
      <c r="S26" s="11"/>
      <c r="T26" s="36" t="str">
        <f t="shared" si="5"/>
        <v/>
      </c>
      <c r="U26" s="11"/>
      <c r="V26" s="34"/>
      <c r="W26" s="34"/>
      <c r="X26" s="34"/>
      <c r="Y26" s="34"/>
      <c r="Z26" s="34"/>
      <c r="AA26" s="34"/>
      <c r="AB26" s="34"/>
      <c r="AC26" s="35"/>
      <c r="AD26" s="35"/>
      <c r="AE26" s="35"/>
      <c r="AF26" s="35"/>
      <c r="AG26" s="35"/>
      <c r="AH26" s="35"/>
      <c r="AI26" s="35"/>
      <c r="AJ26" s="35"/>
      <c r="AK26" s="35"/>
      <c r="AL26" s="35"/>
      <c r="AM26" s="35"/>
      <c r="AN26" s="35"/>
      <c r="AO26" s="35"/>
      <c r="AP26" s="35"/>
      <c r="AQ26" s="35"/>
      <c r="AR26" s="35"/>
      <c r="AS26" s="35"/>
      <c r="AT26" s="35"/>
      <c r="AU26" s="35"/>
      <c r="AV26" s="33"/>
      <c r="AW26" s="33"/>
      <c r="AX26" s="33"/>
      <c r="AY26" s="33"/>
      <c r="AZ26" s="33"/>
      <c r="BA26" s="33"/>
    </row>
    <row r="27" spans="1:53" ht="19.95" customHeight="1" x14ac:dyDescent="0.3">
      <c r="A27" s="2">
        <f>'Stakeholder List'!A25</f>
        <v>0</v>
      </c>
      <c r="B27" s="112"/>
      <c r="C27" s="113"/>
      <c r="D27" s="113"/>
      <c r="E27" s="113"/>
      <c r="F27" s="114"/>
      <c r="G27" s="11"/>
      <c r="H27" s="27" t="str">
        <f t="shared" si="0"/>
        <v>N/A</v>
      </c>
      <c r="I27" s="27"/>
      <c r="J27" s="27" t="str">
        <f t="shared" si="1"/>
        <v/>
      </c>
      <c r="K27" s="11"/>
      <c r="L27" s="36" t="str">
        <f t="shared" si="2"/>
        <v/>
      </c>
      <c r="M27" s="11"/>
      <c r="N27" s="96"/>
      <c r="O27" s="34">
        <f>IF($N$9, 'Stakeholder List'!$E$43, 1)</f>
        <v>0.75</v>
      </c>
      <c r="P27" s="11"/>
      <c r="Q27" s="36" t="str">
        <f t="shared" si="3"/>
        <v/>
      </c>
      <c r="R27" s="36">
        <f t="shared" si="4"/>
        <v>0.75</v>
      </c>
      <c r="S27" s="11"/>
      <c r="T27" s="36" t="str">
        <f t="shared" si="5"/>
        <v/>
      </c>
      <c r="U27" s="11"/>
      <c r="V27" s="34"/>
      <c r="W27" s="34"/>
      <c r="X27" s="34"/>
      <c r="Y27" s="34"/>
      <c r="Z27" s="34"/>
      <c r="AA27" s="34"/>
      <c r="AB27" s="34"/>
      <c r="AC27" s="35"/>
      <c r="AD27" s="35"/>
      <c r="AE27" s="35"/>
      <c r="AF27" s="35"/>
      <c r="AG27" s="35"/>
      <c r="AH27" s="35"/>
      <c r="AI27" s="35"/>
      <c r="AJ27" s="35"/>
      <c r="AK27" s="35"/>
      <c r="AL27" s="35"/>
      <c r="AM27" s="35"/>
      <c r="AN27" s="35"/>
      <c r="AO27" s="35"/>
      <c r="AP27" s="35"/>
      <c r="AQ27" s="35"/>
      <c r="AR27" s="35"/>
      <c r="AS27" s="35"/>
      <c r="AT27" s="35"/>
      <c r="AU27" s="35"/>
      <c r="AV27" s="33"/>
      <c r="AW27" s="33"/>
      <c r="AX27" s="33"/>
      <c r="AY27" s="33"/>
      <c r="AZ27" s="33"/>
      <c r="BA27" s="33"/>
    </row>
    <row r="28" spans="1:53" ht="19.95" customHeight="1" thickBot="1" x14ac:dyDescent="0.35">
      <c r="A28" s="2">
        <f>'Stakeholder List'!A26</f>
        <v>0</v>
      </c>
      <c r="B28" s="117"/>
      <c r="C28" s="118"/>
      <c r="D28" s="118"/>
      <c r="E28" s="118"/>
      <c r="F28" s="119"/>
      <c r="G28" s="11"/>
      <c r="H28" s="27" t="str">
        <f t="shared" si="0"/>
        <v>N/A</v>
      </c>
      <c r="I28" s="27"/>
      <c r="J28" s="27" t="str">
        <f t="shared" si="1"/>
        <v/>
      </c>
      <c r="K28" s="11"/>
      <c r="L28" s="36" t="str">
        <f t="shared" si="2"/>
        <v/>
      </c>
      <c r="M28" s="11"/>
      <c r="N28" s="96"/>
      <c r="O28" s="34">
        <f>IF($N$9, 'Stakeholder List'!$E$43, 1)</f>
        <v>0.75</v>
      </c>
      <c r="P28" s="11"/>
      <c r="Q28" s="36" t="str">
        <f t="shared" si="3"/>
        <v/>
      </c>
      <c r="R28" s="36">
        <f t="shared" si="4"/>
        <v>0.75</v>
      </c>
      <c r="S28" s="11"/>
      <c r="T28" s="36" t="str">
        <f t="shared" si="5"/>
        <v/>
      </c>
      <c r="U28" s="11"/>
      <c r="V28" s="34"/>
      <c r="W28" s="34"/>
      <c r="X28" s="34"/>
      <c r="Y28" s="34"/>
      <c r="Z28" s="34"/>
      <c r="AA28" s="34"/>
      <c r="AB28" s="34"/>
      <c r="AC28" s="35"/>
      <c r="AD28" s="35"/>
      <c r="AE28" s="35"/>
      <c r="AF28" s="35"/>
      <c r="AG28" s="35"/>
      <c r="AH28" s="35"/>
      <c r="AI28" s="35"/>
      <c r="AJ28" s="35"/>
      <c r="AK28" s="35"/>
      <c r="AL28" s="35"/>
      <c r="AM28" s="35"/>
      <c r="AN28" s="35"/>
      <c r="AO28" s="35"/>
      <c r="AP28" s="35"/>
      <c r="AQ28" s="35"/>
      <c r="AR28" s="35"/>
      <c r="AS28" s="35"/>
      <c r="AT28" s="35"/>
      <c r="AU28" s="35"/>
      <c r="AV28" s="33"/>
      <c r="AW28" s="33"/>
      <c r="AX28" s="33"/>
      <c r="AY28" s="33"/>
      <c r="AZ28" s="33"/>
      <c r="BA28" s="33"/>
    </row>
    <row r="29" spans="1:53" ht="19.95" customHeight="1" thickBot="1" x14ac:dyDescent="0.35">
      <c r="A29" s="90" t="s">
        <v>21</v>
      </c>
      <c r="B29" s="91"/>
      <c r="C29" s="91"/>
      <c r="D29" s="91"/>
      <c r="E29" s="91"/>
      <c r="F29" s="92"/>
      <c r="G29" s="11"/>
      <c r="H29" s="11"/>
      <c r="I29" s="11"/>
      <c r="J29" s="11"/>
      <c r="K29" s="11"/>
      <c r="L29" s="11"/>
      <c r="M29" s="11"/>
      <c r="N29" s="1">
        <f>IF(ISNUMBER(C29), "N/A", COUNTIF(D29:L29, "x"))</f>
        <v>0</v>
      </c>
      <c r="O29" s="1"/>
      <c r="P29" s="11"/>
      <c r="Q29" s="11"/>
      <c r="R29" s="11"/>
      <c r="S29" s="11"/>
      <c r="T29" s="11"/>
      <c r="U29" s="11"/>
      <c r="W29" s="34"/>
      <c r="X29" s="34"/>
      <c r="Y29" s="34"/>
      <c r="Z29" s="34"/>
      <c r="AA29" s="34"/>
      <c r="AB29" s="34"/>
      <c r="AC29" s="35"/>
      <c r="AD29" s="35"/>
      <c r="AE29" s="35"/>
      <c r="AF29" s="35"/>
      <c r="AG29" s="35"/>
      <c r="AH29" s="35"/>
      <c r="AI29" s="35"/>
      <c r="AJ29" s="35"/>
      <c r="AK29" s="35"/>
      <c r="AL29" s="35"/>
      <c r="AM29" s="35"/>
      <c r="AN29" s="35"/>
      <c r="AO29" s="35"/>
      <c r="AP29" s="35"/>
      <c r="AQ29" s="35"/>
      <c r="AR29" s="35"/>
      <c r="AS29" s="35"/>
      <c r="AT29" s="35"/>
      <c r="AU29" s="35"/>
      <c r="AV29" s="33"/>
      <c r="AW29" s="33"/>
      <c r="AX29" s="33"/>
      <c r="AY29" s="33"/>
      <c r="AZ29" s="33"/>
      <c r="BA29" s="33"/>
    </row>
    <row r="30" spans="1:53" ht="14.4" customHeight="1" x14ac:dyDescent="0.3">
      <c r="A30" s="2" t="str">
        <f>'Stakeholder List'!H2</f>
        <v>Emergency Management</v>
      </c>
      <c r="B30" s="115">
        <v>29</v>
      </c>
      <c r="C30" s="115"/>
      <c r="D30" s="115"/>
      <c r="E30" s="115"/>
      <c r="F30" s="115"/>
      <c r="G30" s="11"/>
      <c r="H30" s="27">
        <f t="shared" ref="H30:H54" si="6">IF(ISNUMBER(A30), "N/A", B30)</f>
        <v>29</v>
      </c>
      <c r="I30" s="27"/>
      <c r="J30" s="27">
        <f t="shared" ref="J30:J93" si="7">IF(H30=5, 1, IF(H30=0, 0, IF(H30="N/A", "", H30)))</f>
        <v>29</v>
      </c>
      <c r="K30" s="11"/>
      <c r="L30" s="36">
        <f t="shared" si="2"/>
        <v>0.28999999999999998</v>
      </c>
      <c r="M30" s="11"/>
      <c r="N30" s="71"/>
      <c r="O30" s="34">
        <f>IF($N$35, 'Stakeholder List'!$E$45, 1)</f>
        <v>0.5</v>
      </c>
      <c r="P30" s="11"/>
      <c r="Q30" s="36">
        <f t="shared" ref="Q30:Q92" si="8">L30</f>
        <v>0.28999999999999998</v>
      </c>
      <c r="R30" s="36">
        <f t="shared" ref="R30:R92" si="9">O30</f>
        <v>0.5</v>
      </c>
      <c r="S30" s="11"/>
      <c r="T30" s="36">
        <f t="shared" si="5"/>
        <v>0.39500000000000002</v>
      </c>
      <c r="U30" s="11"/>
      <c r="V30" s="34"/>
      <c r="W30" s="34"/>
      <c r="X30" s="34"/>
      <c r="Y30" s="34"/>
      <c r="Z30" s="34"/>
      <c r="AA30" s="34"/>
      <c r="AB30" s="34"/>
      <c r="AC30" s="35"/>
      <c r="AD30" s="35"/>
      <c r="AE30" s="35"/>
      <c r="AF30" s="35"/>
      <c r="AG30" s="35"/>
      <c r="AH30" s="35"/>
      <c r="AI30" s="35"/>
      <c r="AJ30" s="35"/>
      <c r="AK30" s="35"/>
      <c r="AL30" s="35"/>
      <c r="AM30" s="35"/>
      <c r="AN30" s="35"/>
      <c r="AO30" s="35"/>
      <c r="AP30" s="35"/>
      <c r="AQ30" s="35"/>
      <c r="AR30" s="35"/>
      <c r="AS30" s="35"/>
      <c r="AT30" s="35"/>
      <c r="AU30" s="35"/>
      <c r="AV30" s="33"/>
      <c r="AW30" s="33"/>
      <c r="AX30" s="33"/>
      <c r="AY30" s="33"/>
      <c r="AZ30" s="33"/>
      <c r="BA30" s="33"/>
    </row>
    <row r="31" spans="1:53" ht="19.95" customHeight="1" x14ac:dyDescent="0.3">
      <c r="A31" s="2" t="str">
        <f>'Stakeholder List'!H3</f>
        <v>Environmental Organizations</v>
      </c>
      <c r="B31" s="116">
        <v>96</v>
      </c>
      <c r="C31" s="116"/>
      <c r="D31" s="116"/>
      <c r="E31" s="116"/>
      <c r="F31" s="116"/>
      <c r="G31" s="11"/>
      <c r="H31" s="27">
        <f t="shared" si="6"/>
        <v>96</v>
      </c>
      <c r="I31" s="27"/>
      <c r="J31" s="27">
        <f t="shared" si="7"/>
        <v>96</v>
      </c>
      <c r="K31" s="11"/>
      <c r="L31" s="36">
        <f t="shared" si="2"/>
        <v>0.96</v>
      </c>
      <c r="M31" s="11"/>
      <c r="N31" s="71"/>
      <c r="O31" s="34">
        <f>IF($N$35, 'Stakeholder List'!$E$45, 1)</f>
        <v>0.5</v>
      </c>
      <c r="P31" s="11"/>
      <c r="Q31" s="36">
        <f t="shared" si="8"/>
        <v>0.96</v>
      </c>
      <c r="R31" s="36">
        <f t="shared" si="9"/>
        <v>0.5</v>
      </c>
      <c r="S31" s="11"/>
      <c r="T31" s="36">
        <f t="shared" si="5"/>
        <v>0.73</v>
      </c>
      <c r="U31" s="11"/>
      <c r="V31" s="34"/>
      <c r="W31" s="34"/>
      <c r="X31" s="34"/>
      <c r="Y31" s="34"/>
      <c r="Z31" s="34"/>
      <c r="AA31" s="34"/>
      <c r="AB31" s="34"/>
      <c r="AC31" s="35"/>
      <c r="AD31" s="35"/>
      <c r="AE31" s="35"/>
      <c r="AF31" s="35"/>
      <c r="AG31" s="35"/>
      <c r="AH31" s="35"/>
      <c r="AI31" s="35"/>
      <c r="AJ31" s="35"/>
      <c r="AK31" s="35"/>
      <c r="AL31" s="35"/>
      <c r="AM31" s="35"/>
      <c r="AN31" s="35"/>
      <c r="AO31" s="35"/>
      <c r="AP31" s="35"/>
      <c r="AQ31" s="35"/>
      <c r="AR31" s="35"/>
      <c r="AS31" s="35"/>
      <c r="AT31" s="35"/>
      <c r="AU31" s="35"/>
      <c r="AV31" s="33"/>
      <c r="AW31" s="33"/>
      <c r="AX31" s="33"/>
      <c r="AY31" s="33"/>
      <c r="AZ31" s="33"/>
      <c r="BA31" s="33"/>
    </row>
    <row r="32" spans="1:53" ht="19.95" customHeight="1" x14ac:dyDescent="0.3">
      <c r="A32" s="2" t="str">
        <f>'Stakeholder List'!H4</f>
        <v>Energy Companies</v>
      </c>
      <c r="B32" s="116">
        <v>78</v>
      </c>
      <c r="C32" s="116"/>
      <c r="D32" s="116"/>
      <c r="E32" s="116"/>
      <c r="F32" s="116"/>
      <c r="G32" s="11"/>
      <c r="H32" s="27">
        <f t="shared" si="6"/>
        <v>78</v>
      </c>
      <c r="I32" s="27"/>
      <c r="J32" s="27">
        <f t="shared" si="7"/>
        <v>78</v>
      </c>
      <c r="K32" s="11"/>
      <c r="L32" s="36">
        <f t="shared" si="2"/>
        <v>0.78</v>
      </c>
      <c r="M32" s="11"/>
      <c r="N32" s="71"/>
      <c r="O32" s="34">
        <f>IF($N$35, 'Stakeholder List'!$E$45, 1)</f>
        <v>0.5</v>
      </c>
      <c r="P32" s="11"/>
      <c r="Q32" s="36">
        <f t="shared" si="8"/>
        <v>0.78</v>
      </c>
      <c r="R32" s="36">
        <f t="shared" si="9"/>
        <v>0.5</v>
      </c>
      <c r="S32" s="11"/>
      <c r="T32" s="36">
        <f t="shared" si="5"/>
        <v>0.64</v>
      </c>
      <c r="U32" s="11"/>
      <c r="V32" s="34"/>
      <c r="W32" s="34"/>
      <c r="X32" s="34"/>
      <c r="Y32" s="34"/>
      <c r="Z32" s="34"/>
      <c r="AA32" s="34"/>
      <c r="AB32" s="34"/>
      <c r="AC32" s="35"/>
      <c r="AD32" s="35"/>
      <c r="AE32" s="35"/>
      <c r="AF32" s="35"/>
      <c r="AG32" s="35"/>
      <c r="AH32" s="35"/>
      <c r="AI32" s="35"/>
      <c r="AJ32" s="35"/>
      <c r="AK32" s="35"/>
      <c r="AL32" s="35"/>
      <c r="AM32" s="35"/>
      <c r="AN32" s="35"/>
      <c r="AO32" s="35"/>
      <c r="AP32" s="35"/>
      <c r="AQ32" s="35"/>
      <c r="AR32" s="35"/>
      <c r="AS32" s="35"/>
      <c r="AT32" s="35"/>
      <c r="AU32" s="35"/>
      <c r="AV32" s="33"/>
      <c r="AW32" s="33"/>
      <c r="AX32" s="33"/>
      <c r="AY32" s="33"/>
      <c r="AZ32" s="33"/>
      <c r="BA32" s="33"/>
    </row>
    <row r="33" spans="1:53" ht="19.95" customHeight="1" x14ac:dyDescent="0.3">
      <c r="A33" s="2">
        <f>'Stakeholder List'!H5</f>
        <v>0</v>
      </c>
      <c r="B33" s="116"/>
      <c r="C33" s="116"/>
      <c r="D33" s="116"/>
      <c r="E33" s="116"/>
      <c r="F33" s="116"/>
      <c r="G33" s="11"/>
      <c r="H33" s="27" t="str">
        <f t="shared" si="6"/>
        <v>N/A</v>
      </c>
      <c r="I33" s="27"/>
      <c r="J33" s="27" t="str">
        <f t="shared" si="7"/>
        <v/>
      </c>
      <c r="K33" s="11"/>
      <c r="L33" s="36" t="str">
        <f>IF(ISNUMBER(J33), J33/100, "")</f>
        <v/>
      </c>
      <c r="M33" s="11"/>
      <c r="N33" s="71"/>
      <c r="O33" s="34">
        <f>IF($N$35, 'Stakeholder List'!$E$45, 1)</f>
        <v>0.5</v>
      </c>
      <c r="P33" s="11"/>
      <c r="Q33" s="36" t="str">
        <f t="shared" si="8"/>
        <v/>
      </c>
      <c r="R33" s="36">
        <f t="shared" si="9"/>
        <v>0.5</v>
      </c>
      <c r="S33" s="11"/>
      <c r="T33" s="36" t="str">
        <f t="shared" si="5"/>
        <v/>
      </c>
      <c r="U33" s="11"/>
      <c r="V33" s="34"/>
      <c r="W33" s="34"/>
      <c r="X33" s="34"/>
      <c r="Y33" s="34"/>
      <c r="Z33" s="34"/>
      <c r="AA33" s="34"/>
      <c r="AB33" s="34"/>
      <c r="AC33" s="35"/>
      <c r="AD33" s="35"/>
      <c r="AE33" s="35"/>
      <c r="AF33" s="35"/>
      <c r="AG33" s="35"/>
      <c r="AH33" s="35"/>
      <c r="AI33" s="35"/>
      <c r="AJ33" s="35"/>
      <c r="AK33" s="35"/>
      <c r="AL33" s="35"/>
      <c r="AM33" s="35"/>
      <c r="AN33" s="35"/>
      <c r="AO33" s="35"/>
      <c r="AP33" s="35"/>
      <c r="AQ33" s="35"/>
      <c r="AR33" s="35"/>
      <c r="AS33" s="35"/>
      <c r="AT33" s="35"/>
      <c r="AU33" s="35"/>
      <c r="AV33" s="33"/>
      <c r="AW33" s="33"/>
      <c r="AX33" s="33"/>
      <c r="AY33" s="33"/>
      <c r="AZ33" s="33"/>
      <c r="BA33" s="33"/>
    </row>
    <row r="34" spans="1:53" ht="19.95" customHeight="1" x14ac:dyDescent="0.3">
      <c r="A34" s="2">
        <f>'Stakeholder List'!H6</f>
        <v>0</v>
      </c>
      <c r="B34" s="116"/>
      <c r="C34" s="116"/>
      <c r="D34" s="116"/>
      <c r="E34" s="116"/>
      <c r="F34" s="116"/>
      <c r="G34" s="11"/>
      <c r="H34" s="27" t="str">
        <f t="shared" si="6"/>
        <v>N/A</v>
      </c>
      <c r="I34" s="27"/>
      <c r="J34" s="27" t="str">
        <f t="shared" si="7"/>
        <v/>
      </c>
      <c r="K34" s="11"/>
      <c r="L34" s="36" t="str">
        <f t="shared" si="2"/>
        <v/>
      </c>
      <c r="M34" s="11"/>
      <c r="N34" s="71"/>
      <c r="O34" s="34">
        <f>IF($N$35, 'Stakeholder List'!$E$45, 1)</f>
        <v>0.5</v>
      </c>
      <c r="P34" s="11"/>
      <c r="Q34" s="36" t="str">
        <f t="shared" si="8"/>
        <v/>
      </c>
      <c r="R34" s="36">
        <f t="shared" si="9"/>
        <v>0.5</v>
      </c>
      <c r="S34" s="11"/>
      <c r="T34" s="36" t="str">
        <f t="shared" si="5"/>
        <v/>
      </c>
      <c r="U34" s="11"/>
      <c r="V34" s="34"/>
      <c r="W34" s="34"/>
      <c r="X34" s="34"/>
      <c r="Y34" s="34"/>
      <c r="Z34" s="34"/>
      <c r="AA34" s="34"/>
      <c r="AB34" s="34"/>
      <c r="AC34" s="35"/>
      <c r="AD34" s="35"/>
      <c r="AE34" s="35"/>
      <c r="AF34" s="35"/>
      <c r="AG34" s="35"/>
      <c r="AH34" s="35"/>
      <c r="AI34" s="35"/>
      <c r="AJ34" s="35"/>
      <c r="AK34" s="35"/>
      <c r="AL34" s="35"/>
      <c r="AM34" s="35"/>
      <c r="AN34" s="35"/>
      <c r="AO34" s="35"/>
      <c r="AP34" s="35"/>
      <c r="AQ34" s="35"/>
      <c r="AR34" s="35"/>
      <c r="AS34" s="35"/>
      <c r="AT34" s="35"/>
      <c r="AU34" s="35"/>
      <c r="AV34" s="33"/>
      <c r="AW34" s="33"/>
      <c r="AX34" s="33"/>
      <c r="AY34" s="33"/>
      <c r="AZ34" s="33"/>
      <c r="BA34" s="33"/>
    </row>
    <row r="35" spans="1:53" ht="19.95" customHeight="1" x14ac:dyDescent="0.3">
      <c r="A35" s="2">
        <f>'Stakeholder List'!H7</f>
        <v>0</v>
      </c>
      <c r="B35" s="116"/>
      <c r="C35" s="116"/>
      <c r="D35" s="116"/>
      <c r="E35" s="116"/>
      <c r="F35" s="116"/>
      <c r="G35" s="11"/>
      <c r="H35" s="27" t="str">
        <f t="shared" si="6"/>
        <v>N/A</v>
      </c>
      <c r="I35" s="27"/>
      <c r="J35" s="27" t="str">
        <f t="shared" si="7"/>
        <v/>
      </c>
      <c r="K35" s="11"/>
      <c r="L35" s="36" t="str">
        <f t="shared" si="2"/>
        <v/>
      </c>
      <c r="M35" s="11"/>
      <c r="N35" s="96" t="b">
        <v>1</v>
      </c>
      <c r="O35" s="34">
        <f>IF($N$35, 'Stakeholder List'!$E$45, 1)</f>
        <v>0.5</v>
      </c>
      <c r="P35" s="11"/>
      <c r="Q35" s="36" t="str">
        <f t="shared" si="8"/>
        <v/>
      </c>
      <c r="R35" s="36">
        <f t="shared" si="9"/>
        <v>0.5</v>
      </c>
      <c r="S35" s="11"/>
      <c r="T35" s="36" t="str">
        <f t="shared" si="5"/>
        <v/>
      </c>
      <c r="U35" s="11"/>
      <c r="V35" s="34"/>
      <c r="W35" s="34"/>
      <c r="X35" s="34"/>
      <c r="Y35" s="34"/>
      <c r="Z35" s="34"/>
      <c r="AA35" s="34"/>
      <c r="AB35" s="34"/>
      <c r="AC35" s="35"/>
      <c r="AD35" s="35"/>
      <c r="AE35" s="35"/>
      <c r="AF35" s="35"/>
      <c r="AG35" s="35"/>
      <c r="AH35" s="35"/>
      <c r="AI35" s="35"/>
      <c r="AJ35" s="35"/>
      <c r="AK35" s="35"/>
      <c r="AL35" s="35"/>
      <c r="AM35" s="35"/>
      <c r="AN35" s="35"/>
      <c r="AO35" s="35"/>
      <c r="AP35" s="35"/>
      <c r="AQ35" s="35"/>
      <c r="AR35" s="35"/>
      <c r="AS35" s="35"/>
      <c r="AT35" s="35"/>
      <c r="AU35" s="35"/>
      <c r="AV35" s="33"/>
      <c r="AW35" s="33"/>
      <c r="AX35" s="33"/>
      <c r="AY35" s="33"/>
      <c r="AZ35" s="33"/>
      <c r="BA35" s="33"/>
    </row>
    <row r="36" spans="1:53" ht="19.95" customHeight="1" x14ac:dyDescent="0.3">
      <c r="A36" s="2">
        <f>'Stakeholder List'!H8</f>
        <v>0</v>
      </c>
      <c r="B36" s="116"/>
      <c r="C36" s="116"/>
      <c r="D36" s="116"/>
      <c r="E36" s="116"/>
      <c r="F36" s="116"/>
      <c r="G36" s="11"/>
      <c r="H36" s="27" t="str">
        <f t="shared" si="6"/>
        <v>N/A</v>
      </c>
      <c r="I36" s="27"/>
      <c r="J36" s="27" t="str">
        <f t="shared" si="7"/>
        <v/>
      </c>
      <c r="K36" s="11"/>
      <c r="L36" s="36" t="str">
        <f t="shared" si="2"/>
        <v/>
      </c>
      <c r="M36" s="11"/>
      <c r="N36" s="96"/>
      <c r="O36" s="34">
        <f>IF($N$35, 'Stakeholder List'!$E$45, 1)</f>
        <v>0.5</v>
      </c>
      <c r="P36" s="11"/>
      <c r="Q36" s="36" t="str">
        <f t="shared" si="8"/>
        <v/>
      </c>
      <c r="R36" s="36">
        <f t="shared" si="9"/>
        <v>0.5</v>
      </c>
      <c r="S36" s="11"/>
      <c r="T36" s="36" t="str">
        <f t="shared" si="5"/>
        <v/>
      </c>
      <c r="U36" s="11"/>
      <c r="V36" s="34"/>
      <c r="W36" s="34"/>
      <c r="X36" s="34"/>
      <c r="Y36" s="34"/>
      <c r="Z36" s="34"/>
      <c r="AA36" s="34"/>
      <c r="AB36" s="34"/>
      <c r="AC36" s="35"/>
      <c r="AD36" s="35"/>
      <c r="AE36" s="35"/>
      <c r="AF36" s="35"/>
      <c r="AG36" s="35"/>
      <c r="AH36" s="35"/>
      <c r="AI36" s="35"/>
      <c r="AJ36" s="35"/>
      <c r="AK36" s="35"/>
      <c r="AL36" s="35"/>
      <c r="AM36" s="35"/>
      <c r="AN36" s="35"/>
      <c r="AO36" s="35"/>
      <c r="AP36" s="35"/>
      <c r="AQ36" s="35"/>
      <c r="AR36" s="35"/>
      <c r="AS36" s="35"/>
      <c r="AT36" s="35"/>
      <c r="AU36" s="35"/>
      <c r="AV36" s="33"/>
      <c r="AW36" s="33"/>
      <c r="AX36" s="33"/>
      <c r="AY36" s="33"/>
      <c r="AZ36" s="33"/>
      <c r="BA36" s="33"/>
    </row>
    <row r="37" spans="1:53" ht="19.95" customHeight="1" x14ac:dyDescent="0.3">
      <c r="A37" s="2">
        <f>'Stakeholder List'!H9</f>
        <v>0</v>
      </c>
      <c r="B37" s="116"/>
      <c r="C37" s="116"/>
      <c r="D37" s="116"/>
      <c r="E37" s="116"/>
      <c r="F37" s="116"/>
      <c r="G37" s="11"/>
      <c r="H37" s="27" t="str">
        <f t="shared" si="6"/>
        <v>N/A</v>
      </c>
      <c r="I37" s="27"/>
      <c r="J37" s="27" t="str">
        <f t="shared" si="7"/>
        <v/>
      </c>
      <c r="K37" s="11"/>
      <c r="L37" s="36" t="str">
        <f t="shared" si="2"/>
        <v/>
      </c>
      <c r="M37" s="11"/>
      <c r="N37" s="96"/>
      <c r="O37" s="34">
        <f>IF($N$35, 'Stakeholder List'!$E$45, 1)</f>
        <v>0.5</v>
      </c>
      <c r="P37" s="11"/>
      <c r="Q37" s="36" t="str">
        <f t="shared" si="8"/>
        <v/>
      </c>
      <c r="R37" s="36">
        <f t="shared" si="9"/>
        <v>0.5</v>
      </c>
      <c r="S37" s="11"/>
      <c r="T37" s="36" t="str">
        <f t="shared" si="5"/>
        <v/>
      </c>
      <c r="U37" s="11"/>
      <c r="V37" s="34"/>
      <c r="W37" s="34"/>
      <c r="X37" s="34"/>
      <c r="Y37" s="34"/>
      <c r="Z37" s="34"/>
      <c r="AA37" s="34"/>
      <c r="AB37" s="34"/>
      <c r="AC37" s="35"/>
      <c r="AD37" s="35"/>
      <c r="AE37" s="35"/>
      <c r="AF37" s="35"/>
      <c r="AG37" s="35"/>
      <c r="AH37" s="35"/>
      <c r="AI37" s="35"/>
      <c r="AJ37" s="35"/>
      <c r="AK37" s="35"/>
      <c r="AL37" s="35"/>
      <c r="AM37" s="35"/>
      <c r="AN37" s="35"/>
      <c r="AO37" s="35"/>
      <c r="AP37" s="35"/>
      <c r="AQ37" s="35"/>
      <c r="AR37" s="35"/>
      <c r="AS37" s="35"/>
      <c r="AT37" s="35"/>
      <c r="AU37" s="35"/>
      <c r="AV37" s="33"/>
      <c r="AW37" s="33"/>
      <c r="AX37" s="33"/>
      <c r="AY37" s="33"/>
      <c r="AZ37" s="33"/>
      <c r="BA37" s="33"/>
    </row>
    <row r="38" spans="1:53" ht="19.95" customHeight="1" x14ac:dyDescent="0.3">
      <c r="A38" s="2">
        <f>'Stakeholder List'!H10</f>
        <v>0</v>
      </c>
      <c r="B38" s="116"/>
      <c r="C38" s="116"/>
      <c r="D38" s="116"/>
      <c r="E38" s="116"/>
      <c r="F38" s="116"/>
      <c r="G38" s="11"/>
      <c r="H38" s="27" t="str">
        <f t="shared" si="6"/>
        <v>N/A</v>
      </c>
      <c r="I38" s="27"/>
      <c r="J38" s="27" t="str">
        <f t="shared" si="7"/>
        <v/>
      </c>
      <c r="K38" s="11"/>
      <c r="L38" s="36" t="str">
        <f t="shared" si="2"/>
        <v/>
      </c>
      <c r="M38" s="11"/>
      <c r="N38" s="96"/>
      <c r="O38" s="34">
        <f>IF($N$35, 'Stakeholder List'!$E$45, 1)</f>
        <v>0.5</v>
      </c>
      <c r="P38" s="11"/>
      <c r="Q38" s="36" t="str">
        <f t="shared" si="8"/>
        <v/>
      </c>
      <c r="R38" s="36">
        <f t="shared" si="9"/>
        <v>0.5</v>
      </c>
      <c r="S38" s="11"/>
      <c r="T38" s="36" t="str">
        <f t="shared" si="5"/>
        <v/>
      </c>
      <c r="U38" s="11"/>
      <c r="V38" s="34"/>
      <c r="W38" s="34"/>
      <c r="X38" s="34"/>
      <c r="Y38" s="34"/>
      <c r="Z38" s="34"/>
      <c r="AA38" s="34"/>
      <c r="AB38" s="34"/>
      <c r="AC38" s="35"/>
      <c r="AD38" s="35"/>
      <c r="AE38" s="35"/>
      <c r="AF38" s="35"/>
      <c r="AG38" s="35"/>
      <c r="AH38" s="35"/>
      <c r="AI38" s="35"/>
      <c r="AJ38" s="35"/>
      <c r="AK38" s="35"/>
      <c r="AL38" s="35"/>
      <c r="AM38" s="35"/>
      <c r="AN38" s="35"/>
      <c r="AO38" s="35"/>
      <c r="AP38" s="35"/>
      <c r="AQ38" s="35"/>
      <c r="AR38" s="35"/>
      <c r="AS38" s="35"/>
      <c r="AT38" s="35"/>
      <c r="AU38" s="35"/>
      <c r="AV38" s="33"/>
      <c r="AW38" s="33"/>
      <c r="AX38" s="33"/>
      <c r="AY38" s="33"/>
      <c r="AZ38" s="33"/>
      <c r="BA38" s="33"/>
    </row>
    <row r="39" spans="1:53" ht="19.95" customHeight="1" x14ac:dyDescent="0.3">
      <c r="A39" s="2">
        <f>'Stakeholder List'!H11</f>
        <v>0</v>
      </c>
      <c r="B39" s="116"/>
      <c r="C39" s="116"/>
      <c r="D39" s="116"/>
      <c r="E39" s="116"/>
      <c r="F39" s="116"/>
      <c r="G39" s="11"/>
      <c r="H39" s="27" t="str">
        <f t="shared" si="6"/>
        <v>N/A</v>
      </c>
      <c r="I39" s="27"/>
      <c r="J39" s="27" t="str">
        <f t="shared" si="7"/>
        <v/>
      </c>
      <c r="K39" s="11"/>
      <c r="L39" s="36" t="str">
        <f t="shared" si="2"/>
        <v/>
      </c>
      <c r="M39" s="11"/>
      <c r="N39" s="96"/>
      <c r="O39" s="34">
        <f>IF($N$35, 'Stakeholder List'!$E$45, 1)</f>
        <v>0.5</v>
      </c>
      <c r="P39" s="11"/>
      <c r="Q39" s="36" t="str">
        <f t="shared" si="8"/>
        <v/>
      </c>
      <c r="R39" s="36">
        <f t="shared" si="9"/>
        <v>0.5</v>
      </c>
      <c r="S39" s="11"/>
      <c r="T39" s="36" t="str">
        <f t="shared" si="5"/>
        <v/>
      </c>
      <c r="U39" s="11"/>
      <c r="V39" s="34"/>
      <c r="W39" s="34"/>
      <c r="X39" s="34"/>
      <c r="Y39" s="34"/>
      <c r="Z39" s="34"/>
      <c r="AA39" s="34"/>
      <c r="AB39" s="34"/>
      <c r="AC39" s="35"/>
      <c r="AD39" s="35"/>
      <c r="AE39" s="35"/>
      <c r="AF39" s="35"/>
      <c r="AG39" s="35"/>
      <c r="AH39" s="35"/>
      <c r="AI39" s="35"/>
      <c r="AJ39" s="35"/>
      <c r="AK39" s="35"/>
      <c r="AL39" s="35"/>
      <c r="AM39" s="35"/>
      <c r="AN39" s="35"/>
      <c r="AO39" s="35"/>
      <c r="AP39" s="35"/>
      <c r="AQ39" s="35"/>
      <c r="AR39" s="35"/>
      <c r="AS39" s="35"/>
      <c r="AT39" s="35"/>
      <c r="AU39" s="35"/>
      <c r="AV39" s="33"/>
      <c r="AW39" s="33"/>
      <c r="AX39" s="33"/>
      <c r="AY39" s="33"/>
      <c r="AZ39" s="33"/>
      <c r="BA39" s="33"/>
    </row>
    <row r="40" spans="1:53" ht="19.95" customHeight="1" x14ac:dyDescent="0.3">
      <c r="A40" s="2">
        <f>'Stakeholder List'!H12</f>
        <v>0</v>
      </c>
      <c r="B40" s="116"/>
      <c r="C40" s="116"/>
      <c r="D40" s="116"/>
      <c r="E40" s="116"/>
      <c r="F40" s="116"/>
      <c r="G40" s="11"/>
      <c r="H40" s="27" t="str">
        <f t="shared" si="6"/>
        <v>N/A</v>
      </c>
      <c r="I40" s="27"/>
      <c r="J40" s="27" t="str">
        <f t="shared" si="7"/>
        <v/>
      </c>
      <c r="K40" s="11"/>
      <c r="L40" s="36" t="str">
        <f t="shared" si="2"/>
        <v/>
      </c>
      <c r="M40" s="11"/>
      <c r="N40" s="96"/>
      <c r="O40" s="34">
        <f>IF($N$35, 'Stakeholder List'!$E$45, 1)</f>
        <v>0.5</v>
      </c>
      <c r="P40" s="11"/>
      <c r="Q40" s="36" t="str">
        <f t="shared" si="8"/>
        <v/>
      </c>
      <c r="R40" s="36">
        <f t="shared" si="9"/>
        <v>0.5</v>
      </c>
      <c r="S40" s="11"/>
      <c r="T40" s="36" t="str">
        <f t="shared" si="5"/>
        <v/>
      </c>
      <c r="U40" s="11"/>
      <c r="V40" s="34"/>
      <c r="W40" s="34"/>
      <c r="X40" s="34"/>
      <c r="Y40" s="34"/>
      <c r="Z40" s="34"/>
      <c r="AA40" s="34"/>
      <c r="AB40" s="34"/>
      <c r="AC40" s="35"/>
      <c r="AD40" s="35"/>
      <c r="AE40" s="35"/>
      <c r="AF40" s="35"/>
      <c r="AG40" s="35"/>
      <c r="AH40" s="35"/>
      <c r="AI40" s="35"/>
      <c r="AJ40" s="35"/>
      <c r="AK40" s="35"/>
      <c r="AL40" s="35"/>
      <c r="AM40" s="35"/>
      <c r="AN40" s="35"/>
      <c r="AO40" s="35"/>
      <c r="AP40" s="35"/>
      <c r="AQ40" s="35"/>
      <c r="AR40" s="35"/>
      <c r="AS40" s="35"/>
      <c r="AT40" s="35"/>
      <c r="AU40" s="35"/>
      <c r="AV40" s="33"/>
      <c r="AW40" s="33"/>
      <c r="AX40" s="33"/>
      <c r="AY40" s="33"/>
      <c r="AZ40" s="33"/>
      <c r="BA40" s="33"/>
    </row>
    <row r="41" spans="1:53" ht="14.4" customHeight="1" x14ac:dyDescent="0.3">
      <c r="A41" s="2">
        <f>'Stakeholder List'!H13</f>
        <v>0</v>
      </c>
      <c r="B41" s="116"/>
      <c r="C41" s="116"/>
      <c r="D41" s="116"/>
      <c r="E41" s="116"/>
      <c r="F41" s="116"/>
      <c r="G41" s="11"/>
      <c r="H41" s="27" t="str">
        <f t="shared" si="6"/>
        <v>N/A</v>
      </c>
      <c r="I41" s="27"/>
      <c r="J41" s="27" t="str">
        <f t="shared" si="7"/>
        <v/>
      </c>
      <c r="K41" s="11"/>
      <c r="L41" s="36" t="str">
        <f t="shared" si="2"/>
        <v/>
      </c>
      <c r="M41" s="11"/>
      <c r="N41" s="96"/>
      <c r="O41" s="34">
        <f>IF($N$35, 'Stakeholder List'!$E$45, 1)</f>
        <v>0.5</v>
      </c>
      <c r="P41" s="11"/>
      <c r="Q41" s="36" t="str">
        <f t="shared" si="8"/>
        <v/>
      </c>
      <c r="R41" s="36">
        <f t="shared" si="9"/>
        <v>0.5</v>
      </c>
      <c r="S41" s="11"/>
      <c r="T41" s="36" t="str">
        <f t="shared" si="5"/>
        <v/>
      </c>
      <c r="U41" s="11"/>
      <c r="V41" s="34"/>
      <c r="W41" s="34"/>
      <c r="X41" s="34"/>
      <c r="Y41" s="34"/>
      <c r="Z41" s="34"/>
      <c r="AA41" s="34"/>
      <c r="AB41" s="34"/>
      <c r="AC41" s="35"/>
      <c r="AD41" s="35"/>
      <c r="AE41" s="35"/>
      <c r="AF41" s="35"/>
      <c r="AG41" s="35"/>
      <c r="AH41" s="35"/>
      <c r="AI41" s="35"/>
      <c r="AJ41" s="35"/>
      <c r="AK41" s="35"/>
      <c r="AL41" s="35"/>
      <c r="AM41" s="35"/>
      <c r="AN41" s="35"/>
      <c r="AO41" s="35"/>
      <c r="AP41" s="35"/>
      <c r="AQ41" s="35"/>
      <c r="AR41" s="35"/>
      <c r="AS41" s="35"/>
      <c r="AT41" s="35"/>
      <c r="AU41" s="35"/>
      <c r="AV41" s="33"/>
      <c r="AW41" s="33"/>
      <c r="AX41" s="33"/>
      <c r="AY41" s="33"/>
      <c r="AZ41" s="33"/>
      <c r="BA41" s="33"/>
    </row>
    <row r="42" spans="1:53" ht="19.95" customHeight="1" x14ac:dyDescent="0.3">
      <c r="A42" s="2">
        <f>'Stakeholder List'!H14</f>
        <v>0</v>
      </c>
      <c r="B42" s="116"/>
      <c r="C42" s="116"/>
      <c r="D42" s="116"/>
      <c r="E42" s="116"/>
      <c r="F42" s="116"/>
      <c r="G42" s="11"/>
      <c r="H42" s="27" t="str">
        <f t="shared" si="6"/>
        <v>N/A</v>
      </c>
      <c r="I42" s="27"/>
      <c r="J42" s="27" t="str">
        <f t="shared" si="7"/>
        <v/>
      </c>
      <c r="K42" s="11"/>
      <c r="L42" s="36" t="str">
        <f t="shared" si="2"/>
        <v/>
      </c>
      <c r="M42" s="11"/>
      <c r="N42" s="96"/>
      <c r="O42" s="34">
        <f>IF($N$35, 'Stakeholder List'!$E$45, 1)</f>
        <v>0.5</v>
      </c>
      <c r="P42" s="11"/>
      <c r="Q42" s="36" t="str">
        <f t="shared" si="8"/>
        <v/>
      </c>
      <c r="R42" s="36">
        <f t="shared" si="9"/>
        <v>0.5</v>
      </c>
      <c r="S42" s="11"/>
      <c r="T42" s="36" t="str">
        <f t="shared" si="5"/>
        <v/>
      </c>
      <c r="U42" s="11"/>
      <c r="V42" s="34"/>
      <c r="W42" s="34"/>
      <c r="X42" s="34"/>
      <c r="Y42" s="34"/>
      <c r="Z42" s="34"/>
      <c r="AA42" s="34"/>
      <c r="AB42" s="34"/>
      <c r="AC42" s="35"/>
      <c r="AD42" s="35"/>
      <c r="AE42" s="35"/>
      <c r="AF42" s="35"/>
      <c r="AG42" s="35"/>
      <c r="AH42" s="35"/>
      <c r="AI42" s="35"/>
      <c r="AJ42" s="35"/>
      <c r="AK42" s="35"/>
      <c r="AL42" s="35"/>
      <c r="AM42" s="35"/>
      <c r="AN42" s="35"/>
      <c r="AO42" s="35"/>
      <c r="AP42" s="35"/>
      <c r="AQ42" s="35"/>
      <c r="AR42" s="35"/>
      <c r="AS42" s="35"/>
      <c r="AT42" s="35"/>
      <c r="AU42" s="35"/>
      <c r="AV42" s="33"/>
      <c r="AW42" s="33"/>
      <c r="AX42" s="33"/>
      <c r="AY42" s="33"/>
      <c r="AZ42" s="33"/>
      <c r="BA42" s="33"/>
    </row>
    <row r="43" spans="1:53" ht="19.95" customHeight="1" x14ac:dyDescent="0.3">
      <c r="A43" s="2">
        <f>'Stakeholder List'!H15</f>
        <v>0</v>
      </c>
      <c r="B43" s="116"/>
      <c r="C43" s="116"/>
      <c r="D43" s="116"/>
      <c r="E43" s="116"/>
      <c r="F43" s="116"/>
      <c r="G43" s="11"/>
      <c r="H43" s="27" t="str">
        <f t="shared" si="6"/>
        <v>N/A</v>
      </c>
      <c r="I43" s="27"/>
      <c r="J43" s="27" t="str">
        <f t="shared" si="7"/>
        <v/>
      </c>
      <c r="K43" s="11"/>
      <c r="L43" s="36" t="str">
        <f t="shared" si="2"/>
        <v/>
      </c>
      <c r="M43" s="11"/>
      <c r="N43" s="96"/>
      <c r="O43" s="34">
        <f>IF($N$35, 'Stakeholder List'!$E$45, 1)</f>
        <v>0.5</v>
      </c>
      <c r="P43" s="11"/>
      <c r="Q43" s="36" t="str">
        <f t="shared" si="8"/>
        <v/>
      </c>
      <c r="R43" s="36">
        <f t="shared" si="9"/>
        <v>0.5</v>
      </c>
      <c r="S43" s="11"/>
      <c r="T43" s="36" t="str">
        <f t="shared" si="5"/>
        <v/>
      </c>
      <c r="U43" s="11"/>
      <c r="V43" s="34"/>
      <c r="W43" s="34"/>
      <c r="X43" s="34"/>
      <c r="Y43" s="34"/>
      <c r="Z43" s="34"/>
      <c r="AA43" s="34"/>
      <c r="AB43" s="34"/>
      <c r="AC43" s="35"/>
      <c r="AD43" s="35"/>
      <c r="AE43" s="35"/>
      <c r="AF43" s="35"/>
      <c r="AG43" s="35"/>
      <c r="AH43" s="35"/>
      <c r="AI43" s="35"/>
      <c r="AJ43" s="35"/>
      <c r="AK43" s="35"/>
      <c r="AL43" s="35"/>
      <c r="AM43" s="35"/>
      <c r="AN43" s="35"/>
      <c r="AO43" s="35"/>
      <c r="AP43" s="35"/>
      <c r="AQ43" s="35"/>
      <c r="AR43" s="35"/>
      <c r="AS43" s="35"/>
      <c r="AT43" s="35"/>
      <c r="AU43" s="35"/>
      <c r="AV43" s="33"/>
      <c r="AW43" s="33"/>
      <c r="AX43" s="33"/>
      <c r="AY43" s="33"/>
      <c r="AZ43" s="33"/>
      <c r="BA43" s="33"/>
    </row>
    <row r="44" spans="1:53" ht="19.95" customHeight="1" x14ac:dyDescent="0.3">
      <c r="A44" s="2">
        <f>'Stakeholder List'!H16</f>
        <v>0</v>
      </c>
      <c r="B44" s="120"/>
      <c r="C44" s="121"/>
      <c r="D44" s="121"/>
      <c r="E44" s="121"/>
      <c r="F44" s="122"/>
      <c r="G44" s="11"/>
      <c r="H44" s="27" t="str">
        <f t="shared" si="6"/>
        <v>N/A</v>
      </c>
      <c r="I44" s="27"/>
      <c r="J44" s="27" t="str">
        <f t="shared" si="7"/>
        <v/>
      </c>
      <c r="K44" s="11"/>
      <c r="L44" s="36" t="str">
        <f t="shared" si="2"/>
        <v/>
      </c>
      <c r="M44" s="11"/>
      <c r="N44" s="96"/>
      <c r="O44" s="34">
        <f>IF($N$35, 'Stakeholder List'!$E$45, 1)</f>
        <v>0.5</v>
      </c>
      <c r="P44" s="11"/>
      <c r="Q44" s="36" t="str">
        <f t="shared" si="8"/>
        <v/>
      </c>
      <c r="R44" s="36">
        <f t="shared" si="9"/>
        <v>0.5</v>
      </c>
      <c r="S44" s="11"/>
      <c r="T44" s="36" t="str">
        <f t="shared" si="5"/>
        <v/>
      </c>
      <c r="U44" s="11"/>
      <c r="V44" s="34"/>
      <c r="W44" s="34"/>
      <c r="X44" s="34"/>
      <c r="Y44" s="34"/>
      <c r="Z44" s="34"/>
      <c r="AA44" s="34"/>
      <c r="AB44" s="34"/>
      <c r="AC44" s="35"/>
      <c r="AD44" s="35"/>
      <c r="AE44" s="35"/>
      <c r="AF44" s="35"/>
      <c r="AG44" s="35"/>
      <c r="AH44" s="35"/>
      <c r="AI44" s="35"/>
      <c r="AJ44" s="35"/>
      <c r="AK44" s="35"/>
      <c r="AL44" s="35"/>
      <c r="AM44" s="35"/>
      <c r="AN44" s="35"/>
      <c r="AO44" s="35"/>
      <c r="AP44" s="35"/>
      <c r="AQ44" s="35"/>
      <c r="AR44" s="35"/>
      <c r="AS44" s="35"/>
      <c r="AT44" s="35"/>
      <c r="AU44" s="35"/>
      <c r="AV44" s="33"/>
      <c r="AW44" s="33"/>
      <c r="AX44" s="33"/>
      <c r="AY44" s="33"/>
      <c r="AZ44" s="33"/>
      <c r="BA44" s="33"/>
    </row>
    <row r="45" spans="1:53" ht="19.95" customHeight="1" x14ac:dyDescent="0.3">
      <c r="A45" s="2">
        <f>'Stakeholder List'!H17</f>
        <v>0</v>
      </c>
      <c r="B45" s="112"/>
      <c r="C45" s="113"/>
      <c r="D45" s="113"/>
      <c r="E45" s="113"/>
      <c r="F45" s="114"/>
      <c r="G45" s="11"/>
      <c r="H45" s="27" t="str">
        <f t="shared" si="6"/>
        <v>N/A</v>
      </c>
      <c r="I45" s="27"/>
      <c r="J45" s="27" t="str">
        <f t="shared" si="7"/>
        <v/>
      </c>
      <c r="K45" s="11"/>
      <c r="L45" s="36" t="str">
        <f t="shared" si="2"/>
        <v/>
      </c>
      <c r="M45" s="11"/>
      <c r="N45" s="96"/>
      <c r="O45" s="34">
        <f>IF($N$35, 'Stakeholder List'!$E$45, 1)</f>
        <v>0.5</v>
      </c>
      <c r="P45" s="11"/>
      <c r="Q45" s="36" t="str">
        <f t="shared" si="8"/>
        <v/>
      </c>
      <c r="R45" s="36">
        <f t="shared" si="9"/>
        <v>0.5</v>
      </c>
      <c r="S45" s="11"/>
      <c r="T45" s="36" t="str">
        <f t="shared" si="5"/>
        <v/>
      </c>
      <c r="U45" s="11"/>
      <c r="V45" s="34"/>
      <c r="W45" s="34"/>
      <c r="X45" s="34"/>
      <c r="Y45" s="34"/>
      <c r="Z45" s="34"/>
      <c r="AA45" s="34"/>
      <c r="AB45" s="34"/>
      <c r="AC45" s="35"/>
      <c r="AD45" s="35"/>
      <c r="AE45" s="35"/>
      <c r="AF45" s="35"/>
      <c r="AG45" s="35"/>
      <c r="AH45" s="35"/>
      <c r="AI45" s="35"/>
      <c r="AJ45" s="35"/>
      <c r="AK45" s="35"/>
      <c r="AL45" s="35"/>
      <c r="AM45" s="35"/>
      <c r="AN45" s="35"/>
      <c r="AO45" s="35"/>
      <c r="AP45" s="35"/>
      <c r="AQ45" s="35"/>
      <c r="AR45" s="35"/>
      <c r="AS45" s="35"/>
      <c r="AT45" s="35"/>
      <c r="AU45" s="35"/>
      <c r="AV45" s="33"/>
      <c r="AW45" s="33"/>
      <c r="AX45" s="33"/>
      <c r="AY45" s="33"/>
      <c r="AZ45" s="33"/>
      <c r="BA45" s="33"/>
    </row>
    <row r="46" spans="1:53" ht="19.95" customHeight="1" x14ac:dyDescent="0.3">
      <c r="A46" s="2">
        <f>'Stakeholder List'!H18</f>
        <v>0</v>
      </c>
      <c r="B46" s="112"/>
      <c r="C46" s="113"/>
      <c r="D46" s="113"/>
      <c r="E46" s="113"/>
      <c r="F46" s="114"/>
      <c r="G46" s="11"/>
      <c r="H46" s="27" t="str">
        <f t="shared" si="6"/>
        <v>N/A</v>
      </c>
      <c r="I46" s="27"/>
      <c r="J46" s="27" t="str">
        <f t="shared" si="7"/>
        <v/>
      </c>
      <c r="K46" s="11"/>
      <c r="L46" s="36" t="str">
        <f t="shared" si="2"/>
        <v/>
      </c>
      <c r="M46" s="11"/>
      <c r="N46" s="96"/>
      <c r="O46" s="34">
        <f>IF($N$35, 'Stakeholder List'!$E$45, 1)</f>
        <v>0.5</v>
      </c>
      <c r="P46" s="11"/>
      <c r="Q46" s="36" t="str">
        <f t="shared" si="8"/>
        <v/>
      </c>
      <c r="R46" s="36">
        <f t="shared" si="9"/>
        <v>0.5</v>
      </c>
      <c r="S46" s="11"/>
      <c r="T46" s="36" t="str">
        <f t="shared" si="5"/>
        <v/>
      </c>
      <c r="U46" s="11"/>
      <c r="V46" s="34"/>
      <c r="W46" s="34"/>
      <c r="X46" s="34"/>
      <c r="Y46" s="34"/>
      <c r="Z46" s="34"/>
      <c r="AA46" s="34"/>
      <c r="AB46" s="34"/>
      <c r="AC46" s="35"/>
      <c r="AD46" s="35"/>
      <c r="AE46" s="35"/>
      <c r="AF46" s="35"/>
      <c r="AG46" s="35"/>
      <c r="AH46" s="35"/>
      <c r="AI46" s="35"/>
      <c r="AJ46" s="35"/>
      <c r="AK46" s="35"/>
      <c r="AL46" s="35"/>
      <c r="AM46" s="35"/>
      <c r="AN46" s="35"/>
      <c r="AO46" s="35"/>
      <c r="AP46" s="35"/>
      <c r="AQ46" s="35"/>
      <c r="AR46" s="35"/>
      <c r="AS46" s="35"/>
      <c r="AT46" s="35"/>
      <c r="AU46" s="35"/>
      <c r="AV46" s="33"/>
      <c r="AW46" s="33"/>
      <c r="AX46" s="33"/>
      <c r="AY46" s="33"/>
      <c r="AZ46" s="33"/>
      <c r="BA46" s="33"/>
    </row>
    <row r="47" spans="1:53" ht="19.95" customHeight="1" x14ac:dyDescent="0.3">
      <c r="A47" s="2">
        <f>'Stakeholder List'!H19</f>
        <v>0</v>
      </c>
      <c r="B47" s="112"/>
      <c r="C47" s="113"/>
      <c r="D47" s="113"/>
      <c r="E47" s="113"/>
      <c r="F47" s="114"/>
      <c r="G47" s="11"/>
      <c r="H47" s="27" t="str">
        <f t="shared" si="6"/>
        <v>N/A</v>
      </c>
      <c r="I47" s="27"/>
      <c r="J47" s="27" t="str">
        <f t="shared" si="7"/>
        <v/>
      </c>
      <c r="K47" s="11"/>
      <c r="L47" s="36" t="str">
        <f t="shared" si="2"/>
        <v/>
      </c>
      <c r="M47" s="11"/>
      <c r="N47" s="96"/>
      <c r="O47" s="34">
        <f>IF($N$35, 'Stakeholder List'!$E$45, 1)</f>
        <v>0.5</v>
      </c>
      <c r="P47" s="11"/>
      <c r="Q47" s="36" t="str">
        <f t="shared" si="8"/>
        <v/>
      </c>
      <c r="R47" s="36">
        <f t="shared" si="9"/>
        <v>0.5</v>
      </c>
      <c r="S47" s="11"/>
      <c r="T47" s="36" t="str">
        <f t="shared" si="5"/>
        <v/>
      </c>
      <c r="U47" s="11"/>
      <c r="V47" s="34"/>
      <c r="W47" s="34"/>
      <c r="X47" s="34"/>
      <c r="Y47" s="34"/>
      <c r="Z47" s="34"/>
      <c r="AA47" s="34"/>
      <c r="AB47" s="34"/>
      <c r="AC47" s="35"/>
      <c r="AD47" s="35"/>
      <c r="AE47" s="35"/>
      <c r="AF47" s="35"/>
      <c r="AG47" s="35"/>
      <c r="AH47" s="35"/>
      <c r="AI47" s="35"/>
      <c r="AJ47" s="35"/>
      <c r="AK47" s="35"/>
      <c r="AL47" s="35"/>
      <c r="AM47" s="35"/>
      <c r="AN47" s="35"/>
      <c r="AO47" s="35"/>
      <c r="AP47" s="35"/>
      <c r="AQ47" s="35"/>
      <c r="AR47" s="35"/>
      <c r="AS47" s="35"/>
      <c r="AT47" s="35"/>
      <c r="AU47" s="35"/>
      <c r="AV47" s="33"/>
      <c r="AW47" s="33"/>
      <c r="AX47" s="33"/>
      <c r="AY47" s="33"/>
      <c r="AZ47" s="33"/>
      <c r="BA47" s="33"/>
    </row>
    <row r="48" spans="1:53" ht="19.95" customHeight="1" x14ac:dyDescent="0.3">
      <c r="A48" s="2">
        <f>'Stakeholder List'!H20</f>
        <v>0</v>
      </c>
      <c r="B48" s="112"/>
      <c r="C48" s="113"/>
      <c r="D48" s="113"/>
      <c r="E48" s="113"/>
      <c r="F48" s="114"/>
      <c r="G48" s="11"/>
      <c r="H48" s="27" t="str">
        <f t="shared" si="6"/>
        <v>N/A</v>
      </c>
      <c r="I48" s="27"/>
      <c r="J48" s="27" t="str">
        <f t="shared" si="7"/>
        <v/>
      </c>
      <c r="K48" s="11"/>
      <c r="L48" s="36" t="str">
        <f t="shared" si="2"/>
        <v/>
      </c>
      <c r="M48" s="11"/>
      <c r="N48" s="96"/>
      <c r="O48" s="34">
        <f>IF($N$35, 'Stakeholder List'!$E$45, 1)</f>
        <v>0.5</v>
      </c>
      <c r="P48" s="11"/>
      <c r="Q48" s="36" t="str">
        <f t="shared" si="8"/>
        <v/>
      </c>
      <c r="R48" s="36">
        <f t="shared" si="9"/>
        <v>0.5</v>
      </c>
      <c r="S48" s="11"/>
      <c r="T48" s="36" t="str">
        <f t="shared" si="5"/>
        <v/>
      </c>
      <c r="U48" s="11"/>
      <c r="V48" s="34"/>
      <c r="W48" s="34"/>
      <c r="X48" s="34"/>
      <c r="Y48" s="34"/>
      <c r="Z48" s="34"/>
      <c r="AA48" s="34"/>
      <c r="AB48" s="34"/>
      <c r="AC48" s="35"/>
      <c r="AD48" s="35"/>
      <c r="AE48" s="35"/>
      <c r="AF48" s="35"/>
      <c r="AG48" s="35"/>
      <c r="AH48" s="35"/>
      <c r="AI48" s="35"/>
      <c r="AJ48" s="35"/>
      <c r="AK48" s="35"/>
      <c r="AL48" s="35"/>
      <c r="AM48" s="35"/>
      <c r="AN48" s="35"/>
      <c r="AO48" s="35"/>
      <c r="AP48" s="35"/>
      <c r="AQ48" s="35"/>
      <c r="AR48" s="35"/>
      <c r="AS48" s="35"/>
      <c r="AT48" s="35"/>
      <c r="AU48" s="35"/>
      <c r="AV48" s="33"/>
      <c r="AW48" s="33"/>
      <c r="AX48" s="33"/>
      <c r="AY48" s="33"/>
      <c r="AZ48" s="33"/>
      <c r="BA48" s="33"/>
    </row>
    <row r="49" spans="1:53" ht="19.95" customHeight="1" x14ac:dyDescent="0.3">
      <c r="A49" s="2">
        <f>'Stakeholder List'!H21</f>
        <v>0</v>
      </c>
      <c r="B49" s="112"/>
      <c r="C49" s="113"/>
      <c r="D49" s="113"/>
      <c r="E49" s="113"/>
      <c r="F49" s="114"/>
      <c r="G49" s="11"/>
      <c r="H49" s="27" t="str">
        <f t="shared" si="6"/>
        <v>N/A</v>
      </c>
      <c r="I49" s="27"/>
      <c r="J49" s="27" t="str">
        <f t="shared" si="7"/>
        <v/>
      </c>
      <c r="K49" s="11"/>
      <c r="L49" s="36" t="str">
        <f t="shared" si="2"/>
        <v/>
      </c>
      <c r="M49" s="11"/>
      <c r="N49" s="96"/>
      <c r="O49" s="34">
        <f>IF($N$35, 'Stakeholder List'!$E$45, 1)</f>
        <v>0.5</v>
      </c>
      <c r="P49" s="11"/>
      <c r="Q49" s="36" t="str">
        <f t="shared" si="8"/>
        <v/>
      </c>
      <c r="R49" s="36">
        <f t="shared" si="9"/>
        <v>0.5</v>
      </c>
      <c r="S49" s="11"/>
      <c r="T49" s="36" t="str">
        <f t="shared" si="5"/>
        <v/>
      </c>
      <c r="U49" s="11"/>
      <c r="V49" s="34"/>
      <c r="W49" s="34"/>
      <c r="X49" s="34"/>
      <c r="Y49" s="34"/>
      <c r="Z49" s="34"/>
      <c r="AA49" s="34"/>
      <c r="AB49" s="34"/>
      <c r="AC49" s="35"/>
      <c r="AD49" s="35"/>
      <c r="AE49" s="35"/>
      <c r="AF49" s="35"/>
      <c r="AG49" s="35"/>
      <c r="AH49" s="35"/>
      <c r="AI49" s="35"/>
      <c r="AJ49" s="35"/>
      <c r="AK49" s="35"/>
      <c r="AL49" s="35"/>
      <c r="AM49" s="35"/>
      <c r="AN49" s="35"/>
      <c r="AO49" s="35"/>
      <c r="AP49" s="35"/>
      <c r="AQ49" s="35"/>
      <c r="AR49" s="35"/>
      <c r="AS49" s="35"/>
      <c r="AT49" s="35"/>
      <c r="AU49" s="35"/>
      <c r="AV49" s="33"/>
      <c r="AW49" s="33"/>
      <c r="AX49" s="33"/>
      <c r="AY49" s="33"/>
      <c r="AZ49" s="33"/>
      <c r="BA49" s="33"/>
    </row>
    <row r="50" spans="1:53" ht="19.95" customHeight="1" x14ac:dyDescent="0.3">
      <c r="A50" s="2">
        <f>'Stakeholder List'!H22</f>
        <v>0</v>
      </c>
      <c r="B50" s="112"/>
      <c r="C50" s="113"/>
      <c r="D50" s="113"/>
      <c r="E50" s="113"/>
      <c r="F50" s="114"/>
      <c r="G50" s="11"/>
      <c r="H50" s="27" t="str">
        <f t="shared" si="6"/>
        <v>N/A</v>
      </c>
      <c r="I50" s="27"/>
      <c r="J50" s="27" t="str">
        <f t="shared" si="7"/>
        <v/>
      </c>
      <c r="K50" s="11"/>
      <c r="L50" s="36" t="str">
        <f t="shared" si="2"/>
        <v/>
      </c>
      <c r="M50" s="11"/>
      <c r="N50" s="96"/>
      <c r="O50" s="34">
        <f>IF($N$35, 'Stakeholder List'!$E$45, 1)</f>
        <v>0.5</v>
      </c>
      <c r="P50" s="11"/>
      <c r="Q50" s="36" t="str">
        <f t="shared" si="8"/>
        <v/>
      </c>
      <c r="R50" s="36">
        <f t="shared" si="9"/>
        <v>0.5</v>
      </c>
      <c r="S50" s="11"/>
      <c r="T50" s="36" t="str">
        <f t="shared" si="5"/>
        <v/>
      </c>
      <c r="U50" s="11"/>
      <c r="V50" s="34"/>
      <c r="W50" s="34"/>
      <c r="X50" s="34"/>
      <c r="Y50" s="34"/>
      <c r="Z50" s="34"/>
      <c r="AA50" s="34"/>
      <c r="AB50" s="34"/>
      <c r="AC50" s="35"/>
      <c r="AD50" s="35"/>
      <c r="AE50" s="35"/>
      <c r="AF50" s="35"/>
      <c r="AG50" s="35"/>
      <c r="AH50" s="35"/>
      <c r="AI50" s="35"/>
      <c r="AJ50" s="35"/>
      <c r="AK50" s="35"/>
      <c r="AL50" s="35"/>
      <c r="AM50" s="35"/>
      <c r="AN50" s="35"/>
      <c r="AO50" s="35"/>
      <c r="AP50" s="35"/>
      <c r="AQ50" s="35"/>
      <c r="AR50" s="35"/>
      <c r="AS50" s="35"/>
      <c r="AT50" s="35"/>
      <c r="AU50" s="35"/>
      <c r="AV50" s="33"/>
      <c r="AW50" s="33"/>
      <c r="AX50" s="33"/>
      <c r="AY50" s="33"/>
      <c r="AZ50" s="33"/>
      <c r="BA50" s="33"/>
    </row>
    <row r="51" spans="1:53" ht="19.95" customHeight="1" x14ac:dyDescent="0.3">
      <c r="A51" s="2">
        <f>'Stakeholder List'!H23</f>
        <v>0</v>
      </c>
      <c r="B51" s="112"/>
      <c r="C51" s="113"/>
      <c r="D51" s="113"/>
      <c r="E51" s="113"/>
      <c r="F51" s="114"/>
      <c r="G51" s="11"/>
      <c r="H51" s="27" t="str">
        <f t="shared" si="6"/>
        <v>N/A</v>
      </c>
      <c r="I51" s="27"/>
      <c r="J51" s="27" t="str">
        <f t="shared" si="7"/>
        <v/>
      </c>
      <c r="K51" s="11"/>
      <c r="L51" s="36" t="str">
        <f t="shared" si="2"/>
        <v/>
      </c>
      <c r="M51" s="11"/>
      <c r="N51" s="96"/>
      <c r="O51" s="34">
        <f>IF($N$35, 'Stakeholder List'!$E$45, 1)</f>
        <v>0.5</v>
      </c>
      <c r="P51" s="11"/>
      <c r="Q51" s="36" t="str">
        <f t="shared" si="8"/>
        <v/>
      </c>
      <c r="R51" s="36">
        <f t="shared" si="9"/>
        <v>0.5</v>
      </c>
      <c r="S51" s="11"/>
      <c r="T51" s="36" t="str">
        <f t="shared" si="5"/>
        <v/>
      </c>
      <c r="U51" s="11"/>
      <c r="V51" s="34"/>
      <c r="W51" s="34"/>
      <c r="X51" s="34"/>
      <c r="Y51" s="34"/>
      <c r="Z51" s="34"/>
      <c r="AA51" s="34"/>
      <c r="AB51" s="34"/>
      <c r="AC51" s="35"/>
      <c r="AD51" s="35"/>
      <c r="AE51" s="35"/>
      <c r="AF51" s="35"/>
      <c r="AG51" s="35"/>
      <c r="AH51" s="35"/>
      <c r="AI51" s="35"/>
      <c r="AJ51" s="35"/>
      <c r="AK51" s="35"/>
      <c r="AL51" s="35"/>
      <c r="AM51" s="35"/>
      <c r="AN51" s="35"/>
      <c r="AO51" s="35"/>
      <c r="AP51" s="35"/>
      <c r="AQ51" s="35"/>
      <c r="AR51" s="35"/>
      <c r="AS51" s="35"/>
      <c r="AT51" s="35"/>
      <c r="AU51" s="35"/>
      <c r="AV51" s="33"/>
      <c r="AW51" s="33"/>
      <c r="AX51" s="33"/>
      <c r="AY51" s="33"/>
      <c r="AZ51" s="33"/>
      <c r="BA51" s="33"/>
    </row>
    <row r="52" spans="1:53" ht="19.95" customHeight="1" x14ac:dyDescent="0.3">
      <c r="A52" s="2">
        <f>'Stakeholder List'!H24</f>
        <v>0</v>
      </c>
      <c r="B52" s="112"/>
      <c r="C52" s="113"/>
      <c r="D52" s="113"/>
      <c r="E52" s="113"/>
      <c r="F52" s="114"/>
      <c r="G52" s="11"/>
      <c r="H52" s="27" t="str">
        <f t="shared" si="6"/>
        <v>N/A</v>
      </c>
      <c r="I52" s="27"/>
      <c r="J52" s="27" t="str">
        <f t="shared" si="7"/>
        <v/>
      </c>
      <c r="K52" s="11"/>
      <c r="L52" s="36" t="str">
        <f t="shared" si="2"/>
        <v/>
      </c>
      <c r="M52" s="11"/>
      <c r="N52" s="96"/>
      <c r="O52" s="34">
        <f>IF($N$35, 'Stakeholder List'!$E$45, 1)</f>
        <v>0.5</v>
      </c>
      <c r="P52" s="11"/>
      <c r="Q52" s="36" t="str">
        <f t="shared" si="8"/>
        <v/>
      </c>
      <c r="R52" s="36">
        <f t="shared" si="9"/>
        <v>0.5</v>
      </c>
      <c r="S52" s="11"/>
      <c r="T52" s="36" t="str">
        <f t="shared" si="5"/>
        <v/>
      </c>
      <c r="U52" s="11"/>
      <c r="V52" s="34"/>
      <c r="W52" s="34"/>
      <c r="X52" s="34"/>
      <c r="Y52" s="34"/>
      <c r="Z52" s="34"/>
      <c r="AA52" s="34"/>
      <c r="AB52" s="34"/>
      <c r="AC52" s="35"/>
      <c r="AD52" s="35"/>
      <c r="AE52" s="35"/>
      <c r="AF52" s="35"/>
      <c r="AG52" s="35"/>
      <c r="AH52" s="35"/>
      <c r="AI52" s="35"/>
      <c r="AJ52" s="35"/>
      <c r="AK52" s="35"/>
      <c r="AL52" s="35"/>
      <c r="AM52" s="35"/>
      <c r="AN52" s="35"/>
      <c r="AO52" s="35"/>
      <c r="AP52" s="35"/>
      <c r="AQ52" s="35"/>
      <c r="AR52" s="35"/>
      <c r="AS52" s="35"/>
      <c r="AT52" s="35"/>
      <c r="AU52" s="35"/>
      <c r="AV52" s="33"/>
      <c r="AW52" s="33"/>
      <c r="AX52" s="33"/>
      <c r="AY52" s="33"/>
      <c r="AZ52" s="33"/>
      <c r="BA52" s="33"/>
    </row>
    <row r="53" spans="1:53" ht="19.95" customHeight="1" x14ac:dyDescent="0.3">
      <c r="A53" s="2">
        <f>'Stakeholder List'!H25</f>
        <v>0</v>
      </c>
      <c r="B53" s="112"/>
      <c r="C53" s="113"/>
      <c r="D53" s="113"/>
      <c r="E53" s="113"/>
      <c r="F53" s="114"/>
      <c r="G53" s="11"/>
      <c r="H53" s="27" t="str">
        <f t="shared" si="6"/>
        <v>N/A</v>
      </c>
      <c r="I53" s="27"/>
      <c r="J53" s="27" t="str">
        <f t="shared" si="7"/>
        <v/>
      </c>
      <c r="K53" s="11"/>
      <c r="L53" s="36" t="str">
        <f t="shared" si="2"/>
        <v/>
      </c>
      <c r="M53" s="11"/>
      <c r="N53" s="96"/>
      <c r="O53" s="34">
        <f>IF($N$35, 'Stakeholder List'!$E$45, 1)</f>
        <v>0.5</v>
      </c>
      <c r="P53" s="11"/>
      <c r="Q53" s="36" t="str">
        <f t="shared" si="8"/>
        <v/>
      </c>
      <c r="R53" s="36">
        <f t="shared" si="9"/>
        <v>0.5</v>
      </c>
      <c r="S53" s="11"/>
      <c r="T53" s="36" t="str">
        <f t="shared" si="5"/>
        <v/>
      </c>
      <c r="U53" s="11"/>
      <c r="V53" s="34"/>
      <c r="W53" s="34"/>
      <c r="X53" s="34"/>
      <c r="Y53" s="34"/>
      <c r="Z53" s="34"/>
      <c r="AA53" s="34"/>
      <c r="AB53" s="34"/>
      <c r="AC53" s="35"/>
      <c r="AD53" s="35"/>
      <c r="AE53" s="35"/>
      <c r="AF53" s="35"/>
      <c r="AG53" s="35"/>
      <c r="AH53" s="35"/>
      <c r="AI53" s="35"/>
      <c r="AJ53" s="35"/>
      <c r="AK53" s="35"/>
      <c r="AL53" s="35"/>
      <c r="AM53" s="35"/>
      <c r="AN53" s="35"/>
      <c r="AO53" s="35"/>
      <c r="AP53" s="35"/>
      <c r="AQ53" s="35"/>
      <c r="AR53" s="35"/>
      <c r="AS53" s="35"/>
      <c r="AT53" s="35"/>
      <c r="AU53" s="35"/>
      <c r="AV53" s="33"/>
      <c r="AW53" s="33"/>
      <c r="AX53" s="33"/>
      <c r="AY53" s="33"/>
      <c r="AZ53" s="33"/>
      <c r="BA53" s="33"/>
    </row>
    <row r="54" spans="1:53" ht="19.95" customHeight="1" thickBot="1" x14ac:dyDescent="0.35">
      <c r="A54" s="2">
        <f>'Stakeholder List'!H26</f>
        <v>0</v>
      </c>
      <c r="B54" s="117"/>
      <c r="C54" s="118"/>
      <c r="D54" s="118"/>
      <c r="E54" s="118"/>
      <c r="F54" s="119"/>
      <c r="G54" s="11"/>
      <c r="H54" s="27" t="str">
        <f t="shared" si="6"/>
        <v>N/A</v>
      </c>
      <c r="I54" s="27"/>
      <c r="J54" s="27" t="str">
        <f t="shared" si="7"/>
        <v/>
      </c>
      <c r="K54" s="11"/>
      <c r="L54" s="36" t="str">
        <f t="shared" si="2"/>
        <v/>
      </c>
      <c r="M54" s="11"/>
      <c r="N54" s="96"/>
      <c r="O54" s="34">
        <f>IF($N$35, 'Stakeholder List'!$E$45, 1)</f>
        <v>0.5</v>
      </c>
      <c r="P54" s="11"/>
      <c r="Q54" s="36" t="str">
        <f t="shared" si="8"/>
        <v/>
      </c>
      <c r="R54" s="36">
        <f t="shared" si="9"/>
        <v>0.5</v>
      </c>
      <c r="S54" s="11"/>
      <c r="T54" s="36" t="str">
        <f t="shared" si="5"/>
        <v/>
      </c>
      <c r="U54" s="11"/>
      <c r="V54" s="34"/>
      <c r="W54" s="34"/>
      <c r="X54" s="34"/>
      <c r="Y54" s="34"/>
      <c r="Z54" s="34"/>
      <c r="AA54" s="34"/>
      <c r="AB54" s="34"/>
      <c r="AC54" s="35"/>
      <c r="AD54" s="35"/>
      <c r="AE54" s="35"/>
      <c r="AF54" s="35"/>
      <c r="AG54" s="35"/>
      <c r="AH54" s="35"/>
      <c r="AI54" s="35"/>
      <c r="AJ54" s="35"/>
      <c r="AK54" s="35"/>
      <c r="AL54" s="35"/>
      <c r="AM54" s="35"/>
      <c r="AN54" s="35"/>
      <c r="AO54" s="35"/>
      <c r="AP54" s="35"/>
      <c r="AQ54" s="35"/>
      <c r="AR54" s="35"/>
      <c r="AS54" s="35"/>
      <c r="AT54" s="35"/>
      <c r="AU54" s="35"/>
      <c r="AV54" s="33"/>
      <c r="AW54" s="33"/>
      <c r="AX54" s="33"/>
      <c r="AY54" s="33"/>
      <c r="AZ54" s="33"/>
      <c r="BA54" s="33"/>
    </row>
    <row r="55" spans="1:53" ht="19.95" customHeight="1" thickBot="1" x14ac:dyDescent="0.35">
      <c r="A55" s="90" t="s">
        <v>22</v>
      </c>
      <c r="B55" s="91"/>
      <c r="C55" s="91"/>
      <c r="D55" s="91"/>
      <c r="E55" s="91"/>
      <c r="F55" s="92"/>
      <c r="G55" s="11"/>
      <c r="H55" s="11"/>
      <c r="I55" s="11"/>
      <c r="J55" s="11"/>
      <c r="K55" s="11"/>
      <c r="L55" s="11"/>
      <c r="M55" s="11"/>
      <c r="N55" s="1">
        <f>IF(ISNUMBER(C55), "N/A", COUNTIF(D55:L55, "x"))</f>
        <v>0</v>
      </c>
      <c r="O55" s="1"/>
      <c r="P55" s="11"/>
      <c r="Q55" s="11"/>
      <c r="R55" s="11"/>
      <c r="S55" s="11"/>
      <c r="T55" s="11"/>
      <c r="U55" s="11"/>
      <c r="Z55" s="34"/>
      <c r="AA55" s="34"/>
      <c r="AB55" s="34"/>
      <c r="AC55" s="35"/>
      <c r="AD55" s="35"/>
      <c r="AE55" s="35"/>
      <c r="AF55" s="35"/>
      <c r="AG55" s="35"/>
      <c r="AH55" s="35"/>
      <c r="AI55" s="35"/>
      <c r="AJ55" s="35"/>
      <c r="AK55" s="35"/>
      <c r="AL55" s="35"/>
      <c r="AM55" s="35"/>
      <c r="AN55" s="35"/>
      <c r="AO55" s="35"/>
      <c r="AP55" s="35"/>
      <c r="AQ55" s="35"/>
      <c r="AR55" s="35"/>
      <c r="AS55" s="35"/>
      <c r="AT55" s="35"/>
      <c r="AU55" s="35"/>
      <c r="AV55" s="33"/>
      <c r="AW55" s="33"/>
      <c r="AX55" s="33"/>
      <c r="AY55" s="33"/>
      <c r="AZ55" s="33"/>
      <c r="BA55" s="33"/>
    </row>
    <row r="56" spans="1:53" ht="19.95" customHeight="1" x14ac:dyDescent="0.3">
      <c r="A56" s="2" t="str">
        <f>'Stakeholder List'!O2</f>
        <v>Hospitals, health clinics</v>
      </c>
      <c r="B56" s="112">
        <v>42</v>
      </c>
      <c r="C56" s="113"/>
      <c r="D56" s="113"/>
      <c r="E56" s="113"/>
      <c r="F56" s="114"/>
      <c r="G56" s="11"/>
      <c r="H56" s="27">
        <f t="shared" ref="H56:H80" si="10">IF(ISNUMBER(A56), "N/A", B56)</f>
        <v>42</v>
      </c>
      <c r="I56" s="27"/>
      <c r="J56" s="27">
        <f t="shared" si="7"/>
        <v>42</v>
      </c>
      <c r="K56" s="11"/>
      <c r="L56" s="36">
        <f t="shared" si="2"/>
        <v>0.42</v>
      </c>
      <c r="M56" s="11"/>
      <c r="N56" s="71"/>
      <c r="O56" s="34">
        <f>IF($N$61, 'Stakeholder List'!$E$47, 1)</f>
        <v>1</v>
      </c>
      <c r="P56" s="11"/>
      <c r="Q56" s="36">
        <f t="shared" si="8"/>
        <v>0.42</v>
      </c>
      <c r="R56" s="36">
        <f t="shared" si="9"/>
        <v>1</v>
      </c>
      <c r="S56" s="11"/>
      <c r="T56" s="36">
        <f t="shared" si="5"/>
        <v>0.71</v>
      </c>
      <c r="U56" s="11"/>
      <c r="V56" s="34"/>
      <c r="W56" s="34"/>
      <c r="X56" s="34"/>
      <c r="Y56" s="34"/>
      <c r="Z56" s="34"/>
      <c r="AA56" s="34"/>
      <c r="AB56" s="34"/>
      <c r="AC56" s="35"/>
      <c r="AD56" s="35"/>
      <c r="AE56" s="35"/>
      <c r="AF56" s="35"/>
      <c r="AG56" s="35"/>
      <c r="AH56" s="35"/>
      <c r="AI56" s="35"/>
      <c r="AJ56" s="35"/>
      <c r="AK56" s="35"/>
      <c r="AL56" s="35"/>
      <c r="AM56" s="35"/>
      <c r="AN56" s="35"/>
      <c r="AO56" s="35"/>
      <c r="AP56" s="35"/>
      <c r="AQ56" s="35"/>
      <c r="AR56" s="35"/>
      <c r="AS56" s="35"/>
      <c r="AT56" s="35"/>
      <c r="AU56" s="35"/>
      <c r="AV56" s="33"/>
      <c r="AW56" s="33"/>
      <c r="AX56" s="33"/>
      <c r="AY56" s="33"/>
      <c r="AZ56" s="33"/>
      <c r="BA56" s="33"/>
    </row>
    <row r="57" spans="1:53" ht="19.95" customHeight="1" x14ac:dyDescent="0.3">
      <c r="A57" s="2" t="str">
        <f>'Stakeholder List'!O3</f>
        <v>Environmental Advocacy groups</v>
      </c>
      <c r="B57" s="112">
        <v>65</v>
      </c>
      <c r="C57" s="113"/>
      <c r="D57" s="113"/>
      <c r="E57" s="113"/>
      <c r="F57" s="114"/>
      <c r="G57" s="11"/>
      <c r="H57" s="27">
        <f t="shared" si="10"/>
        <v>65</v>
      </c>
      <c r="I57" s="27"/>
      <c r="J57" s="27">
        <f t="shared" si="7"/>
        <v>65</v>
      </c>
      <c r="K57" s="11"/>
      <c r="L57" s="36">
        <f t="shared" si="2"/>
        <v>0.65</v>
      </c>
      <c r="M57" s="11"/>
      <c r="N57" s="71"/>
      <c r="O57" s="34">
        <f>IF($N$61, 'Stakeholder List'!$E$47, 1)</f>
        <v>1</v>
      </c>
      <c r="P57" s="11"/>
      <c r="Q57" s="36">
        <f t="shared" si="8"/>
        <v>0.65</v>
      </c>
      <c r="R57" s="36">
        <f t="shared" si="9"/>
        <v>1</v>
      </c>
      <c r="S57" s="11"/>
      <c r="T57" s="36">
        <f t="shared" si="5"/>
        <v>0.82499999999999996</v>
      </c>
      <c r="U57" s="11"/>
      <c r="V57" s="34"/>
      <c r="W57" s="34"/>
      <c r="X57" s="34"/>
      <c r="Y57" s="34"/>
      <c r="Z57" s="34"/>
      <c r="AA57" s="34"/>
      <c r="AB57" s="34"/>
      <c r="AC57" s="35"/>
      <c r="AD57" s="35"/>
      <c r="AE57" s="35"/>
      <c r="AF57" s="35"/>
      <c r="AG57" s="35"/>
      <c r="AH57" s="35"/>
      <c r="AI57" s="35"/>
      <c r="AJ57" s="35"/>
      <c r="AK57" s="35"/>
      <c r="AL57" s="35"/>
      <c r="AM57" s="35"/>
      <c r="AN57" s="35"/>
      <c r="AO57" s="35"/>
      <c r="AP57" s="35"/>
      <c r="AQ57" s="35"/>
      <c r="AR57" s="35"/>
      <c r="AS57" s="35"/>
      <c r="AT57" s="35"/>
      <c r="AU57" s="35"/>
      <c r="AV57" s="33"/>
      <c r="AW57" s="33"/>
      <c r="AX57" s="33"/>
      <c r="AY57" s="33"/>
      <c r="AZ57" s="33"/>
      <c r="BA57" s="33"/>
    </row>
    <row r="58" spans="1:53" ht="19.95" customHeight="1" x14ac:dyDescent="0.3">
      <c r="A58" s="2" t="str">
        <f>'Stakeholder List'!O4</f>
        <v>Public Health Advocacy groups</v>
      </c>
      <c r="B58" s="112">
        <v>57</v>
      </c>
      <c r="C58" s="113"/>
      <c r="D58" s="113"/>
      <c r="E58" s="113"/>
      <c r="F58" s="114"/>
      <c r="G58" s="11"/>
      <c r="H58" s="27">
        <f t="shared" si="10"/>
        <v>57</v>
      </c>
      <c r="I58" s="27"/>
      <c r="J58" s="27">
        <f t="shared" si="7"/>
        <v>57</v>
      </c>
      <c r="K58" s="11"/>
      <c r="L58" s="36">
        <f t="shared" si="2"/>
        <v>0.56999999999999995</v>
      </c>
      <c r="M58" s="11"/>
      <c r="N58" s="71"/>
      <c r="O58" s="34">
        <f>IF($N$61, 'Stakeholder List'!$E$47, 1)</f>
        <v>1</v>
      </c>
      <c r="P58" s="11"/>
      <c r="Q58" s="36">
        <f t="shared" si="8"/>
        <v>0.56999999999999995</v>
      </c>
      <c r="R58" s="36">
        <f t="shared" si="9"/>
        <v>1</v>
      </c>
      <c r="S58" s="11"/>
      <c r="T58" s="36">
        <f t="shared" si="5"/>
        <v>0.78499999999999992</v>
      </c>
      <c r="U58" s="11"/>
      <c r="V58" s="34"/>
      <c r="W58" s="34"/>
      <c r="X58" s="34"/>
      <c r="Y58" s="34"/>
      <c r="Z58" s="34"/>
      <c r="AA58" s="34"/>
      <c r="AB58" s="34"/>
      <c r="AC58" s="35"/>
      <c r="AD58" s="35"/>
      <c r="AE58" s="35"/>
      <c r="AF58" s="35"/>
      <c r="AG58" s="35"/>
      <c r="AH58" s="35"/>
      <c r="AI58" s="35"/>
      <c r="AJ58" s="35"/>
      <c r="AK58" s="35"/>
      <c r="AL58" s="35"/>
      <c r="AM58" s="35"/>
      <c r="AN58" s="35"/>
      <c r="AO58" s="35"/>
      <c r="AP58" s="35"/>
      <c r="AQ58" s="35"/>
      <c r="AR58" s="35"/>
      <c r="AS58" s="35"/>
      <c r="AT58" s="35"/>
      <c r="AU58" s="35"/>
      <c r="AV58" s="33"/>
      <c r="AW58" s="33"/>
      <c r="AX58" s="33"/>
      <c r="AY58" s="33"/>
      <c r="AZ58" s="33"/>
      <c r="BA58" s="33"/>
    </row>
    <row r="59" spans="1:53" ht="19.95" customHeight="1" x14ac:dyDescent="0.3">
      <c r="A59" s="2" t="str">
        <f>'Stakeholder List'!O5</f>
        <v>Universities and Academic Research Groups</v>
      </c>
      <c r="B59" s="112">
        <v>70</v>
      </c>
      <c r="C59" s="113"/>
      <c r="D59" s="113"/>
      <c r="E59" s="113"/>
      <c r="F59" s="114"/>
      <c r="G59" s="11"/>
      <c r="H59" s="27">
        <f t="shared" si="10"/>
        <v>70</v>
      </c>
      <c r="I59" s="27"/>
      <c r="J59" s="27">
        <f t="shared" si="7"/>
        <v>70</v>
      </c>
      <c r="K59" s="11"/>
      <c r="L59" s="36">
        <f t="shared" si="2"/>
        <v>0.7</v>
      </c>
      <c r="M59" s="11"/>
      <c r="N59" s="71"/>
      <c r="O59" s="34">
        <f>IF($N$61, 'Stakeholder List'!$E$47, 1)</f>
        <v>1</v>
      </c>
      <c r="P59" s="11"/>
      <c r="Q59" s="36">
        <f t="shared" si="8"/>
        <v>0.7</v>
      </c>
      <c r="R59" s="36">
        <f t="shared" si="9"/>
        <v>1</v>
      </c>
      <c r="S59" s="11"/>
      <c r="T59" s="36">
        <f t="shared" si="5"/>
        <v>0.85</v>
      </c>
      <c r="U59" s="11"/>
      <c r="V59" s="34"/>
      <c r="W59" s="34"/>
      <c r="X59" s="34"/>
      <c r="Y59" s="34"/>
      <c r="Z59" s="34"/>
      <c r="AA59" s="34"/>
      <c r="AB59" s="34"/>
      <c r="AC59" s="35"/>
      <c r="AD59" s="35"/>
      <c r="AE59" s="35"/>
      <c r="AF59" s="35"/>
      <c r="AG59" s="35"/>
      <c r="AH59" s="35"/>
      <c r="AI59" s="35"/>
      <c r="AJ59" s="35"/>
      <c r="AK59" s="35"/>
      <c r="AL59" s="35"/>
      <c r="AM59" s="35"/>
      <c r="AN59" s="35"/>
      <c r="AO59" s="35"/>
      <c r="AP59" s="35"/>
      <c r="AQ59" s="35"/>
      <c r="AR59" s="35"/>
      <c r="AS59" s="35"/>
      <c r="AT59" s="35"/>
      <c r="AU59" s="35"/>
      <c r="AV59" s="33"/>
      <c r="AW59" s="33"/>
      <c r="AX59" s="33"/>
      <c r="AY59" s="33"/>
      <c r="AZ59" s="33"/>
      <c r="BA59" s="33"/>
    </row>
    <row r="60" spans="1:53" ht="19.95" customHeight="1" x14ac:dyDescent="0.3">
      <c r="A60" s="2">
        <f>'Stakeholder List'!O6</f>
        <v>0</v>
      </c>
      <c r="B60" s="112"/>
      <c r="C60" s="113"/>
      <c r="D60" s="113"/>
      <c r="E60" s="113"/>
      <c r="F60" s="114"/>
      <c r="G60" s="11"/>
      <c r="H60" s="27" t="str">
        <f t="shared" si="10"/>
        <v>N/A</v>
      </c>
      <c r="I60" s="27"/>
      <c r="J60" s="27" t="str">
        <f t="shared" si="7"/>
        <v/>
      </c>
      <c r="K60" s="11"/>
      <c r="L60" s="36" t="str">
        <f t="shared" si="2"/>
        <v/>
      </c>
      <c r="M60" s="11"/>
      <c r="N60" s="71"/>
      <c r="O60" s="34">
        <f>IF($N$61, 'Stakeholder List'!$E$47, 1)</f>
        <v>1</v>
      </c>
      <c r="P60" s="11"/>
      <c r="Q60" s="36" t="str">
        <f t="shared" si="8"/>
        <v/>
      </c>
      <c r="R60" s="36">
        <f t="shared" si="9"/>
        <v>1</v>
      </c>
      <c r="S60" s="11"/>
      <c r="T60" s="36" t="str">
        <f t="shared" si="5"/>
        <v/>
      </c>
      <c r="U60" s="11"/>
      <c r="V60" s="34"/>
      <c r="W60" s="34"/>
      <c r="X60" s="34"/>
      <c r="Y60" s="34"/>
      <c r="Z60" s="34"/>
      <c r="AA60" s="34"/>
      <c r="AB60" s="34"/>
      <c r="AC60" s="35"/>
      <c r="AD60" s="35"/>
      <c r="AE60" s="35"/>
      <c r="AF60" s="35"/>
      <c r="AG60" s="35"/>
      <c r="AH60" s="35"/>
      <c r="AI60" s="35"/>
      <c r="AJ60" s="35"/>
      <c r="AK60" s="35"/>
      <c r="AL60" s="35"/>
      <c r="AM60" s="35"/>
      <c r="AN60" s="35"/>
      <c r="AO60" s="35"/>
      <c r="AP60" s="35"/>
      <c r="AQ60" s="35"/>
      <c r="AR60" s="35"/>
      <c r="AS60" s="35"/>
      <c r="AT60" s="35"/>
      <c r="AU60" s="35"/>
      <c r="AV60" s="33"/>
      <c r="AW60" s="33"/>
      <c r="AX60" s="33"/>
      <c r="AY60" s="33"/>
      <c r="AZ60" s="33"/>
      <c r="BA60" s="33"/>
    </row>
    <row r="61" spans="1:53" ht="19.95" customHeight="1" x14ac:dyDescent="0.3">
      <c r="A61" s="2">
        <f>'Stakeholder List'!O7</f>
        <v>0</v>
      </c>
      <c r="B61" s="112"/>
      <c r="C61" s="113"/>
      <c r="D61" s="113"/>
      <c r="E61" s="113"/>
      <c r="F61" s="114"/>
      <c r="G61" s="11"/>
      <c r="H61" s="27" t="str">
        <f t="shared" si="10"/>
        <v>N/A</v>
      </c>
      <c r="I61" s="27"/>
      <c r="J61" s="27" t="str">
        <f t="shared" si="7"/>
        <v/>
      </c>
      <c r="K61" s="11"/>
      <c r="L61" s="36" t="str">
        <f t="shared" si="2"/>
        <v/>
      </c>
      <c r="M61" s="11"/>
      <c r="N61" s="96" t="b">
        <v>1</v>
      </c>
      <c r="O61" s="34">
        <f>IF($N$61, 'Stakeholder List'!$E$47, 1)</f>
        <v>1</v>
      </c>
      <c r="P61" s="11"/>
      <c r="Q61" s="36" t="str">
        <f t="shared" si="8"/>
        <v/>
      </c>
      <c r="R61" s="36">
        <f t="shared" si="9"/>
        <v>1</v>
      </c>
      <c r="S61" s="11"/>
      <c r="T61" s="36" t="str">
        <f t="shared" si="5"/>
        <v/>
      </c>
      <c r="U61" s="11"/>
      <c r="V61" s="34"/>
      <c r="W61" s="34"/>
      <c r="X61" s="34"/>
      <c r="Y61" s="34"/>
      <c r="Z61" s="34"/>
      <c r="AA61" s="34"/>
      <c r="AB61" s="34"/>
      <c r="AC61" s="35"/>
      <c r="AD61" s="35"/>
      <c r="AE61" s="35"/>
      <c r="AF61" s="35"/>
      <c r="AG61" s="35"/>
      <c r="AH61" s="35"/>
      <c r="AI61" s="35"/>
      <c r="AJ61" s="35"/>
      <c r="AK61" s="35"/>
      <c r="AL61" s="35"/>
      <c r="AM61" s="35"/>
      <c r="AN61" s="35"/>
      <c r="AO61" s="35"/>
      <c r="AP61" s="35"/>
      <c r="AQ61" s="35"/>
      <c r="AR61" s="35"/>
      <c r="AS61" s="35"/>
      <c r="AT61" s="35"/>
      <c r="AU61" s="35"/>
      <c r="AV61" s="33"/>
      <c r="AW61" s="33"/>
      <c r="AX61" s="33"/>
      <c r="AY61" s="33"/>
      <c r="AZ61" s="33"/>
      <c r="BA61" s="33"/>
    </row>
    <row r="62" spans="1:53" ht="19.95" customHeight="1" x14ac:dyDescent="0.3">
      <c r="A62" s="2">
        <f>'Stakeholder List'!O8</f>
        <v>0</v>
      </c>
      <c r="B62" s="112"/>
      <c r="C62" s="113"/>
      <c r="D62" s="113"/>
      <c r="E62" s="113"/>
      <c r="F62" s="114"/>
      <c r="G62" s="11"/>
      <c r="H62" s="27" t="str">
        <f t="shared" si="10"/>
        <v>N/A</v>
      </c>
      <c r="I62" s="27"/>
      <c r="J62" s="27" t="str">
        <f t="shared" si="7"/>
        <v/>
      </c>
      <c r="K62" s="11"/>
      <c r="L62" s="36" t="str">
        <f t="shared" si="2"/>
        <v/>
      </c>
      <c r="M62" s="11"/>
      <c r="N62" s="96"/>
      <c r="O62" s="34">
        <f>IF($N$61, 'Stakeholder List'!$E$47, 1)</f>
        <v>1</v>
      </c>
      <c r="P62" s="11"/>
      <c r="Q62" s="36" t="str">
        <f t="shared" si="8"/>
        <v/>
      </c>
      <c r="R62" s="36">
        <f t="shared" si="9"/>
        <v>1</v>
      </c>
      <c r="S62" s="11"/>
      <c r="T62" s="36" t="str">
        <f t="shared" si="5"/>
        <v/>
      </c>
      <c r="U62" s="11"/>
      <c r="V62" s="34"/>
      <c r="W62" s="34"/>
      <c r="X62" s="34"/>
      <c r="Y62" s="34"/>
      <c r="Z62" s="34"/>
      <c r="AA62" s="34"/>
      <c r="AB62" s="34"/>
      <c r="AC62" s="35"/>
      <c r="AD62" s="35"/>
      <c r="AE62" s="35"/>
      <c r="AF62" s="35"/>
      <c r="AG62" s="35"/>
      <c r="AH62" s="35"/>
      <c r="AI62" s="35"/>
      <c r="AJ62" s="35"/>
      <c r="AK62" s="35"/>
      <c r="AL62" s="35"/>
      <c r="AM62" s="35"/>
      <c r="AN62" s="35"/>
      <c r="AO62" s="35"/>
      <c r="AP62" s="35"/>
      <c r="AQ62" s="35"/>
      <c r="AR62" s="35"/>
      <c r="AS62" s="35"/>
      <c r="AT62" s="35"/>
      <c r="AU62" s="35"/>
      <c r="AV62" s="33"/>
      <c r="AW62" s="33"/>
      <c r="AX62" s="33"/>
      <c r="AY62" s="33"/>
      <c r="AZ62" s="33"/>
      <c r="BA62" s="33"/>
    </row>
    <row r="63" spans="1:53" ht="19.95" customHeight="1" x14ac:dyDescent="0.3">
      <c r="A63" s="2">
        <f>'Stakeholder List'!O9</f>
        <v>0</v>
      </c>
      <c r="B63" s="112"/>
      <c r="C63" s="113"/>
      <c r="D63" s="113"/>
      <c r="E63" s="113"/>
      <c r="F63" s="114"/>
      <c r="G63" s="11"/>
      <c r="H63" s="27" t="str">
        <f t="shared" si="10"/>
        <v>N/A</v>
      </c>
      <c r="I63" s="27"/>
      <c r="J63" s="27" t="str">
        <f t="shared" si="7"/>
        <v/>
      </c>
      <c r="K63" s="11"/>
      <c r="L63" s="36" t="str">
        <f t="shared" si="2"/>
        <v/>
      </c>
      <c r="M63" s="11"/>
      <c r="N63" s="96"/>
      <c r="O63" s="34">
        <f>IF($N$61, 'Stakeholder List'!$E$47, 1)</f>
        <v>1</v>
      </c>
      <c r="P63" s="11"/>
      <c r="Q63" s="36" t="str">
        <f t="shared" si="8"/>
        <v/>
      </c>
      <c r="R63" s="36">
        <f t="shared" si="9"/>
        <v>1</v>
      </c>
      <c r="S63" s="11"/>
      <c r="T63" s="36" t="str">
        <f t="shared" si="5"/>
        <v/>
      </c>
      <c r="U63" s="11"/>
      <c r="V63" s="34"/>
      <c r="W63" s="34"/>
      <c r="X63" s="34"/>
      <c r="Y63" s="34"/>
      <c r="Z63" s="34"/>
      <c r="AA63" s="34"/>
      <c r="AB63" s="34"/>
      <c r="AC63" s="35"/>
      <c r="AD63" s="35"/>
      <c r="AE63" s="35"/>
      <c r="AF63" s="35"/>
      <c r="AG63" s="35"/>
      <c r="AH63" s="35"/>
      <c r="AI63" s="35"/>
      <c r="AJ63" s="35"/>
      <c r="AK63" s="35"/>
      <c r="AL63" s="35"/>
      <c r="AM63" s="35"/>
      <c r="AN63" s="35"/>
      <c r="AO63" s="35"/>
      <c r="AP63" s="35"/>
      <c r="AQ63" s="35"/>
      <c r="AR63" s="35"/>
      <c r="AS63" s="35"/>
      <c r="AT63" s="35"/>
      <c r="AU63" s="35"/>
      <c r="AV63" s="33"/>
      <c r="AW63" s="33"/>
      <c r="AX63" s="33"/>
      <c r="AY63" s="33"/>
      <c r="AZ63" s="33"/>
      <c r="BA63" s="33"/>
    </row>
    <row r="64" spans="1:53" ht="19.95" customHeight="1" x14ac:dyDescent="0.3">
      <c r="A64" s="2">
        <f>'Stakeholder List'!O10</f>
        <v>0</v>
      </c>
      <c r="B64" s="112"/>
      <c r="C64" s="113"/>
      <c r="D64" s="113"/>
      <c r="E64" s="113"/>
      <c r="F64" s="114"/>
      <c r="G64" s="11"/>
      <c r="H64" s="27" t="str">
        <f t="shared" si="10"/>
        <v>N/A</v>
      </c>
      <c r="I64" s="27"/>
      <c r="J64" s="27" t="str">
        <f t="shared" si="7"/>
        <v/>
      </c>
      <c r="K64" s="11"/>
      <c r="L64" s="36" t="str">
        <f t="shared" si="2"/>
        <v/>
      </c>
      <c r="M64" s="11"/>
      <c r="N64" s="96"/>
      <c r="O64" s="34">
        <f>IF($N$61, 'Stakeholder List'!$E$47, 1)</f>
        <v>1</v>
      </c>
      <c r="P64" s="11"/>
      <c r="Q64" s="36" t="str">
        <f t="shared" si="8"/>
        <v/>
      </c>
      <c r="R64" s="36">
        <f t="shared" si="9"/>
        <v>1</v>
      </c>
      <c r="S64" s="11"/>
      <c r="T64" s="36" t="str">
        <f t="shared" si="5"/>
        <v/>
      </c>
      <c r="U64" s="11"/>
      <c r="V64" s="34"/>
      <c r="W64" s="34"/>
      <c r="X64" s="34"/>
      <c r="Y64" s="34"/>
      <c r="Z64" s="34"/>
      <c r="AA64" s="34"/>
      <c r="AB64" s="34"/>
      <c r="AC64" s="35"/>
      <c r="AD64" s="35"/>
      <c r="AE64" s="35"/>
      <c r="AF64" s="35"/>
      <c r="AG64" s="35"/>
      <c r="AH64" s="35"/>
      <c r="AI64" s="35"/>
      <c r="AJ64" s="35"/>
      <c r="AK64" s="35"/>
      <c r="AL64" s="35"/>
      <c r="AM64" s="35"/>
      <c r="AN64" s="35"/>
      <c r="AO64" s="35"/>
      <c r="AP64" s="35"/>
      <c r="AQ64" s="35"/>
      <c r="AR64" s="35"/>
      <c r="AS64" s="35"/>
      <c r="AT64" s="35"/>
      <c r="AU64" s="35"/>
      <c r="AV64" s="33"/>
      <c r="AW64" s="33"/>
      <c r="AX64" s="33"/>
      <c r="AY64" s="33"/>
      <c r="AZ64" s="33"/>
      <c r="BA64" s="33"/>
    </row>
    <row r="65" spans="1:53" ht="19.95" customHeight="1" x14ac:dyDescent="0.3">
      <c r="A65" s="2">
        <f>'Stakeholder List'!O11</f>
        <v>0</v>
      </c>
      <c r="B65" s="112"/>
      <c r="C65" s="113"/>
      <c r="D65" s="113"/>
      <c r="E65" s="113"/>
      <c r="F65" s="114"/>
      <c r="G65" s="11"/>
      <c r="H65" s="27" t="str">
        <f t="shared" si="10"/>
        <v>N/A</v>
      </c>
      <c r="I65" s="27"/>
      <c r="J65" s="27" t="str">
        <f t="shared" si="7"/>
        <v/>
      </c>
      <c r="K65" s="11"/>
      <c r="L65" s="36" t="str">
        <f t="shared" si="2"/>
        <v/>
      </c>
      <c r="M65" s="11"/>
      <c r="N65" s="96"/>
      <c r="O65" s="34">
        <f>IF($N$61, 'Stakeholder List'!$E$47, 1)</f>
        <v>1</v>
      </c>
      <c r="P65" s="11"/>
      <c r="Q65" s="36" t="str">
        <f t="shared" si="8"/>
        <v/>
      </c>
      <c r="R65" s="36">
        <f t="shared" si="9"/>
        <v>1</v>
      </c>
      <c r="S65" s="11"/>
      <c r="T65" s="36" t="str">
        <f t="shared" si="5"/>
        <v/>
      </c>
      <c r="U65" s="11"/>
      <c r="V65" s="34"/>
      <c r="W65" s="34"/>
      <c r="X65" s="34"/>
      <c r="Y65" s="34"/>
      <c r="Z65" s="34"/>
      <c r="AA65" s="34"/>
      <c r="AB65" s="34"/>
      <c r="AC65" s="35"/>
      <c r="AD65" s="35"/>
      <c r="AE65" s="35"/>
      <c r="AF65" s="35"/>
      <c r="AG65" s="35"/>
      <c r="AH65" s="35"/>
      <c r="AI65" s="35"/>
      <c r="AJ65" s="35"/>
      <c r="AK65" s="35"/>
      <c r="AL65" s="35"/>
      <c r="AM65" s="35"/>
      <c r="AN65" s="35"/>
      <c r="AO65" s="35"/>
      <c r="AP65" s="35"/>
      <c r="AQ65" s="35"/>
      <c r="AR65" s="35"/>
      <c r="AS65" s="35"/>
      <c r="AT65" s="35"/>
      <c r="AU65" s="35"/>
      <c r="AV65" s="33"/>
      <c r="AW65" s="33"/>
      <c r="AX65" s="33"/>
      <c r="AY65" s="33"/>
      <c r="AZ65" s="33"/>
      <c r="BA65" s="33"/>
    </row>
    <row r="66" spans="1:53" ht="19.95" customHeight="1" x14ac:dyDescent="0.3">
      <c r="A66" s="2">
        <f>'Stakeholder List'!O12</f>
        <v>0</v>
      </c>
      <c r="B66" s="112"/>
      <c r="C66" s="113"/>
      <c r="D66" s="113"/>
      <c r="E66" s="113"/>
      <c r="F66" s="114"/>
      <c r="G66" s="11"/>
      <c r="H66" s="27" t="str">
        <f t="shared" si="10"/>
        <v>N/A</v>
      </c>
      <c r="I66" s="27"/>
      <c r="J66" s="27" t="str">
        <f t="shared" si="7"/>
        <v/>
      </c>
      <c r="K66" s="11"/>
      <c r="L66" s="36" t="str">
        <f t="shared" si="2"/>
        <v/>
      </c>
      <c r="M66" s="11"/>
      <c r="N66" s="96"/>
      <c r="O66" s="34">
        <f>IF($N$61, 'Stakeholder List'!$E$47, 1)</f>
        <v>1</v>
      </c>
      <c r="P66" s="11"/>
      <c r="Q66" s="36" t="str">
        <f t="shared" si="8"/>
        <v/>
      </c>
      <c r="R66" s="36">
        <f t="shared" si="9"/>
        <v>1</v>
      </c>
      <c r="S66" s="11"/>
      <c r="T66" s="36" t="str">
        <f t="shared" si="5"/>
        <v/>
      </c>
      <c r="U66" s="11"/>
      <c r="V66" s="34"/>
      <c r="W66" s="34"/>
      <c r="X66" s="34"/>
      <c r="Y66" s="34"/>
      <c r="Z66" s="34"/>
      <c r="AA66" s="34"/>
      <c r="AB66" s="34"/>
      <c r="AC66" s="35"/>
      <c r="AD66" s="35"/>
      <c r="AE66" s="35"/>
      <c r="AF66" s="35"/>
      <c r="AG66" s="35"/>
      <c r="AH66" s="35"/>
      <c r="AI66" s="35"/>
      <c r="AJ66" s="35"/>
      <c r="AK66" s="35"/>
      <c r="AL66" s="35"/>
      <c r="AM66" s="35"/>
      <c r="AN66" s="35"/>
      <c r="AO66" s="35"/>
      <c r="AP66" s="35"/>
      <c r="AQ66" s="35"/>
      <c r="AR66" s="35"/>
      <c r="AS66" s="35"/>
      <c r="AT66" s="35"/>
      <c r="AU66" s="35"/>
      <c r="AV66" s="33"/>
      <c r="AW66" s="33"/>
      <c r="AX66" s="33"/>
      <c r="AY66" s="33"/>
      <c r="AZ66" s="33"/>
      <c r="BA66" s="33"/>
    </row>
    <row r="67" spans="1:53" ht="19.95" customHeight="1" x14ac:dyDescent="0.3">
      <c r="A67" s="2">
        <f>'Stakeholder List'!O13</f>
        <v>0</v>
      </c>
      <c r="B67" s="112"/>
      <c r="C67" s="113"/>
      <c r="D67" s="113"/>
      <c r="E67" s="113"/>
      <c r="F67" s="114"/>
      <c r="G67" s="11"/>
      <c r="H67" s="27" t="str">
        <f t="shared" si="10"/>
        <v>N/A</v>
      </c>
      <c r="I67" s="27"/>
      <c r="J67" s="27" t="str">
        <f t="shared" si="7"/>
        <v/>
      </c>
      <c r="K67" s="11"/>
      <c r="L67" s="36" t="str">
        <f t="shared" si="2"/>
        <v/>
      </c>
      <c r="M67" s="11"/>
      <c r="N67" s="96"/>
      <c r="O67" s="34">
        <f>IF($N$61, 'Stakeholder List'!$E$47, 1)</f>
        <v>1</v>
      </c>
      <c r="P67" s="11"/>
      <c r="Q67" s="36" t="str">
        <f t="shared" si="8"/>
        <v/>
      </c>
      <c r="R67" s="36">
        <f t="shared" si="9"/>
        <v>1</v>
      </c>
      <c r="S67" s="11"/>
      <c r="T67" s="36" t="str">
        <f t="shared" si="5"/>
        <v/>
      </c>
      <c r="U67" s="11"/>
      <c r="V67" s="34"/>
      <c r="W67" s="34"/>
      <c r="X67" s="34"/>
      <c r="Y67" s="34"/>
      <c r="Z67" s="34"/>
      <c r="AA67" s="34"/>
      <c r="AB67" s="34"/>
      <c r="AC67" s="35"/>
      <c r="AD67" s="35"/>
      <c r="AE67" s="35"/>
      <c r="AF67" s="35"/>
      <c r="AG67" s="35"/>
      <c r="AH67" s="35"/>
      <c r="AI67" s="35"/>
      <c r="AJ67" s="35"/>
      <c r="AK67" s="35"/>
      <c r="AL67" s="35"/>
      <c r="AM67" s="35"/>
      <c r="AN67" s="35"/>
      <c r="AO67" s="35"/>
      <c r="AP67" s="35"/>
      <c r="AQ67" s="35"/>
      <c r="AR67" s="35"/>
      <c r="AS67" s="35"/>
      <c r="AT67" s="35"/>
      <c r="AU67" s="35"/>
      <c r="AV67" s="33"/>
      <c r="AW67" s="33"/>
      <c r="AX67" s="33"/>
      <c r="AY67" s="33"/>
      <c r="AZ67" s="33"/>
      <c r="BA67" s="33"/>
    </row>
    <row r="68" spans="1:53" ht="19.95" customHeight="1" x14ac:dyDescent="0.3">
      <c r="A68" s="2">
        <f>'Stakeholder List'!O14</f>
        <v>0</v>
      </c>
      <c r="B68" s="112"/>
      <c r="C68" s="113"/>
      <c r="D68" s="113"/>
      <c r="E68" s="113"/>
      <c r="F68" s="114"/>
      <c r="G68" s="11"/>
      <c r="H68" s="27" t="str">
        <f t="shared" si="10"/>
        <v>N/A</v>
      </c>
      <c r="I68" s="27"/>
      <c r="J68" s="27" t="str">
        <f t="shared" si="7"/>
        <v/>
      </c>
      <c r="K68" s="11"/>
      <c r="L68" s="36" t="str">
        <f t="shared" si="2"/>
        <v/>
      </c>
      <c r="M68" s="11"/>
      <c r="N68" s="96"/>
      <c r="O68" s="34">
        <f>IF($N$61, 'Stakeholder List'!$E$47, 1)</f>
        <v>1</v>
      </c>
      <c r="P68" s="11"/>
      <c r="Q68" s="36" t="str">
        <f t="shared" si="8"/>
        <v/>
      </c>
      <c r="R68" s="36">
        <f t="shared" si="9"/>
        <v>1</v>
      </c>
      <c r="S68" s="11"/>
      <c r="T68" s="36" t="str">
        <f t="shared" si="5"/>
        <v/>
      </c>
      <c r="U68" s="11"/>
      <c r="V68" s="34"/>
      <c r="W68" s="34"/>
      <c r="X68" s="34"/>
      <c r="Y68" s="34"/>
      <c r="Z68" s="34"/>
      <c r="AA68" s="34"/>
      <c r="AB68" s="34"/>
      <c r="AC68" s="35"/>
      <c r="AD68" s="35"/>
      <c r="AE68" s="35"/>
      <c r="AF68" s="35"/>
      <c r="AG68" s="35"/>
      <c r="AH68" s="35"/>
      <c r="AI68" s="35"/>
      <c r="AJ68" s="35"/>
      <c r="AK68" s="35"/>
      <c r="AL68" s="35"/>
      <c r="AM68" s="35"/>
      <c r="AN68" s="35"/>
      <c r="AO68" s="35"/>
      <c r="AP68" s="35"/>
      <c r="AQ68" s="35"/>
      <c r="AR68" s="35"/>
      <c r="AS68" s="35"/>
      <c r="AT68" s="35"/>
      <c r="AU68" s="35"/>
      <c r="AV68" s="33"/>
      <c r="AW68" s="33"/>
      <c r="AX68" s="33"/>
      <c r="AY68" s="33"/>
      <c r="AZ68" s="33"/>
      <c r="BA68" s="33"/>
    </row>
    <row r="69" spans="1:53" ht="19.95" customHeight="1" x14ac:dyDescent="0.3">
      <c r="A69" s="2">
        <f>'Stakeholder List'!O15</f>
        <v>0</v>
      </c>
      <c r="B69" s="112"/>
      <c r="C69" s="113"/>
      <c r="D69" s="113"/>
      <c r="E69" s="113"/>
      <c r="F69" s="114"/>
      <c r="G69" s="11"/>
      <c r="H69" s="27" t="str">
        <f t="shared" si="10"/>
        <v>N/A</v>
      </c>
      <c r="I69" s="27"/>
      <c r="J69" s="27" t="str">
        <f t="shared" si="7"/>
        <v/>
      </c>
      <c r="K69" s="11"/>
      <c r="L69" s="36" t="str">
        <f t="shared" ref="L69:L106" si="11">IF(ISNUMBER(J69), J69/100, "")</f>
        <v/>
      </c>
      <c r="M69" s="11"/>
      <c r="N69" s="96"/>
      <c r="O69" s="34">
        <f>IF($N$61, 'Stakeholder List'!$E$47, 1)</f>
        <v>1</v>
      </c>
      <c r="P69" s="11"/>
      <c r="Q69" s="36" t="str">
        <f t="shared" si="8"/>
        <v/>
      </c>
      <c r="R69" s="36">
        <f t="shared" si="9"/>
        <v>1</v>
      </c>
      <c r="S69" s="11"/>
      <c r="T69" s="36" t="str">
        <f t="shared" ref="T69:T106" si="12">IF(ISNUMBER(Q69), AVERAGE(Q69:R69), "")</f>
        <v/>
      </c>
      <c r="U69" s="11"/>
      <c r="V69" s="34"/>
      <c r="W69" s="34"/>
      <c r="X69" s="34"/>
      <c r="Y69" s="34"/>
      <c r="Z69" s="34"/>
      <c r="AA69" s="34"/>
      <c r="AB69" s="34"/>
      <c r="AC69" s="35"/>
      <c r="AD69" s="35"/>
      <c r="AE69" s="35"/>
      <c r="AF69" s="35"/>
      <c r="AG69" s="35"/>
      <c r="AH69" s="35"/>
      <c r="AI69" s="35"/>
      <c r="AJ69" s="35"/>
      <c r="AK69" s="35"/>
      <c r="AL69" s="35"/>
      <c r="AM69" s="35"/>
      <c r="AN69" s="35"/>
      <c r="AO69" s="35"/>
      <c r="AP69" s="35"/>
      <c r="AQ69" s="35"/>
      <c r="AR69" s="35"/>
      <c r="AS69" s="35"/>
      <c r="AT69" s="35"/>
      <c r="AU69" s="35"/>
      <c r="AV69" s="33"/>
      <c r="AW69" s="33"/>
      <c r="AX69" s="33"/>
      <c r="AY69" s="33"/>
      <c r="AZ69" s="33"/>
      <c r="BA69" s="33"/>
    </row>
    <row r="70" spans="1:53" ht="19.95" customHeight="1" x14ac:dyDescent="0.3">
      <c r="A70" s="2">
        <f>'Stakeholder List'!O16</f>
        <v>0</v>
      </c>
      <c r="B70" s="112"/>
      <c r="C70" s="113"/>
      <c r="D70" s="113"/>
      <c r="E70" s="113"/>
      <c r="F70" s="114"/>
      <c r="G70" s="11"/>
      <c r="H70" s="27" t="str">
        <f t="shared" si="10"/>
        <v>N/A</v>
      </c>
      <c r="I70" s="27"/>
      <c r="J70" s="27" t="str">
        <f t="shared" si="7"/>
        <v/>
      </c>
      <c r="K70" s="11"/>
      <c r="L70" s="36" t="str">
        <f t="shared" si="11"/>
        <v/>
      </c>
      <c r="M70" s="11"/>
      <c r="N70" s="96"/>
      <c r="O70" s="34">
        <f>IF($N$61, 'Stakeholder List'!$E$47, 1)</f>
        <v>1</v>
      </c>
      <c r="P70" s="11"/>
      <c r="Q70" s="36" t="str">
        <f t="shared" si="8"/>
        <v/>
      </c>
      <c r="R70" s="36">
        <f t="shared" si="9"/>
        <v>1</v>
      </c>
      <c r="S70" s="11"/>
      <c r="T70" s="36" t="str">
        <f t="shared" si="12"/>
        <v/>
      </c>
      <c r="U70" s="11"/>
      <c r="V70" s="34"/>
      <c r="W70" s="34"/>
      <c r="X70" s="34"/>
      <c r="Y70" s="34"/>
      <c r="Z70" s="34"/>
      <c r="AA70" s="34"/>
      <c r="AB70" s="34"/>
      <c r="AC70" s="35"/>
      <c r="AD70" s="35"/>
      <c r="AE70" s="35"/>
      <c r="AF70" s="35"/>
      <c r="AG70" s="35"/>
      <c r="AH70" s="35"/>
      <c r="AI70" s="35"/>
      <c r="AJ70" s="35"/>
      <c r="AK70" s="35"/>
      <c r="AL70" s="35"/>
      <c r="AM70" s="35"/>
      <c r="AN70" s="35"/>
      <c r="AO70" s="35"/>
      <c r="AP70" s="35"/>
      <c r="AQ70" s="35"/>
      <c r="AR70" s="35"/>
      <c r="AS70" s="35"/>
      <c r="AT70" s="35"/>
      <c r="AU70" s="35"/>
      <c r="AV70" s="33"/>
      <c r="AW70" s="33"/>
      <c r="AX70" s="33"/>
      <c r="AY70" s="33"/>
      <c r="AZ70" s="33"/>
      <c r="BA70" s="33"/>
    </row>
    <row r="71" spans="1:53" ht="19.95" customHeight="1" x14ac:dyDescent="0.3">
      <c r="A71" s="2">
        <f>'Stakeholder List'!O17</f>
        <v>0</v>
      </c>
      <c r="B71" s="112"/>
      <c r="C71" s="113"/>
      <c r="D71" s="113"/>
      <c r="E71" s="113"/>
      <c r="F71" s="114"/>
      <c r="G71" s="11"/>
      <c r="H71" s="27" t="str">
        <f t="shared" si="10"/>
        <v>N/A</v>
      </c>
      <c r="I71" s="27"/>
      <c r="J71" s="27" t="str">
        <f t="shared" si="7"/>
        <v/>
      </c>
      <c r="K71" s="11"/>
      <c r="L71" s="36" t="str">
        <f t="shared" si="11"/>
        <v/>
      </c>
      <c r="M71" s="11"/>
      <c r="N71" s="96"/>
      <c r="O71" s="34">
        <f>IF($N$61, 'Stakeholder List'!$E$47, 1)</f>
        <v>1</v>
      </c>
      <c r="P71" s="11"/>
      <c r="Q71" s="36" t="str">
        <f t="shared" si="8"/>
        <v/>
      </c>
      <c r="R71" s="36">
        <f t="shared" si="9"/>
        <v>1</v>
      </c>
      <c r="S71" s="11"/>
      <c r="T71" s="36" t="str">
        <f t="shared" si="12"/>
        <v/>
      </c>
      <c r="U71" s="11"/>
      <c r="V71" s="34"/>
      <c r="W71" s="34"/>
      <c r="X71" s="34"/>
      <c r="Y71" s="34"/>
      <c r="Z71" s="34"/>
      <c r="AA71" s="34"/>
      <c r="AB71" s="34"/>
      <c r="AC71" s="35"/>
      <c r="AD71" s="35"/>
      <c r="AE71" s="35"/>
      <c r="AF71" s="35"/>
      <c r="AG71" s="35"/>
      <c r="AH71" s="35"/>
      <c r="AI71" s="35"/>
      <c r="AJ71" s="35"/>
      <c r="AK71" s="35"/>
      <c r="AL71" s="35"/>
      <c r="AM71" s="35"/>
      <c r="AN71" s="35"/>
      <c r="AO71" s="35"/>
      <c r="AP71" s="35"/>
      <c r="AQ71" s="35"/>
      <c r="AR71" s="35"/>
      <c r="AS71" s="35"/>
      <c r="AT71" s="35"/>
      <c r="AU71" s="35"/>
      <c r="AV71" s="33"/>
      <c r="AW71" s="33"/>
      <c r="AX71" s="33"/>
      <c r="AY71" s="33"/>
      <c r="AZ71" s="33"/>
      <c r="BA71" s="33"/>
    </row>
    <row r="72" spans="1:53" ht="19.95" customHeight="1" x14ac:dyDescent="0.3">
      <c r="A72" s="2">
        <f>'Stakeholder List'!O18</f>
        <v>0</v>
      </c>
      <c r="B72" s="112"/>
      <c r="C72" s="113"/>
      <c r="D72" s="113"/>
      <c r="E72" s="113"/>
      <c r="F72" s="114"/>
      <c r="G72" s="11"/>
      <c r="H72" s="27" t="str">
        <f t="shared" si="10"/>
        <v>N/A</v>
      </c>
      <c r="I72" s="27"/>
      <c r="J72" s="27" t="str">
        <f t="shared" si="7"/>
        <v/>
      </c>
      <c r="K72" s="11"/>
      <c r="L72" s="36" t="str">
        <f t="shared" si="11"/>
        <v/>
      </c>
      <c r="M72" s="11"/>
      <c r="N72" s="96"/>
      <c r="O72" s="34">
        <f>IF($N$61, 'Stakeholder List'!$E$47, 1)</f>
        <v>1</v>
      </c>
      <c r="P72" s="11"/>
      <c r="Q72" s="36" t="str">
        <f t="shared" si="8"/>
        <v/>
      </c>
      <c r="R72" s="36">
        <f t="shared" si="9"/>
        <v>1</v>
      </c>
      <c r="S72" s="11"/>
      <c r="T72" s="36" t="str">
        <f t="shared" si="12"/>
        <v/>
      </c>
      <c r="U72" s="11"/>
      <c r="V72" s="34"/>
      <c r="W72" s="34"/>
      <c r="X72" s="34"/>
      <c r="Y72" s="34"/>
      <c r="Z72" s="34"/>
      <c r="AA72" s="34"/>
      <c r="AB72" s="34"/>
      <c r="AC72" s="35"/>
      <c r="AD72" s="35"/>
      <c r="AE72" s="35"/>
      <c r="AF72" s="35"/>
      <c r="AG72" s="35"/>
      <c r="AH72" s="35"/>
      <c r="AI72" s="35"/>
      <c r="AJ72" s="35"/>
      <c r="AK72" s="35"/>
      <c r="AL72" s="35"/>
      <c r="AM72" s="35"/>
      <c r="AN72" s="35"/>
      <c r="AO72" s="35"/>
      <c r="AP72" s="35"/>
      <c r="AQ72" s="35"/>
      <c r="AR72" s="35"/>
      <c r="AS72" s="35"/>
      <c r="AT72" s="35"/>
      <c r="AU72" s="35"/>
      <c r="AV72" s="33"/>
      <c r="AW72" s="33"/>
      <c r="AX72" s="33"/>
      <c r="AY72" s="33"/>
      <c r="AZ72" s="33"/>
      <c r="BA72" s="33"/>
    </row>
    <row r="73" spans="1:53" ht="19.95" customHeight="1" x14ac:dyDescent="0.3">
      <c r="A73" s="2">
        <f>'Stakeholder List'!O19</f>
        <v>0</v>
      </c>
      <c r="B73" s="112"/>
      <c r="C73" s="113"/>
      <c r="D73" s="113"/>
      <c r="E73" s="113"/>
      <c r="F73" s="114"/>
      <c r="G73" s="11"/>
      <c r="H73" s="27" t="str">
        <f t="shared" si="10"/>
        <v>N/A</v>
      </c>
      <c r="I73" s="27"/>
      <c r="J73" s="27" t="str">
        <f t="shared" si="7"/>
        <v/>
      </c>
      <c r="K73" s="11"/>
      <c r="L73" s="36" t="str">
        <f t="shared" si="11"/>
        <v/>
      </c>
      <c r="M73" s="11"/>
      <c r="N73" s="96"/>
      <c r="O73" s="34">
        <f>IF($N$61, 'Stakeholder List'!$E$47, 1)</f>
        <v>1</v>
      </c>
      <c r="P73" s="11"/>
      <c r="Q73" s="36" t="str">
        <f t="shared" si="8"/>
        <v/>
      </c>
      <c r="R73" s="36">
        <f t="shared" si="9"/>
        <v>1</v>
      </c>
      <c r="S73" s="11"/>
      <c r="T73" s="36" t="str">
        <f t="shared" si="12"/>
        <v/>
      </c>
      <c r="U73" s="11"/>
      <c r="V73" s="34"/>
      <c r="W73" s="34"/>
      <c r="X73" s="34"/>
      <c r="Y73" s="34"/>
      <c r="Z73" s="34"/>
      <c r="AA73" s="34"/>
      <c r="AB73" s="34"/>
      <c r="AC73" s="35"/>
      <c r="AD73" s="35"/>
      <c r="AE73" s="35"/>
      <c r="AF73" s="35"/>
      <c r="AG73" s="35"/>
      <c r="AH73" s="35"/>
      <c r="AI73" s="35"/>
      <c r="AJ73" s="35"/>
      <c r="AK73" s="35"/>
      <c r="AL73" s="35"/>
      <c r="AM73" s="35"/>
      <c r="AN73" s="35"/>
      <c r="AO73" s="35"/>
      <c r="AP73" s="35"/>
      <c r="AQ73" s="35"/>
      <c r="AR73" s="35"/>
      <c r="AS73" s="35"/>
      <c r="AT73" s="35"/>
      <c r="AU73" s="35"/>
      <c r="AV73" s="33"/>
      <c r="AW73" s="33"/>
      <c r="AX73" s="33"/>
      <c r="AY73" s="33"/>
      <c r="AZ73" s="33"/>
      <c r="BA73" s="33"/>
    </row>
    <row r="74" spans="1:53" ht="19.95" customHeight="1" x14ac:dyDescent="0.3">
      <c r="A74" s="2">
        <f>'Stakeholder List'!O20</f>
        <v>0</v>
      </c>
      <c r="B74" s="112"/>
      <c r="C74" s="113"/>
      <c r="D74" s="113"/>
      <c r="E74" s="113"/>
      <c r="F74" s="114"/>
      <c r="G74" s="11"/>
      <c r="H74" s="27" t="str">
        <f t="shared" si="10"/>
        <v>N/A</v>
      </c>
      <c r="I74" s="27"/>
      <c r="J74" s="27" t="str">
        <f t="shared" si="7"/>
        <v/>
      </c>
      <c r="K74" s="11"/>
      <c r="L74" s="36" t="str">
        <f t="shared" si="11"/>
        <v/>
      </c>
      <c r="M74" s="11"/>
      <c r="N74" s="96"/>
      <c r="O74" s="34">
        <f>IF($N$61, 'Stakeholder List'!$E$47, 1)</f>
        <v>1</v>
      </c>
      <c r="P74" s="11"/>
      <c r="Q74" s="36" t="str">
        <f t="shared" si="8"/>
        <v/>
      </c>
      <c r="R74" s="36">
        <f t="shared" si="9"/>
        <v>1</v>
      </c>
      <c r="S74" s="11"/>
      <c r="T74" s="36" t="str">
        <f t="shared" si="12"/>
        <v/>
      </c>
      <c r="U74" s="11"/>
      <c r="V74" s="34"/>
      <c r="W74" s="34"/>
      <c r="X74" s="34"/>
      <c r="Y74" s="34"/>
      <c r="Z74" s="34"/>
      <c r="AA74" s="34"/>
      <c r="AB74" s="34"/>
      <c r="AC74" s="35"/>
      <c r="AD74" s="35"/>
      <c r="AE74" s="35"/>
      <c r="AF74" s="35"/>
      <c r="AG74" s="35"/>
      <c r="AH74" s="35"/>
      <c r="AI74" s="35"/>
      <c r="AJ74" s="35"/>
      <c r="AK74" s="35"/>
      <c r="AL74" s="35"/>
      <c r="AM74" s="35"/>
      <c r="AN74" s="35"/>
      <c r="AO74" s="35"/>
      <c r="AP74" s="35"/>
      <c r="AQ74" s="35"/>
      <c r="AR74" s="35"/>
      <c r="AS74" s="35"/>
      <c r="AT74" s="35"/>
      <c r="AU74" s="35"/>
      <c r="AV74" s="33"/>
      <c r="AW74" s="33"/>
      <c r="AX74" s="33"/>
      <c r="AY74" s="33"/>
      <c r="AZ74" s="33"/>
      <c r="BA74" s="33"/>
    </row>
    <row r="75" spans="1:53" ht="19.95" customHeight="1" x14ac:dyDescent="0.3">
      <c r="A75" s="2">
        <f>'Stakeholder List'!O21</f>
        <v>0</v>
      </c>
      <c r="B75" s="112"/>
      <c r="C75" s="113"/>
      <c r="D75" s="113"/>
      <c r="E75" s="113"/>
      <c r="F75" s="114"/>
      <c r="G75" s="11"/>
      <c r="H75" s="27" t="str">
        <f t="shared" si="10"/>
        <v>N/A</v>
      </c>
      <c r="I75" s="27"/>
      <c r="J75" s="27" t="str">
        <f t="shared" si="7"/>
        <v/>
      </c>
      <c r="K75" s="11"/>
      <c r="L75" s="36" t="str">
        <f t="shared" si="11"/>
        <v/>
      </c>
      <c r="M75" s="11"/>
      <c r="N75" s="96"/>
      <c r="O75" s="34">
        <f>IF($N$61, 'Stakeholder List'!$E$47, 1)</f>
        <v>1</v>
      </c>
      <c r="P75" s="11"/>
      <c r="Q75" s="36" t="str">
        <f t="shared" si="8"/>
        <v/>
      </c>
      <c r="R75" s="36">
        <f t="shared" si="9"/>
        <v>1</v>
      </c>
      <c r="S75" s="11"/>
      <c r="T75" s="36" t="str">
        <f t="shared" si="12"/>
        <v/>
      </c>
      <c r="U75" s="11"/>
      <c r="V75" s="34"/>
      <c r="W75" s="34"/>
      <c r="X75" s="34"/>
      <c r="Y75" s="34"/>
      <c r="Z75" s="34"/>
      <c r="AA75" s="34"/>
      <c r="AB75" s="34"/>
      <c r="AC75" s="35"/>
      <c r="AD75" s="35"/>
      <c r="AE75" s="35"/>
      <c r="AF75" s="35"/>
      <c r="AG75" s="35"/>
      <c r="AH75" s="35"/>
      <c r="AI75" s="35"/>
      <c r="AJ75" s="35"/>
      <c r="AK75" s="35"/>
      <c r="AL75" s="35"/>
      <c r="AM75" s="35"/>
      <c r="AN75" s="35"/>
      <c r="AO75" s="35"/>
      <c r="AP75" s="35"/>
      <c r="AQ75" s="35"/>
      <c r="AR75" s="35"/>
      <c r="AS75" s="35"/>
      <c r="AT75" s="35"/>
      <c r="AU75" s="35"/>
      <c r="AV75" s="33"/>
      <c r="AW75" s="33"/>
      <c r="AX75" s="33"/>
      <c r="AY75" s="33"/>
      <c r="AZ75" s="33"/>
      <c r="BA75" s="33"/>
    </row>
    <row r="76" spans="1:53" ht="19.95" customHeight="1" x14ac:dyDescent="0.3">
      <c r="A76" s="2">
        <f>'Stakeholder List'!O22</f>
        <v>0</v>
      </c>
      <c r="B76" s="112"/>
      <c r="C76" s="113"/>
      <c r="D76" s="113"/>
      <c r="E76" s="113"/>
      <c r="F76" s="114"/>
      <c r="G76" s="11"/>
      <c r="H76" s="27" t="str">
        <f t="shared" si="10"/>
        <v>N/A</v>
      </c>
      <c r="I76" s="27"/>
      <c r="J76" s="27" t="str">
        <f t="shared" si="7"/>
        <v/>
      </c>
      <c r="K76" s="11"/>
      <c r="L76" s="36" t="str">
        <f t="shared" si="11"/>
        <v/>
      </c>
      <c r="M76" s="11"/>
      <c r="N76" s="96"/>
      <c r="O76" s="34">
        <f>IF($N$61, 'Stakeholder List'!$E$47, 1)</f>
        <v>1</v>
      </c>
      <c r="P76" s="11"/>
      <c r="Q76" s="36" t="str">
        <f t="shared" si="8"/>
        <v/>
      </c>
      <c r="R76" s="36">
        <f t="shared" si="9"/>
        <v>1</v>
      </c>
      <c r="S76" s="11"/>
      <c r="T76" s="36" t="str">
        <f t="shared" si="12"/>
        <v/>
      </c>
      <c r="U76" s="11"/>
      <c r="V76" s="34"/>
      <c r="W76" s="34"/>
      <c r="X76" s="34"/>
      <c r="Y76" s="34"/>
      <c r="Z76" s="34"/>
      <c r="AA76" s="34"/>
      <c r="AB76" s="34"/>
      <c r="AC76" s="35"/>
      <c r="AD76" s="35"/>
      <c r="AE76" s="35"/>
      <c r="AF76" s="35"/>
      <c r="AG76" s="35"/>
      <c r="AH76" s="35"/>
      <c r="AI76" s="35"/>
      <c r="AJ76" s="35"/>
      <c r="AK76" s="35"/>
      <c r="AL76" s="35"/>
      <c r="AM76" s="35"/>
      <c r="AN76" s="35"/>
      <c r="AO76" s="35"/>
      <c r="AP76" s="35"/>
      <c r="AQ76" s="35"/>
      <c r="AR76" s="35"/>
      <c r="AS76" s="35"/>
      <c r="AT76" s="35"/>
      <c r="AU76" s="35"/>
      <c r="AV76" s="33"/>
      <c r="AW76" s="33"/>
      <c r="AX76" s="33"/>
      <c r="AY76" s="33"/>
      <c r="AZ76" s="33"/>
      <c r="BA76" s="33"/>
    </row>
    <row r="77" spans="1:53" ht="19.95" customHeight="1" x14ac:dyDescent="0.3">
      <c r="A77" s="2">
        <f>'Stakeholder List'!O23</f>
        <v>0</v>
      </c>
      <c r="B77" s="112"/>
      <c r="C77" s="113"/>
      <c r="D77" s="113"/>
      <c r="E77" s="113"/>
      <c r="F77" s="114"/>
      <c r="G77" s="11"/>
      <c r="H77" s="27" t="str">
        <f t="shared" si="10"/>
        <v>N/A</v>
      </c>
      <c r="I77" s="27"/>
      <c r="J77" s="27" t="str">
        <f t="shared" si="7"/>
        <v/>
      </c>
      <c r="K77" s="11"/>
      <c r="L77" s="36" t="str">
        <f t="shared" si="11"/>
        <v/>
      </c>
      <c r="M77" s="11"/>
      <c r="N77" s="96"/>
      <c r="O77" s="34">
        <f>IF($N$61, 'Stakeholder List'!$E$47, 1)</f>
        <v>1</v>
      </c>
      <c r="P77" s="11"/>
      <c r="Q77" s="36" t="str">
        <f t="shared" si="8"/>
        <v/>
      </c>
      <c r="R77" s="36">
        <f t="shared" si="9"/>
        <v>1</v>
      </c>
      <c r="S77" s="11"/>
      <c r="T77" s="36" t="str">
        <f t="shared" si="12"/>
        <v/>
      </c>
      <c r="U77" s="11"/>
      <c r="V77" s="34"/>
      <c r="W77" s="34"/>
      <c r="X77" s="34"/>
      <c r="Y77" s="34"/>
      <c r="Z77" s="34"/>
      <c r="AA77" s="34"/>
      <c r="AB77" s="34"/>
      <c r="AC77" s="35"/>
      <c r="AD77" s="35"/>
      <c r="AE77" s="35"/>
      <c r="AF77" s="35"/>
      <c r="AG77" s="35"/>
      <c r="AH77" s="35"/>
      <c r="AI77" s="35"/>
      <c r="AJ77" s="35"/>
      <c r="AK77" s="35"/>
      <c r="AL77" s="35"/>
      <c r="AM77" s="35"/>
      <c r="AN77" s="35"/>
      <c r="AO77" s="35"/>
      <c r="AP77" s="35"/>
      <c r="AQ77" s="35"/>
      <c r="AR77" s="35"/>
      <c r="AS77" s="35"/>
      <c r="AT77" s="35"/>
      <c r="AU77" s="35"/>
      <c r="AV77" s="33"/>
      <c r="AW77" s="33"/>
      <c r="AX77" s="33"/>
      <c r="AY77" s="33"/>
      <c r="AZ77" s="33"/>
      <c r="BA77" s="33"/>
    </row>
    <row r="78" spans="1:53" ht="19.95" customHeight="1" x14ac:dyDescent="0.3">
      <c r="A78" s="2">
        <f>'Stakeholder List'!O24</f>
        <v>0</v>
      </c>
      <c r="B78" s="112"/>
      <c r="C78" s="113"/>
      <c r="D78" s="113"/>
      <c r="E78" s="113"/>
      <c r="F78" s="114"/>
      <c r="G78" s="11"/>
      <c r="H78" s="27" t="str">
        <f t="shared" si="10"/>
        <v>N/A</v>
      </c>
      <c r="I78" s="27"/>
      <c r="J78" s="27" t="str">
        <f t="shared" si="7"/>
        <v/>
      </c>
      <c r="K78" s="11"/>
      <c r="L78" s="36" t="str">
        <f t="shared" si="11"/>
        <v/>
      </c>
      <c r="M78" s="11"/>
      <c r="N78" s="96"/>
      <c r="O78" s="34">
        <f>IF($N$61, 'Stakeholder List'!$E$47, 1)</f>
        <v>1</v>
      </c>
      <c r="P78" s="11"/>
      <c r="Q78" s="36" t="str">
        <f t="shared" si="8"/>
        <v/>
      </c>
      <c r="R78" s="36">
        <f t="shared" si="9"/>
        <v>1</v>
      </c>
      <c r="S78" s="11"/>
      <c r="T78" s="36" t="str">
        <f t="shared" si="12"/>
        <v/>
      </c>
      <c r="U78" s="11"/>
      <c r="V78" s="34"/>
      <c r="W78" s="34"/>
      <c r="X78" s="34"/>
      <c r="Y78" s="34"/>
      <c r="Z78" s="34"/>
      <c r="AA78" s="34"/>
      <c r="AB78" s="34"/>
      <c r="AC78" s="35"/>
      <c r="AD78" s="35"/>
      <c r="AE78" s="35"/>
      <c r="AF78" s="35"/>
      <c r="AG78" s="35"/>
      <c r="AH78" s="35"/>
      <c r="AI78" s="35"/>
      <c r="AJ78" s="35"/>
      <c r="AK78" s="35"/>
      <c r="AL78" s="35"/>
      <c r="AM78" s="35"/>
      <c r="AN78" s="35"/>
      <c r="AO78" s="35"/>
      <c r="AP78" s="35"/>
      <c r="AQ78" s="35"/>
      <c r="AR78" s="35"/>
      <c r="AS78" s="35"/>
      <c r="AT78" s="35"/>
      <c r="AU78" s="35"/>
      <c r="AV78" s="33"/>
      <c r="AW78" s="33"/>
      <c r="AX78" s="33"/>
      <c r="AY78" s="33"/>
      <c r="AZ78" s="33"/>
      <c r="BA78" s="33"/>
    </row>
    <row r="79" spans="1:53" ht="19.95" customHeight="1" x14ac:dyDescent="0.3">
      <c r="A79" s="2">
        <f>'Stakeholder List'!O25</f>
        <v>0</v>
      </c>
      <c r="B79" s="112"/>
      <c r="C79" s="113"/>
      <c r="D79" s="113"/>
      <c r="E79" s="113"/>
      <c r="F79" s="114"/>
      <c r="G79" s="11"/>
      <c r="H79" s="27" t="str">
        <f t="shared" si="10"/>
        <v>N/A</v>
      </c>
      <c r="I79" s="27"/>
      <c r="J79" s="27" t="str">
        <f t="shared" si="7"/>
        <v/>
      </c>
      <c r="K79" s="11"/>
      <c r="L79" s="36" t="str">
        <f t="shared" si="11"/>
        <v/>
      </c>
      <c r="M79" s="11"/>
      <c r="N79" s="96"/>
      <c r="O79" s="34">
        <f>IF($N$61, 'Stakeholder List'!$E$47, 1)</f>
        <v>1</v>
      </c>
      <c r="P79" s="11"/>
      <c r="Q79" s="36" t="str">
        <f t="shared" si="8"/>
        <v/>
      </c>
      <c r="R79" s="36">
        <f t="shared" si="9"/>
        <v>1</v>
      </c>
      <c r="S79" s="11"/>
      <c r="T79" s="36" t="str">
        <f t="shared" si="12"/>
        <v/>
      </c>
      <c r="U79" s="11"/>
      <c r="V79" s="34"/>
      <c r="W79" s="34"/>
      <c r="X79" s="34"/>
      <c r="Y79" s="34"/>
      <c r="Z79" s="34"/>
      <c r="AA79" s="34"/>
      <c r="AB79" s="34"/>
      <c r="AC79" s="35"/>
      <c r="AD79" s="35"/>
      <c r="AE79" s="35"/>
      <c r="AF79" s="35"/>
      <c r="AG79" s="35"/>
      <c r="AH79" s="35"/>
      <c r="AI79" s="35"/>
      <c r="AJ79" s="35"/>
      <c r="AK79" s="35"/>
      <c r="AL79" s="35"/>
      <c r="AM79" s="35"/>
      <c r="AN79" s="35"/>
      <c r="AO79" s="35"/>
      <c r="AP79" s="35"/>
      <c r="AQ79" s="35"/>
      <c r="AR79" s="35"/>
      <c r="AS79" s="35"/>
      <c r="AT79" s="35"/>
      <c r="AU79" s="35"/>
      <c r="AV79" s="33"/>
      <c r="AW79" s="33"/>
      <c r="AX79" s="33"/>
      <c r="AY79" s="33"/>
      <c r="AZ79" s="33"/>
      <c r="BA79" s="33"/>
    </row>
    <row r="80" spans="1:53" ht="19.95" customHeight="1" thickBot="1" x14ac:dyDescent="0.35">
      <c r="A80" s="2">
        <f>'Stakeholder List'!O26</f>
        <v>0</v>
      </c>
      <c r="B80" s="112"/>
      <c r="C80" s="113"/>
      <c r="D80" s="113"/>
      <c r="E80" s="113"/>
      <c r="F80" s="114"/>
      <c r="G80" s="11"/>
      <c r="H80" s="27" t="str">
        <f t="shared" si="10"/>
        <v>N/A</v>
      </c>
      <c r="I80" s="27"/>
      <c r="J80" s="27" t="str">
        <f t="shared" si="7"/>
        <v/>
      </c>
      <c r="K80" s="11"/>
      <c r="L80" s="36" t="str">
        <f t="shared" si="11"/>
        <v/>
      </c>
      <c r="M80" s="11"/>
      <c r="N80" s="96"/>
      <c r="O80" s="34">
        <f>IF($N$61, 'Stakeholder List'!$E$47, 1)</f>
        <v>1</v>
      </c>
      <c r="P80" s="11"/>
      <c r="Q80" s="36" t="str">
        <f t="shared" si="8"/>
        <v/>
      </c>
      <c r="R80" s="36">
        <f t="shared" si="9"/>
        <v>1</v>
      </c>
      <c r="S80" s="11"/>
      <c r="T80" s="36" t="str">
        <f t="shared" si="12"/>
        <v/>
      </c>
      <c r="U80" s="11"/>
      <c r="V80" s="34"/>
      <c r="W80" s="34"/>
      <c r="X80" s="34"/>
      <c r="Y80" s="34"/>
      <c r="Z80" s="34"/>
      <c r="AA80" s="34"/>
      <c r="AB80" s="34"/>
      <c r="AC80" s="35"/>
      <c r="AD80" s="35"/>
      <c r="AE80" s="35"/>
      <c r="AF80" s="35"/>
      <c r="AG80" s="35"/>
      <c r="AH80" s="35"/>
      <c r="AI80" s="35"/>
      <c r="AJ80" s="35"/>
      <c r="AK80" s="35"/>
      <c r="AL80" s="35"/>
      <c r="AM80" s="35"/>
      <c r="AN80" s="35"/>
      <c r="AO80" s="35"/>
      <c r="AP80" s="35"/>
      <c r="AQ80" s="35"/>
      <c r="AR80" s="35"/>
      <c r="AS80" s="35"/>
      <c r="AT80" s="35"/>
      <c r="AU80" s="35"/>
      <c r="AV80" s="33"/>
      <c r="AW80" s="33"/>
      <c r="AX80" s="33"/>
      <c r="AY80" s="33"/>
      <c r="AZ80" s="33"/>
      <c r="BA80" s="33"/>
    </row>
    <row r="81" spans="1:53" ht="19.95" customHeight="1" thickBot="1" x14ac:dyDescent="0.35">
      <c r="A81" s="90" t="s">
        <v>23</v>
      </c>
      <c r="B81" s="91"/>
      <c r="C81" s="91"/>
      <c r="D81" s="91"/>
      <c r="E81" s="91"/>
      <c r="F81" s="92"/>
      <c r="G81" s="11"/>
      <c r="H81" s="11"/>
      <c r="I81" s="11"/>
      <c r="J81" s="11"/>
      <c r="K81" s="11"/>
      <c r="L81" s="11"/>
      <c r="M81" s="11"/>
      <c r="N81" s="38" t="str">
        <f>IF(ISNUMBER(D81), D81/100, "")</f>
        <v/>
      </c>
      <c r="O81" s="38" t="str">
        <f>IF(ISNUMBER(E81), E81/100, "")</f>
        <v/>
      </c>
      <c r="P81" s="11" t="str">
        <f>IF(ISNUMBER(F81), F81/100, "")</f>
        <v/>
      </c>
      <c r="Q81" s="11" t="str">
        <f t="shared" ref="Q81:U81" si="13">IF(ISNUMBER(G81), G81/100, "")</f>
        <v/>
      </c>
      <c r="R81" s="11" t="str">
        <f t="shared" si="13"/>
        <v/>
      </c>
      <c r="S81" s="11" t="str">
        <f t="shared" si="13"/>
        <v/>
      </c>
      <c r="T81" s="11" t="str">
        <f t="shared" ref="T81" si="14">IF(ISNUMBER(J81), J81/100, "")</f>
        <v/>
      </c>
      <c r="U81" s="11" t="str">
        <f t="shared" si="13"/>
        <v/>
      </c>
      <c r="V81" s="36" t="str">
        <f t="shared" ref="V81" si="15">IF(ISNUMBER(P81), P81/100, "")</f>
        <v/>
      </c>
      <c r="W81" s="34"/>
      <c r="X81" s="34"/>
      <c r="Y81" s="34"/>
      <c r="Z81" s="34"/>
      <c r="AA81" s="34"/>
      <c r="AB81" s="34"/>
      <c r="AC81" s="35"/>
      <c r="AD81" s="35"/>
      <c r="AE81" s="35"/>
      <c r="AF81" s="35"/>
      <c r="AG81" s="35"/>
      <c r="AH81" s="35"/>
      <c r="AI81" s="35"/>
      <c r="AJ81" s="35"/>
      <c r="AK81" s="35"/>
      <c r="AL81" s="35"/>
      <c r="AM81" s="35"/>
      <c r="AN81" s="35"/>
      <c r="AO81" s="35"/>
      <c r="AP81" s="35"/>
      <c r="AQ81" s="35"/>
      <c r="AR81" s="35"/>
      <c r="AS81" s="35"/>
      <c r="AT81" s="35"/>
      <c r="AU81" s="35"/>
      <c r="AV81" s="33"/>
      <c r="AW81" s="33"/>
      <c r="AX81" s="33"/>
      <c r="AY81" s="33"/>
      <c r="AZ81" s="33"/>
      <c r="BA81" s="33"/>
    </row>
    <row r="82" spans="1:53" ht="19.95" customHeight="1" x14ac:dyDescent="0.3">
      <c r="A82" s="2" t="str">
        <f>'Stakeholder List'!V2</f>
        <v>Healthcare Workers</v>
      </c>
      <c r="B82" s="112">
        <v>6</v>
      </c>
      <c r="C82" s="113"/>
      <c r="D82" s="113"/>
      <c r="E82" s="113"/>
      <c r="F82" s="114"/>
      <c r="G82" s="11"/>
      <c r="H82" s="27">
        <f t="shared" ref="H82:H106" si="16">IF(ISNUMBER(A82), "N/A", B82)</f>
        <v>6</v>
      </c>
      <c r="I82" s="27"/>
      <c r="J82" s="27">
        <f t="shared" si="7"/>
        <v>6</v>
      </c>
      <c r="K82" s="11"/>
      <c r="L82" s="36">
        <f t="shared" si="11"/>
        <v>0.06</v>
      </c>
      <c r="M82" s="11"/>
      <c r="N82" s="71"/>
      <c r="O82" s="34">
        <f>IF($N$87, 'Stakeholder List'!$E$49, 1)</f>
        <v>0.25</v>
      </c>
      <c r="P82" s="11"/>
      <c r="Q82" s="36">
        <f t="shared" si="8"/>
        <v>0.06</v>
      </c>
      <c r="R82" s="36">
        <f t="shared" si="9"/>
        <v>0.25</v>
      </c>
      <c r="S82" s="11"/>
      <c r="T82" s="36">
        <f t="shared" si="12"/>
        <v>0.155</v>
      </c>
      <c r="U82" s="11"/>
      <c r="V82" s="34"/>
      <c r="W82" s="34"/>
      <c r="X82" s="34"/>
      <c r="Y82" s="34"/>
      <c r="Z82" s="34"/>
      <c r="AA82" s="34"/>
      <c r="AB82" s="34"/>
      <c r="AC82" s="35"/>
      <c r="AD82" s="35"/>
      <c r="AE82" s="35"/>
      <c r="AF82" s="35"/>
      <c r="AG82" s="35"/>
      <c r="AH82" s="35"/>
      <c r="AI82" s="35"/>
      <c r="AJ82" s="35"/>
      <c r="AK82" s="35"/>
      <c r="AL82" s="35"/>
      <c r="AM82" s="35"/>
      <c r="AN82" s="35"/>
      <c r="AO82" s="35"/>
      <c r="AP82" s="35"/>
      <c r="AQ82" s="35"/>
      <c r="AR82" s="35"/>
      <c r="AS82" s="35"/>
      <c r="AT82" s="35"/>
      <c r="AU82" s="35"/>
      <c r="AV82" s="33"/>
      <c r="AW82" s="33"/>
      <c r="AX82" s="33"/>
      <c r="AY82" s="33"/>
      <c r="AZ82" s="33"/>
      <c r="BA82" s="33"/>
    </row>
    <row r="83" spans="1:53" ht="19.95" customHeight="1" x14ac:dyDescent="0.3">
      <c r="A83" s="2" t="str">
        <f>'Stakeholder List'!V3</f>
        <v>Environemental Justice Group Representing a Population</v>
      </c>
      <c r="B83" s="112">
        <v>12</v>
      </c>
      <c r="C83" s="113"/>
      <c r="D83" s="113"/>
      <c r="E83" s="113"/>
      <c r="F83" s="114"/>
      <c r="G83" s="11"/>
      <c r="H83" s="27">
        <f t="shared" si="16"/>
        <v>12</v>
      </c>
      <c r="I83" s="27"/>
      <c r="J83" s="27">
        <f t="shared" si="7"/>
        <v>12</v>
      </c>
      <c r="K83" s="11"/>
      <c r="L83" s="36">
        <f t="shared" si="11"/>
        <v>0.12</v>
      </c>
      <c r="M83" s="11"/>
      <c r="N83" s="71"/>
      <c r="O83" s="34">
        <f>IF($N$87, 'Stakeholder List'!$E$49, 1)</f>
        <v>0.25</v>
      </c>
      <c r="P83" s="11"/>
      <c r="Q83" s="36">
        <f t="shared" si="8"/>
        <v>0.12</v>
      </c>
      <c r="R83" s="36">
        <f t="shared" si="9"/>
        <v>0.25</v>
      </c>
      <c r="S83" s="11"/>
      <c r="T83" s="36">
        <f t="shared" si="12"/>
        <v>0.185</v>
      </c>
      <c r="U83" s="11"/>
      <c r="V83" s="34"/>
      <c r="W83" s="34"/>
      <c r="X83" s="34"/>
      <c r="Y83" s="34"/>
      <c r="Z83" s="34"/>
      <c r="AA83" s="34"/>
      <c r="AB83" s="34"/>
      <c r="AC83" s="35"/>
      <c r="AD83" s="35"/>
      <c r="AE83" s="35"/>
      <c r="AF83" s="35"/>
      <c r="AG83" s="35"/>
      <c r="AH83" s="35"/>
      <c r="AI83" s="35"/>
      <c r="AJ83" s="35"/>
      <c r="AK83" s="35"/>
      <c r="AL83" s="35"/>
      <c r="AM83" s="35"/>
      <c r="AN83" s="35"/>
      <c r="AO83" s="35"/>
      <c r="AP83" s="35"/>
      <c r="AQ83" s="35"/>
      <c r="AR83" s="35"/>
      <c r="AS83" s="35"/>
      <c r="AT83" s="35"/>
      <c r="AU83" s="35"/>
      <c r="AV83" s="33"/>
      <c r="AW83" s="33"/>
      <c r="AX83" s="33"/>
      <c r="AY83" s="33"/>
      <c r="AZ83" s="33"/>
      <c r="BA83" s="33"/>
    </row>
    <row r="84" spans="1:53" ht="19.95" customHeight="1" x14ac:dyDescent="0.3">
      <c r="A84" s="2">
        <f>'Stakeholder List'!V4</f>
        <v>0</v>
      </c>
      <c r="B84" s="112"/>
      <c r="C84" s="113"/>
      <c r="D84" s="113"/>
      <c r="E84" s="113"/>
      <c r="F84" s="114"/>
      <c r="G84" s="11"/>
      <c r="H84" s="27" t="str">
        <f t="shared" si="16"/>
        <v>N/A</v>
      </c>
      <c r="I84" s="27"/>
      <c r="J84" s="27" t="str">
        <f t="shared" si="7"/>
        <v/>
      </c>
      <c r="K84" s="11"/>
      <c r="L84" s="36" t="str">
        <f t="shared" si="11"/>
        <v/>
      </c>
      <c r="M84" s="11"/>
      <c r="N84" s="71"/>
      <c r="O84" s="34">
        <f>IF($N$87, 'Stakeholder List'!$E$49, 1)</f>
        <v>0.25</v>
      </c>
      <c r="P84" s="11"/>
      <c r="Q84" s="36" t="str">
        <f t="shared" si="8"/>
        <v/>
      </c>
      <c r="R84" s="36">
        <f t="shared" si="9"/>
        <v>0.25</v>
      </c>
      <c r="S84" s="11"/>
      <c r="T84" s="36" t="str">
        <f t="shared" si="12"/>
        <v/>
      </c>
      <c r="U84" s="11"/>
      <c r="V84" s="34"/>
      <c r="W84" s="34"/>
      <c r="X84" s="34"/>
      <c r="Y84" s="34"/>
      <c r="Z84" s="34"/>
      <c r="AA84" s="34"/>
      <c r="AB84" s="34"/>
      <c r="AC84" s="35"/>
      <c r="AD84" s="35"/>
      <c r="AE84" s="35"/>
      <c r="AF84" s="35"/>
      <c r="AG84" s="35"/>
      <c r="AH84" s="35"/>
      <c r="AI84" s="35"/>
      <c r="AJ84" s="35"/>
      <c r="AK84" s="35"/>
      <c r="AL84" s="35"/>
      <c r="AM84" s="35"/>
      <c r="AN84" s="35"/>
      <c r="AO84" s="35"/>
      <c r="AP84" s="35"/>
      <c r="AQ84" s="35"/>
      <c r="AR84" s="35"/>
      <c r="AS84" s="35"/>
      <c r="AT84" s="35"/>
      <c r="AU84" s="35"/>
      <c r="AV84" s="33"/>
      <c r="AW84" s="33"/>
      <c r="AX84" s="33"/>
      <c r="AY84" s="33"/>
      <c r="AZ84" s="33"/>
      <c r="BA84" s="33"/>
    </row>
    <row r="85" spans="1:53" ht="19.95" customHeight="1" x14ac:dyDescent="0.3">
      <c r="A85" s="2">
        <f>'Stakeholder List'!V5</f>
        <v>0</v>
      </c>
      <c r="B85" s="112"/>
      <c r="C85" s="113"/>
      <c r="D85" s="113"/>
      <c r="E85" s="113"/>
      <c r="F85" s="114"/>
      <c r="G85" s="11"/>
      <c r="H85" s="27" t="str">
        <f t="shared" si="16"/>
        <v>N/A</v>
      </c>
      <c r="I85" s="27"/>
      <c r="J85" s="27" t="str">
        <f t="shared" si="7"/>
        <v/>
      </c>
      <c r="K85" s="11"/>
      <c r="L85" s="36" t="str">
        <f t="shared" si="11"/>
        <v/>
      </c>
      <c r="M85" s="11"/>
      <c r="N85" s="71"/>
      <c r="O85" s="34">
        <f>IF($N$87, 'Stakeholder List'!$E$49, 1)</f>
        <v>0.25</v>
      </c>
      <c r="P85" s="11"/>
      <c r="Q85" s="36" t="str">
        <f t="shared" si="8"/>
        <v/>
      </c>
      <c r="R85" s="36">
        <f t="shared" si="9"/>
        <v>0.25</v>
      </c>
      <c r="S85" s="11"/>
      <c r="T85" s="36" t="str">
        <f t="shared" si="12"/>
        <v/>
      </c>
      <c r="U85" s="11"/>
      <c r="V85" s="34"/>
      <c r="W85" s="34"/>
      <c r="X85" s="34"/>
      <c r="Y85" s="34"/>
      <c r="Z85" s="34"/>
      <c r="AA85" s="34"/>
      <c r="AB85" s="34"/>
      <c r="AC85" s="35"/>
      <c r="AD85" s="35"/>
      <c r="AE85" s="35"/>
      <c r="AF85" s="35"/>
      <c r="AG85" s="35"/>
      <c r="AH85" s="35"/>
      <c r="AI85" s="35"/>
      <c r="AJ85" s="35"/>
      <c r="AK85" s="35"/>
      <c r="AL85" s="35"/>
      <c r="AM85" s="35"/>
      <c r="AN85" s="35"/>
      <c r="AO85" s="35"/>
      <c r="AP85" s="35"/>
      <c r="AQ85" s="35"/>
      <c r="AR85" s="35"/>
      <c r="AS85" s="35"/>
      <c r="AT85" s="35"/>
      <c r="AU85" s="35"/>
      <c r="AV85" s="33"/>
      <c r="AW85" s="33"/>
      <c r="AX85" s="33"/>
      <c r="AY85" s="33"/>
      <c r="AZ85" s="33"/>
      <c r="BA85" s="33"/>
    </row>
    <row r="86" spans="1:53" ht="19.95" customHeight="1" x14ac:dyDescent="0.3">
      <c r="A86" s="2">
        <f>'Stakeholder List'!V6</f>
        <v>0</v>
      </c>
      <c r="B86" s="112"/>
      <c r="C86" s="113"/>
      <c r="D86" s="113"/>
      <c r="E86" s="113"/>
      <c r="F86" s="114"/>
      <c r="G86" s="11"/>
      <c r="H86" s="27" t="str">
        <f t="shared" si="16"/>
        <v>N/A</v>
      </c>
      <c r="I86" s="27"/>
      <c r="J86" s="27" t="str">
        <f t="shared" si="7"/>
        <v/>
      </c>
      <c r="K86" s="11"/>
      <c r="L86" s="36" t="str">
        <f t="shared" si="11"/>
        <v/>
      </c>
      <c r="M86" s="11"/>
      <c r="N86" s="71"/>
      <c r="O86" s="34">
        <f>IF($N$87, 'Stakeholder List'!$E$49, 1)</f>
        <v>0.25</v>
      </c>
      <c r="P86" s="11"/>
      <c r="Q86" s="36" t="str">
        <f t="shared" si="8"/>
        <v/>
      </c>
      <c r="R86" s="36">
        <f t="shared" si="9"/>
        <v>0.25</v>
      </c>
      <c r="S86" s="11"/>
      <c r="T86" s="36" t="str">
        <f t="shared" si="12"/>
        <v/>
      </c>
      <c r="U86" s="11"/>
      <c r="V86" s="34"/>
      <c r="W86" s="34"/>
      <c r="X86" s="34"/>
      <c r="Y86" s="34"/>
      <c r="Z86" s="34"/>
      <c r="AA86" s="34"/>
      <c r="AB86" s="34"/>
      <c r="AC86" s="35"/>
      <c r="AD86" s="35"/>
      <c r="AE86" s="35"/>
      <c r="AF86" s="35"/>
      <c r="AG86" s="35"/>
      <c r="AH86" s="35"/>
      <c r="AI86" s="35"/>
      <c r="AJ86" s="35"/>
      <c r="AK86" s="35"/>
      <c r="AL86" s="35"/>
      <c r="AM86" s="35"/>
      <c r="AN86" s="35"/>
      <c r="AO86" s="35"/>
      <c r="AP86" s="35"/>
      <c r="AQ86" s="35"/>
      <c r="AR86" s="35"/>
      <c r="AS86" s="35"/>
      <c r="AT86" s="35"/>
      <c r="AU86" s="35"/>
      <c r="AV86" s="33"/>
      <c r="AW86" s="33"/>
      <c r="AX86" s="33"/>
      <c r="AY86" s="33"/>
      <c r="AZ86" s="33"/>
      <c r="BA86" s="33"/>
    </row>
    <row r="87" spans="1:53" ht="19.95" customHeight="1" x14ac:dyDescent="0.3">
      <c r="A87" s="2">
        <f>'Stakeholder List'!V7</f>
        <v>0</v>
      </c>
      <c r="B87" s="112"/>
      <c r="C87" s="113"/>
      <c r="D87" s="113"/>
      <c r="E87" s="113"/>
      <c r="F87" s="114"/>
      <c r="G87" s="11"/>
      <c r="H87" s="27" t="str">
        <f t="shared" si="16"/>
        <v>N/A</v>
      </c>
      <c r="I87" s="27"/>
      <c r="J87" s="27" t="str">
        <f t="shared" si="7"/>
        <v/>
      </c>
      <c r="K87" s="11"/>
      <c r="L87" s="36" t="str">
        <f t="shared" si="11"/>
        <v/>
      </c>
      <c r="M87" s="11"/>
      <c r="N87" s="96" t="b">
        <v>1</v>
      </c>
      <c r="O87" s="34">
        <f>IF($N$87, 'Stakeholder List'!$E$49, 1)</f>
        <v>0.25</v>
      </c>
      <c r="P87" s="11"/>
      <c r="Q87" s="36" t="str">
        <f t="shared" si="8"/>
        <v/>
      </c>
      <c r="R87" s="36">
        <f t="shared" si="9"/>
        <v>0.25</v>
      </c>
      <c r="S87" s="11"/>
      <c r="T87" s="36" t="str">
        <f t="shared" si="12"/>
        <v/>
      </c>
      <c r="U87" s="11"/>
      <c r="V87" s="34"/>
      <c r="W87" s="34"/>
      <c r="X87" s="34"/>
      <c r="Y87" s="34"/>
      <c r="Z87" s="34"/>
      <c r="AA87" s="34"/>
      <c r="AB87" s="34"/>
      <c r="AC87" s="35"/>
      <c r="AD87" s="35"/>
      <c r="AE87" s="35"/>
      <c r="AF87" s="35"/>
      <c r="AG87" s="35"/>
      <c r="AH87" s="35"/>
      <c r="AI87" s="35"/>
      <c r="AJ87" s="35"/>
      <c r="AK87" s="35"/>
      <c r="AL87" s="35"/>
      <c r="AM87" s="35"/>
      <c r="AN87" s="35"/>
      <c r="AO87" s="35"/>
      <c r="AP87" s="35"/>
      <c r="AQ87" s="35"/>
      <c r="AR87" s="35"/>
      <c r="AS87" s="35"/>
      <c r="AT87" s="35"/>
      <c r="AU87" s="35"/>
      <c r="AV87" s="33"/>
      <c r="AW87" s="33"/>
      <c r="AX87" s="33"/>
      <c r="AY87" s="33"/>
      <c r="AZ87" s="33"/>
      <c r="BA87" s="33"/>
    </row>
    <row r="88" spans="1:53" ht="19.95" customHeight="1" x14ac:dyDescent="0.3">
      <c r="A88" s="2">
        <f>'Stakeholder List'!V8</f>
        <v>0</v>
      </c>
      <c r="B88" s="112"/>
      <c r="C88" s="113"/>
      <c r="D88" s="113"/>
      <c r="E88" s="113"/>
      <c r="F88" s="114"/>
      <c r="G88" s="11"/>
      <c r="H88" s="27" t="str">
        <f t="shared" si="16"/>
        <v>N/A</v>
      </c>
      <c r="I88" s="27"/>
      <c r="J88" s="27" t="str">
        <f t="shared" si="7"/>
        <v/>
      </c>
      <c r="K88" s="11"/>
      <c r="L88" s="36" t="str">
        <f t="shared" si="11"/>
        <v/>
      </c>
      <c r="M88" s="11"/>
      <c r="N88" s="96"/>
      <c r="O88" s="34">
        <f>IF($N$87, 'Stakeholder List'!$E$49, 1)</f>
        <v>0.25</v>
      </c>
      <c r="P88" s="11"/>
      <c r="Q88" s="36" t="str">
        <f t="shared" si="8"/>
        <v/>
      </c>
      <c r="R88" s="36">
        <f t="shared" si="9"/>
        <v>0.25</v>
      </c>
      <c r="S88" s="11"/>
      <c r="T88" s="36" t="str">
        <f t="shared" si="12"/>
        <v/>
      </c>
      <c r="U88" s="11"/>
      <c r="V88" s="34"/>
      <c r="W88" s="34"/>
      <c r="X88" s="34"/>
      <c r="Y88" s="34"/>
      <c r="Z88" s="34"/>
      <c r="AA88" s="34"/>
      <c r="AB88" s="34"/>
      <c r="AC88" s="35"/>
      <c r="AD88" s="35"/>
      <c r="AE88" s="35"/>
      <c r="AF88" s="35"/>
      <c r="AG88" s="35"/>
      <c r="AH88" s="35"/>
      <c r="AI88" s="35"/>
      <c r="AJ88" s="35"/>
      <c r="AK88" s="35"/>
      <c r="AL88" s="35"/>
      <c r="AM88" s="35"/>
      <c r="AN88" s="35"/>
      <c r="AO88" s="35"/>
      <c r="AP88" s="35"/>
      <c r="AQ88" s="35"/>
      <c r="AR88" s="35"/>
      <c r="AS88" s="35"/>
      <c r="AT88" s="35"/>
      <c r="AU88" s="35"/>
      <c r="AV88" s="33"/>
      <c r="AW88" s="33"/>
      <c r="AX88" s="33"/>
      <c r="AY88" s="33"/>
      <c r="AZ88" s="33"/>
      <c r="BA88" s="33"/>
    </row>
    <row r="89" spans="1:53" ht="19.95" customHeight="1" x14ac:dyDescent="0.3">
      <c r="A89" s="2">
        <f>'Stakeholder List'!V9</f>
        <v>0</v>
      </c>
      <c r="B89" s="112"/>
      <c r="C89" s="113"/>
      <c r="D89" s="113"/>
      <c r="E89" s="113"/>
      <c r="F89" s="114"/>
      <c r="G89" s="11"/>
      <c r="H89" s="27" t="str">
        <f t="shared" si="16"/>
        <v>N/A</v>
      </c>
      <c r="I89" s="27"/>
      <c r="J89" s="27" t="str">
        <f t="shared" si="7"/>
        <v/>
      </c>
      <c r="K89" s="11"/>
      <c r="L89" s="36" t="str">
        <f t="shared" si="11"/>
        <v/>
      </c>
      <c r="M89" s="11"/>
      <c r="N89" s="96"/>
      <c r="O89" s="34">
        <f>IF($N$87, 'Stakeholder List'!$E$49, 1)</f>
        <v>0.25</v>
      </c>
      <c r="P89" s="11"/>
      <c r="Q89" s="36" t="str">
        <f t="shared" si="8"/>
        <v/>
      </c>
      <c r="R89" s="36">
        <f t="shared" si="9"/>
        <v>0.25</v>
      </c>
      <c r="S89" s="11"/>
      <c r="T89" s="36" t="str">
        <f t="shared" si="12"/>
        <v/>
      </c>
      <c r="U89" s="11"/>
      <c r="V89" s="34"/>
      <c r="W89" s="34"/>
      <c r="X89" s="34"/>
      <c r="Y89" s="34"/>
      <c r="Z89" s="34"/>
      <c r="AA89" s="34"/>
      <c r="AB89" s="34"/>
      <c r="AC89" s="35"/>
      <c r="AD89" s="35"/>
      <c r="AE89" s="35"/>
      <c r="AF89" s="35"/>
      <c r="AG89" s="35"/>
      <c r="AH89" s="35"/>
      <c r="AI89" s="35"/>
      <c r="AJ89" s="35"/>
      <c r="AK89" s="35"/>
      <c r="AL89" s="35"/>
      <c r="AM89" s="35"/>
      <c r="AN89" s="35"/>
      <c r="AO89" s="35"/>
      <c r="AP89" s="35"/>
      <c r="AQ89" s="35"/>
      <c r="AR89" s="35"/>
      <c r="AS89" s="35"/>
      <c r="AT89" s="35"/>
      <c r="AU89" s="35"/>
      <c r="AV89" s="33"/>
      <c r="AW89" s="33"/>
      <c r="AX89" s="33"/>
      <c r="AY89" s="33"/>
      <c r="AZ89" s="33"/>
      <c r="BA89" s="33"/>
    </row>
    <row r="90" spans="1:53" ht="19.95" customHeight="1" x14ac:dyDescent="0.3">
      <c r="A90" s="2">
        <f>'Stakeholder List'!V10</f>
        <v>0</v>
      </c>
      <c r="B90" s="112"/>
      <c r="C90" s="113"/>
      <c r="D90" s="113"/>
      <c r="E90" s="113"/>
      <c r="F90" s="114"/>
      <c r="G90" s="11"/>
      <c r="H90" s="27" t="str">
        <f t="shared" si="16"/>
        <v>N/A</v>
      </c>
      <c r="I90" s="27"/>
      <c r="J90" s="27" t="str">
        <f t="shared" si="7"/>
        <v/>
      </c>
      <c r="K90" s="11"/>
      <c r="L90" s="36" t="str">
        <f t="shared" si="11"/>
        <v/>
      </c>
      <c r="M90" s="11"/>
      <c r="N90" s="96"/>
      <c r="O90" s="34">
        <f>IF($N$87, 'Stakeholder List'!$E$49, 1)</f>
        <v>0.25</v>
      </c>
      <c r="P90" s="11"/>
      <c r="Q90" s="36" t="str">
        <f t="shared" si="8"/>
        <v/>
      </c>
      <c r="R90" s="36">
        <f t="shared" si="9"/>
        <v>0.25</v>
      </c>
      <c r="S90" s="11"/>
      <c r="T90" s="36" t="str">
        <f t="shared" si="12"/>
        <v/>
      </c>
      <c r="U90" s="11"/>
      <c r="V90" s="34"/>
      <c r="W90" s="34"/>
      <c r="X90" s="34"/>
      <c r="Y90" s="34"/>
      <c r="Z90" s="34"/>
      <c r="AA90" s="34"/>
      <c r="AB90" s="34"/>
      <c r="AC90" s="35"/>
      <c r="AD90" s="35"/>
      <c r="AE90" s="35"/>
      <c r="AF90" s="35"/>
      <c r="AG90" s="35"/>
      <c r="AH90" s="35"/>
      <c r="AI90" s="35"/>
      <c r="AJ90" s="35"/>
      <c r="AK90" s="35"/>
      <c r="AL90" s="35"/>
      <c r="AM90" s="35"/>
      <c r="AN90" s="35"/>
      <c r="AO90" s="35"/>
      <c r="AP90" s="35"/>
      <c r="AQ90" s="35"/>
      <c r="AR90" s="35"/>
      <c r="AS90" s="35"/>
      <c r="AT90" s="35"/>
      <c r="AU90" s="35"/>
      <c r="AV90" s="33"/>
      <c r="AW90" s="33"/>
      <c r="AX90" s="33"/>
      <c r="AY90" s="33"/>
      <c r="AZ90" s="33"/>
      <c r="BA90" s="33"/>
    </row>
    <row r="91" spans="1:53" ht="19.95" customHeight="1" x14ac:dyDescent="0.3">
      <c r="A91" s="2">
        <f>'Stakeholder List'!V11</f>
        <v>0</v>
      </c>
      <c r="B91" s="112"/>
      <c r="C91" s="113"/>
      <c r="D91" s="113"/>
      <c r="E91" s="113"/>
      <c r="F91" s="114"/>
      <c r="G91" s="11"/>
      <c r="H91" s="27" t="str">
        <f t="shared" si="16"/>
        <v>N/A</v>
      </c>
      <c r="I91" s="27"/>
      <c r="J91" s="27" t="str">
        <f t="shared" si="7"/>
        <v/>
      </c>
      <c r="K91" s="11"/>
      <c r="L91" s="36" t="str">
        <f t="shared" si="11"/>
        <v/>
      </c>
      <c r="M91" s="11"/>
      <c r="N91" s="96"/>
      <c r="O91" s="34">
        <f>IF($N$87, 'Stakeholder List'!$E$49, 1)</f>
        <v>0.25</v>
      </c>
      <c r="P91" s="11"/>
      <c r="Q91" s="36" t="str">
        <f t="shared" si="8"/>
        <v/>
      </c>
      <c r="R91" s="36">
        <f t="shared" si="9"/>
        <v>0.25</v>
      </c>
      <c r="S91" s="11"/>
      <c r="T91" s="36" t="str">
        <f t="shared" si="12"/>
        <v/>
      </c>
      <c r="U91" s="11"/>
      <c r="V91" s="34"/>
      <c r="W91" s="34"/>
      <c r="X91" s="34"/>
      <c r="Y91" s="34"/>
      <c r="Z91" s="34"/>
      <c r="AA91" s="34"/>
      <c r="AB91" s="34"/>
      <c r="AC91" s="35"/>
      <c r="AD91" s="35"/>
      <c r="AE91" s="35"/>
      <c r="AF91" s="35"/>
      <c r="AG91" s="35"/>
      <c r="AH91" s="35"/>
      <c r="AI91" s="35"/>
      <c r="AJ91" s="35"/>
      <c r="AK91" s="35"/>
      <c r="AL91" s="35"/>
      <c r="AM91" s="35"/>
      <c r="AN91" s="35"/>
      <c r="AO91" s="35"/>
      <c r="AP91" s="35"/>
      <c r="AQ91" s="35"/>
      <c r="AR91" s="35"/>
      <c r="AS91" s="35"/>
      <c r="AT91" s="35"/>
      <c r="AU91" s="35"/>
      <c r="AV91" s="33"/>
      <c r="AW91" s="33"/>
      <c r="AX91" s="33"/>
      <c r="AY91" s="33"/>
      <c r="AZ91" s="33"/>
      <c r="BA91" s="33"/>
    </row>
    <row r="92" spans="1:53" ht="19.95" customHeight="1" x14ac:dyDescent="0.3">
      <c r="A92" s="2">
        <f>'Stakeholder List'!V12</f>
        <v>0</v>
      </c>
      <c r="B92" s="112"/>
      <c r="C92" s="113"/>
      <c r="D92" s="113"/>
      <c r="E92" s="113"/>
      <c r="F92" s="114"/>
      <c r="G92" s="11"/>
      <c r="H92" s="27" t="str">
        <f t="shared" si="16"/>
        <v>N/A</v>
      </c>
      <c r="I92" s="27"/>
      <c r="J92" s="27" t="str">
        <f t="shared" si="7"/>
        <v/>
      </c>
      <c r="K92" s="11"/>
      <c r="L92" s="36" t="str">
        <f t="shared" si="11"/>
        <v/>
      </c>
      <c r="M92" s="11"/>
      <c r="N92" s="96"/>
      <c r="O92" s="34">
        <f>IF($N$87, 'Stakeholder List'!$E$49, 1)</f>
        <v>0.25</v>
      </c>
      <c r="P92" s="11"/>
      <c r="Q92" s="36" t="str">
        <f t="shared" si="8"/>
        <v/>
      </c>
      <c r="R92" s="36">
        <f t="shared" si="9"/>
        <v>0.25</v>
      </c>
      <c r="S92" s="11"/>
      <c r="T92" s="36" t="str">
        <f t="shared" si="12"/>
        <v/>
      </c>
      <c r="U92" s="11"/>
      <c r="V92" s="34"/>
      <c r="W92" s="34"/>
      <c r="X92" s="34"/>
      <c r="Y92" s="34"/>
      <c r="Z92" s="34"/>
      <c r="AA92" s="34"/>
      <c r="AB92" s="34"/>
      <c r="AC92" s="35"/>
      <c r="AD92" s="35"/>
      <c r="AE92" s="35"/>
      <c r="AF92" s="35"/>
      <c r="AG92" s="35"/>
      <c r="AH92" s="35"/>
      <c r="AI92" s="35"/>
      <c r="AJ92" s="35"/>
      <c r="AK92" s="35"/>
      <c r="AL92" s="35"/>
      <c r="AM92" s="35"/>
      <c r="AN92" s="35"/>
      <c r="AO92" s="35"/>
      <c r="AP92" s="35"/>
      <c r="AQ92" s="35"/>
      <c r="AR92" s="35"/>
      <c r="AS92" s="35"/>
      <c r="AT92" s="35"/>
      <c r="AU92" s="35"/>
      <c r="AV92" s="33"/>
      <c r="AW92" s="33"/>
      <c r="AX92" s="33"/>
      <c r="AY92" s="33"/>
      <c r="AZ92" s="33"/>
      <c r="BA92" s="33"/>
    </row>
    <row r="93" spans="1:53" ht="19.95" customHeight="1" x14ac:dyDescent="0.3">
      <c r="A93" s="2">
        <f>'Stakeholder List'!V13</f>
        <v>0</v>
      </c>
      <c r="B93" s="112"/>
      <c r="C93" s="113"/>
      <c r="D93" s="113"/>
      <c r="E93" s="113"/>
      <c r="F93" s="114"/>
      <c r="G93" s="11"/>
      <c r="H93" s="27" t="str">
        <f t="shared" si="16"/>
        <v>N/A</v>
      </c>
      <c r="I93" s="27"/>
      <c r="J93" s="27" t="str">
        <f t="shared" si="7"/>
        <v/>
      </c>
      <c r="K93" s="11"/>
      <c r="L93" s="36" t="str">
        <f t="shared" si="11"/>
        <v/>
      </c>
      <c r="M93" s="11"/>
      <c r="N93" s="96"/>
      <c r="O93" s="34">
        <f>IF($N$87, 'Stakeholder List'!$E$49, 1)</f>
        <v>0.25</v>
      </c>
      <c r="P93" s="11"/>
      <c r="Q93" s="36" t="str">
        <f t="shared" ref="Q93:Q106" si="17">L93</f>
        <v/>
      </c>
      <c r="R93" s="36">
        <f t="shared" ref="R93:R106" si="18">O93</f>
        <v>0.25</v>
      </c>
      <c r="S93" s="11"/>
      <c r="T93" s="36" t="str">
        <f t="shared" si="12"/>
        <v/>
      </c>
      <c r="U93" s="11"/>
      <c r="V93" s="34"/>
      <c r="W93" s="34"/>
      <c r="X93" s="34"/>
      <c r="Y93" s="34"/>
      <c r="Z93" s="34"/>
      <c r="AA93" s="34"/>
      <c r="AB93" s="34"/>
      <c r="AC93" s="35"/>
      <c r="AD93" s="35"/>
      <c r="AE93" s="35"/>
      <c r="AF93" s="35"/>
      <c r="AG93" s="35"/>
      <c r="AH93" s="35"/>
      <c r="AI93" s="35"/>
      <c r="AJ93" s="35"/>
      <c r="AK93" s="35"/>
      <c r="AL93" s="35"/>
      <c r="AM93" s="35"/>
      <c r="AN93" s="35"/>
      <c r="AO93" s="35"/>
      <c r="AP93" s="35"/>
      <c r="AQ93" s="35"/>
      <c r="AR93" s="35"/>
      <c r="AS93" s="35"/>
      <c r="AT93" s="35"/>
      <c r="AU93" s="35"/>
      <c r="AV93" s="33"/>
      <c r="AW93" s="33"/>
      <c r="AX93" s="33"/>
      <c r="AY93" s="33"/>
      <c r="AZ93" s="33"/>
      <c r="BA93" s="33"/>
    </row>
    <row r="94" spans="1:53" ht="19.95" customHeight="1" x14ac:dyDescent="0.3">
      <c r="A94" s="2">
        <f>'Stakeholder List'!V14</f>
        <v>0</v>
      </c>
      <c r="B94" s="112"/>
      <c r="C94" s="113"/>
      <c r="D94" s="113"/>
      <c r="E94" s="113"/>
      <c r="F94" s="114"/>
      <c r="G94" s="11"/>
      <c r="H94" s="27" t="str">
        <f t="shared" si="16"/>
        <v>N/A</v>
      </c>
      <c r="I94" s="27"/>
      <c r="J94" s="27" t="str">
        <f t="shared" ref="J94:J106" si="19">IF(H94=5, 1, IF(H94=0, 0, IF(H94="N/A", "", H94)))</f>
        <v/>
      </c>
      <c r="K94" s="11"/>
      <c r="L94" s="36" t="str">
        <f t="shared" si="11"/>
        <v/>
      </c>
      <c r="M94" s="11"/>
      <c r="N94" s="96"/>
      <c r="O94" s="34">
        <f>IF($N$87, 'Stakeholder List'!$E$49, 1)</f>
        <v>0.25</v>
      </c>
      <c r="P94" s="11"/>
      <c r="Q94" s="36" t="str">
        <f t="shared" si="17"/>
        <v/>
      </c>
      <c r="R94" s="36">
        <f t="shared" si="18"/>
        <v>0.25</v>
      </c>
      <c r="S94" s="11"/>
      <c r="T94" s="36" t="str">
        <f t="shared" si="12"/>
        <v/>
      </c>
      <c r="U94" s="11"/>
      <c r="V94" s="34"/>
      <c r="W94" s="34"/>
      <c r="X94" s="34"/>
      <c r="Y94" s="34"/>
      <c r="Z94" s="34"/>
      <c r="AA94" s="34"/>
      <c r="AB94" s="34"/>
      <c r="AC94" s="35"/>
      <c r="AD94" s="35"/>
      <c r="AE94" s="35"/>
      <c r="AF94" s="35"/>
      <c r="AG94" s="35"/>
      <c r="AH94" s="35"/>
      <c r="AI94" s="35"/>
      <c r="AJ94" s="35"/>
      <c r="AK94" s="35"/>
      <c r="AL94" s="35"/>
      <c r="AM94" s="35"/>
      <c r="AN94" s="35"/>
      <c r="AO94" s="35"/>
      <c r="AP94" s="35"/>
      <c r="AQ94" s="35"/>
      <c r="AR94" s="35"/>
      <c r="AS94" s="35"/>
      <c r="AT94" s="35"/>
      <c r="AU94" s="35"/>
      <c r="AV94" s="33"/>
      <c r="AW94" s="33"/>
      <c r="AX94" s="33"/>
      <c r="AY94" s="33"/>
      <c r="AZ94" s="33"/>
      <c r="BA94" s="33"/>
    </row>
    <row r="95" spans="1:53" ht="19.95" customHeight="1" x14ac:dyDescent="0.3">
      <c r="A95" s="2">
        <f>'Stakeholder List'!V15</f>
        <v>0</v>
      </c>
      <c r="B95" s="112"/>
      <c r="C95" s="113"/>
      <c r="D95" s="113"/>
      <c r="E95" s="113"/>
      <c r="F95" s="114"/>
      <c r="G95" s="11"/>
      <c r="H95" s="27" t="str">
        <f t="shared" si="16"/>
        <v>N/A</v>
      </c>
      <c r="I95" s="27"/>
      <c r="J95" s="27" t="str">
        <f t="shared" si="19"/>
        <v/>
      </c>
      <c r="K95" s="11"/>
      <c r="L95" s="36" t="str">
        <f t="shared" si="11"/>
        <v/>
      </c>
      <c r="M95" s="11"/>
      <c r="N95" s="96"/>
      <c r="O95" s="34">
        <f>IF($N$87, 'Stakeholder List'!$E$49, 1)</f>
        <v>0.25</v>
      </c>
      <c r="P95" s="11"/>
      <c r="Q95" s="36" t="str">
        <f t="shared" si="17"/>
        <v/>
      </c>
      <c r="R95" s="36">
        <f t="shared" si="18"/>
        <v>0.25</v>
      </c>
      <c r="S95" s="11"/>
      <c r="T95" s="36" t="str">
        <f t="shared" si="12"/>
        <v/>
      </c>
      <c r="U95" s="11"/>
      <c r="V95" s="34"/>
      <c r="W95" s="34"/>
      <c r="X95" s="34"/>
      <c r="Y95" s="34"/>
      <c r="Z95" s="34"/>
      <c r="AA95" s="34"/>
      <c r="AB95" s="34"/>
      <c r="AC95" s="35"/>
      <c r="AD95" s="35"/>
      <c r="AE95" s="35"/>
      <c r="AF95" s="35"/>
      <c r="AG95" s="35"/>
      <c r="AH95" s="35"/>
      <c r="AI95" s="35"/>
      <c r="AJ95" s="35"/>
      <c r="AK95" s="35"/>
      <c r="AL95" s="35"/>
      <c r="AM95" s="35"/>
      <c r="AN95" s="35"/>
      <c r="AO95" s="35"/>
      <c r="AP95" s="35"/>
      <c r="AQ95" s="35"/>
      <c r="AR95" s="35"/>
      <c r="AS95" s="35"/>
      <c r="AT95" s="35"/>
      <c r="AU95" s="35"/>
      <c r="AV95" s="33"/>
      <c r="AW95" s="33"/>
      <c r="AX95" s="33"/>
      <c r="AY95" s="33"/>
      <c r="AZ95" s="33"/>
      <c r="BA95" s="33"/>
    </row>
    <row r="96" spans="1:53" ht="19.95" customHeight="1" x14ac:dyDescent="0.3">
      <c r="A96" s="2">
        <f>'Stakeholder List'!V16</f>
        <v>0</v>
      </c>
      <c r="B96" s="112"/>
      <c r="C96" s="113"/>
      <c r="D96" s="113"/>
      <c r="E96" s="113"/>
      <c r="F96" s="114"/>
      <c r="G96" s="11"/>
      <c r="H96" s="27" t="str">
        <f t="shared" si="16"/>
        <v>N/A</v>
      </c>
      <c r="I96" s="27"/>
      <c r="J96" s="27" t="str">
        <f t="shared" si="19"/>
        <v/>
      </c>
      <c r="K96" s="11"/>
      <c r="L96" s="36" t="str">
        <f t="shared" si="11"/>
        <v/>
      </c>
      <c r="M96" s="11"/>
      <c r="N96" s="96"/>
      <c r="O96" s="34">
        <f>IF($N$87, 'Stakeholder List'!$E$49, 1)</f>
        <v>0.25</v>
      </c>
      <c r="P96" s="11"/>
      <c r="Q96" s="36" t="str">
        <f t="shared" si="17"/>
        <v/>
      </c>
      <c r="R96" s="36">
        <f t="shared" si="18"/>
        <v>0.25</v>
      </c>
      <c r="S96" s="11"/>
      <c r="T96" s="36" t="str">
        <f t="shared" si="12"/>
        <v/>
      </c>
      <c r="U96" s="11"/>
      <c r="V96" s="34"/>
      <c r="W96" s="34"/>
      <c r="X96" s="34"/>
      <c r="Y96" s="34"/>
      <c r="Z96" s="34"/>
      <c r="AA96" s="34"/>
      <c r="AB96" s="34"/>
      <c r="AC96" s="35"/>
      <c r="AD96" s="35"/>
      <c r="AE96" s="35"/>
      <c r="AF96" s="35"/>
      <c r="AG96" s="35"/>
      <c r="AH96" s="35"/>
      <c r="AI96" s="35"/>
      <c r="AJ96" s="35"/>
      <c r="AK96" s="35"/>
      <c r="AL96" s="35"/>
      <c r="AM96" s="35"/>
      <c r="AN96" s="35"/>
      <c r="AO96" s="35"/>
      <c r="AP96" s="35"/>
      <c r="AQ96" s="35"/>
      <c r="AR96" s="35"/>
      <c r="AS96" s="35"/>
      <c r="AT96" s="35"/>
      <c r="AU96" s="35"/>
      <c r="AV96" s="33"/>
      <c r="AW96" s="33"/>
      <c r="AX96" s="33"/>
      <c r="AY96" s="33"/>
      <c r="AZ96" s="33"/>
      <c r="BA96" s="33"/>
    </row>
    <row r="97" spans="1:53" ht="19.95" customHeight="1" x14ac:dyDescent="0.3">
      <c r="A97" s="2">
        <f>'Stakeholder List'!V17</f>
        <v>0</v>
      </c>
      <c r="B97" s="112"/>
      <c r="C97" s="113"/>
      <c r="D97" s="113"/>
      <c r="E97" s="113"/>
      <c r="F97" s="114"/>
      <c r="G97" s="11"/>
      <c r="H97" s="27" t="str">
        <f t="shared" si="16"/>
        <v>N/A</v>
      </c>
      <c r="I97" s="27"/>
      <c r="J97" s="27" t="str">
        <f t="shared" si="19"/>
        <v/>
      </c>
      <c r="K97" s="11"/>
      <c r="L97" s="36" t="str">
        <f t="shared" si="11"/>
        <v/>
      </c>
      <c r="M97" s="11"/>
      <c r="N97" s="96"/>
      <c r="O97" s="34">
        <f>IF($N$87, 'Stakeholder List'!$E$49, 1)</f>
        <v>0.25</v>
      </c>
      <c r="P97" s="11"/>
      <c r="Q97" s="36" t="str">
        <f t="shared" si="17"/>
        <v/>
      </c>
      <c r="R97" s="36">
        <f t="shared" si="18"/>
        <v>0.25</v>
      </c>
      <c r="S97" s="11"/>
      <c r="T97" s="36" t="str">
        <f t="shared" si="12"/>
        <v/>
      </c>
      <c r="U97" s="11"/>
      <c r="V97" s="34"/>
      <c r="W97" s="34"/>
      <c r="X97" s="34"/>
      <c r="Y97" s="34"/>
      <c r="Z97" s="34"/>
      <c r="AA97" s="34"/>
      <c r="AB97" s="34"/>
      <c r="AC97" s="35"/>
      <c r="AD97" s="35"/>
      <c r="AE97" s="35"/>
      <c r="AF97" s="35"/>
      <c r="AG97" s="35"/>
      <c r="AH97" s="35"/>
      <c r="AI97" s="35"/>
      <c r="AJ97" s="35"/>
      <c r="AK97" s="35"/>
      <c r="AL97" s="35"/>
      <c r="AM97" s="35"/>
      <c r="AN97" s="35"/>
      <c r="AO97" s="35"/>
      <c r="AP97" s="35"/>
      <c r="AQ97" s="35"/>
      <c r="AR97" s="35"/>
      <c r="AS97" s="35"/>
      <c r="AT97" s="35"/>
      <c r="AU97" s="35"/>
      <c r="AV97" s="33"/>
      <c r="AW97" s="33"/>
      <c r="AX97" s="33"/>
      <c r="AY97" s="33"/>
      <c r="AZ97" s="33"/>
      <c r="BA97" s="33"/>
    </row>
    <row r="98" spans="1:53" ht="19.95" customHeight="1" x14ac:dyDescent="0.3">
      <c r="A98" s="2">
        <f>'Stakeholder List'!V18</f>
        <v>0</v>
      </c>
      <c r="B98" s="112"/>
      <c r="C98" s="113"/>
      <c r="D98" s="113"/>
      <c r="E98" s="113"/>
      <c r="F98" s="114"/>
      <c r="G98" s="11"/>
      <c r="H98" s="27" t="str">
        <f t="shared" si="16"/>
        <v>N/A</v>
      </c>
      <c r="I98" s="27"/>
      <c r="J98" s="27" t="str">
        <f t="shared" si="19"/>
        <v/>
      </c>
      <c r="K98" s="11"/>
      <c r="L98" s="36" t="str">
        <f t="shared" si="11"/>
        <v/>
      </c>
      <c r="M98" s="11"/>
      <c r="N98" s="96"/>
      <c r="O98" s="34">
        <f>IF($N$87, 'Stakeholder List'!$E$49, 1)</f>
        <v>0.25</v>
      </c>
      <c r="P98" s="11"/>
      <c r="Q98" s="36" t="str">
        <f t="shared" si="17"/>
        <v/>
      </c>
      <c r="R98" s="36">
        <f t="shared" si="18"/>
        <v>0.25</v>
      </c>
      <c r="S98" s="11"/>
      <c r="T98" s="36" t="str">
        <f t="shared" si="12"/>
        <v/>
      </c>
      <c r="U98" s="11"/>
      <c r="V98" s="34"/>
      <c r="W98" s="34"/>
      <c r="X98" s="34"/>
      <c r="Y98" s="34"/>
      <c r="Z98" s="34"/>
      <c r="AA98" s="34"/>
      <c r="AB98" s="34"/>
      <c r="AC98" s="35"/>
      <c r="AD98" s="35"/>
      <c r="AE98" s="35"/>
      <c r="AF98" s="35"/>
      <c r="AG98" s="35"/>
      <c r="AH98" s="35"/>
      <c r="AI98" s="35"/>
      <c r="AJ98" s="35"/>
      <c r="AK98" s="35"/>
      <c r="AL98" s="35"/>
      <c r="AM98" s="35"/>
      <c r="AN98" s="35"/>
      <c r="AO98" s="35"/>
      <c r="AP98" s="35"/>
      <c r="AQ98" s="35"/>
      <c r="AR98" s="35"/>
      <c r="AS98" s="35"/>
      <c r="AT98" s="35"/>
      <c r="AU98" s="35"/>
      <c r="AV98" s="33"/>
      <c r="AW98" s="33"/>
      <c r="AX98" s="33"/>
      <c r="AY98" s="33"/>
      <c r="AZ98" s="33"/>
      <c r="BA98" s="33"/>
    </row>
    <row r="99" spans="1:53" ht="19.95" customHeight="1" x14ac:dyDescent="0.3">
      <c r="A99" s="2">
        <f>'Stakeholder List'!V19</f>
        <v>0</v>
      </c>
      <c r="B99" s="112"/>
      <c r="C99" s="113"/>
      <c r="D99" s="113"/>
      <c r="E99" s="113"/>
      <c r="F99" s="114"/>
      <c r="G99" s="11"/>
      <c r="H99" s="27" t="str">
        <f t="shared" si="16"/>
        <v>N/A</v>
      </c>
      <c r="I99" s="27"/>
      <c r="J99" s="27" t="str">
        <f t="shared" si="19"/>
        <v/>
      </c>
      <c r="K99" s="11"/>
      <c r="L99" s="36" t="str">
        <f t="shared" si="11"/>
        <v/>
      </c>
      <c r="M99" s="11"/>
      <c r="N99" s="96"/>
      <c r="O99" s="34">
        <f>IF($N$87, 'Stakeholder List'!$E$49, 1)</f>
        <v>0.25</v>
      </c>
      <c r="P99" s="11"/>
      <c r="Q99" s="36" t="str">
        <f t="shared" si="17"/>
        <v/>
      </c>
      <c r="R99" s="36">
        <f t="shared" si="18"/>
        <v>0.25</v>
      </c>
      <c r="S99" s="11"/>
      <c r="T99" s="36" t="str">
        <f t="shared" si="12"/>
        <v/>
      </c>
      <c r="U99" s="11"/>
      <c r="V99" s="34"/>
      <c r="W99" s="34"/>
      <c r="X99" s="34"/>
      <c r="Y99" s="34"/>
      <c r="Z99" s="34"/>
      <c r="AA99" s="34"/>
      <c r="AB99" s="34"/>
      <c r="AC99" s="35"/>
      <c r="AD99" s="35"/>
      <c r="AE99" s="35"/>
      <c r="AF99" s="35"/>
      <c r="AG99" s="35"/>
      <c r="AH99" s="35"/>
      <c r="AI99" s="35"/>
      <c r="AJ99" s="35"/>
      <c r="AK99" s="35"/>
      <c r="AL99" s="35"/>
      <c r="AM99" s="35"/>
      <c r="AN99" s="35"/>
      <c r="AO99" s="35"/>
      <c r="AP99" s="35"/>
      <c r="AQ99" s="35"/>
      <c r="AR99" s="35"/>
      <c r="AS99" s="35"/>
      <c r="AT99" s="35"/>
      <c r="AU99" s="35"/>
      <c r="AV99" s="33"/>
      <c r="AW99" s="33"/>
      <c r="AX99" s="33"/>
      <c r="AY99" s="33"/>
      <c r="AZ99" s="33"/>
      <c r="BA99" s="33"/>
    </row>
    <row r="100" spans="1:53" ht="19.95" customHeight="1" x14ac:dyDescent="0.3">
      <c r="A100" s="2">
        <f>'Stakeholder List'!V20</f>
        <v>0</v>
      </c>
      <c r="B100" s="112"/>
      <c r="C100" s="113"/>
      <c r="D100" s="113"/>
      <c r="E100" s="113"/>
      <c r="F100" s="114"/>
      <c r="G100" s="11"/>
      <c r="H100" s="27" t="str">
        <f t="shared" si="16"/>
        <v>N/A</v>
      </c>
      <c r="I100" s="27"/>
      <c r="J100" s="27" t="str">
        <f t="shared" si="19"/>
        <v/>
      </c>
      <c r="K100" s="11"/>
      <c r="L100" s="36" t="str">
        <f t="shared" si="11"/>
        <v/>
      </c>
      <c r="M100" s="11"/>
      <c r="N100" s="96"/>
      <c r="O100" s="34">
        <f>IF($N$87, 'Stakeholder List'!$E$49, 1)</f>
        <v>0.25</v>
      </c>
      <c r="P100" s="11"/>
      <c r="Q100" s="36" t="str">
        <f t="shared" si="17"/>
        <v/>
      </c>
      <c r="R100" s="36">
        <f t="shared" si="18"/>
        <v>0.25</v>
      </c>
      <c r="S100" s="11"/>
      <c r="T100" s="36" t="str">
        <f t="shared" si="12"/>
        <v/>
      </c>
      <c r="U100" s="11"/>
      <c r="V100" s="34"/>
      <c r="W100" s="34"/>
      <c r="X100" s="34"/>
      <c r="Y100" s="34"/>
      <c r="Z100" s="34"/>
      <c r="AA100" s="34"/>
      <c r="AB100" s="34"/>
      <c r="AC100" s="35"/>
      <c r="AD100" s="35"/>
      <c r="AE100" s="35"/>
      <c r="AF100" s="35"/>
      <c r="AG100" s="35"/>
      <c r="AH100" s="35"/>
      <c r="AI100" s="35"/>
      <c r="AJ100" s="35"/>
      <c r="AK100" s="35"/>
      <c r="AL100" s="35"/>
      <c r="AM100" s="35"/>
      <c r="AN100" s="35"/>
      <c r="AO100" s="35"/>
      <c r="AP100" s="35"/>
      <c r="AQ100" s="35"/>
      <c r="AR100" s="35"/>
      <c r="AS100" s="35"/>
      <c r="AT100" s="35"/>
      <c r="AU100" s="35"/>
      <c r="AV100" s="33"/>
      <c r="AW100" s="33"/>
      <c r="AX100" s="33"/>
      <c r="AY100" s="33"/>
      <c r="AZ100" s="33"/>
      <c r="BA100" s="33"/>
    </row>
    <row r="101" spans="1:53" ht="19.95" customHeight="1" x14ac:dyDescent="0.3">
      <c r="A101" s="2">
        <f>'Stakeholder List'!V21</f>
        <v>0</v>
      </c>
      <c r="B101" s="112"/>
      <c r="C101" s="113"/>
      <c r="D101" s="113"/>
      <c r="E101" s="113"/>
      <c r="F101" s="114"/>
      <c r="G101" s="11"/>
      <c r="H101" s="27" t="str">
        <f t="shared" si="16"/>
        <v>N/A</v>
      </c>
      <c r="I101" s="27"/>
      <c r="J101" s="27" t="str">
        <f t="shared" si="19"/>
        <v/>
      </c>
      <c r="K101" s="11"/>
      <c r="L101" s="36" t="str">
        <f t="shared" si="11"/>
        <v/>
      </c>
      <c r="M101" s="11"/>
      <c r="N101" s="96"/>
      <c r="O101" s="34">
        <f>IF($N$87, 'Stakeholder List'!$E$49, 1)</f>
        <v>0.25</v>
      </c>
      <c r="P101" s="11"/>
      <c r="Q101" s="36" t="str">
        <f t="shared" si="17"/>
        <v/>
      </c>
      <c r="R101" s="36">
        <f t="shared" si="18"/>
        <v>0.25</v>
      </c>
      <c r="S101" s="11"/>
      <c r="T101" s="36" t="str">
        <f t="shared" si="12"/>
        <v/>
      </c>
      <c r="U101" s="11"/>
      <c r="V101" s="34"/>
      <c r="W101" s="34"/>
      <c r="X101" s="34"/>
      <c r="Y101" s="34"/>
      <c r="Z101" s="34"/>
      <c r="AA101" s="34"/>
      <c r="AB101" s="34"/>
      <c r="AC101" s="35"/>
      <c r="AD101" s="35"/>
      <c r="AE101" s="35"/>
      <c r="AF101" s="35"/>
      <c r="AG101" s="35"/>
      <c r="AH101" s="35"/>
      <c r="AI101" s="35"/>
      <c r="AJ101" s="35"/>
      <c r="AK101" s="35"/>
      <c r="AL101" s="35"/>
      <c r="AM101" s="35"/>
      <c r="AN101" s="35"/>
      <c r="AO101" s="35"/>
      <c r="AP101" s="35"/>
      <c r="AQ101" s="35"/>
      <c r="AR101" s="35"/>
      <c r="AS101" s="35"/>
      <c r="AT101" s="35"/>
      <c r="AU101" s="35"/>
      <c r="AV101" s="33"/>
      <c r="AW101" s="33"/>
      <c r="AX101" s="33"/>
      <c r="AY101" s="33"/>
      <c r="AZ101" s="33"/>
      <c r="BA101" s="33"/>
    </row>
    <row r="102" spans="1:53" ht="19.95" customHeight="1" x14ac:dyDescent="0.3">
      <c r="A102" s="2">
        <f>'Stakeholder List'!V22</f>
        <v>0</v>
      </c>
      <c r="B102" s="112"/>
      <c r="C102" s="113"/>
      <c r="D102" s="113"/>
      <c r="E102" s="113"/>
      <c r="F102" s="114"/>
      <c r="G102" s="11"/>
      <c r="H102" s="27" t="str">
        <f t="shared" si="16"/>
        <v>N/A</v>
      </c>
      <c r="I102" s="27"/>
      <c r="J102" s="27" t="str">
        <f t="shared" si="19"/>
        <v/>
      </c>
      <c r="K102" s="11"/>
      <c r="L102" s="36" t="str">
        <f t="shared" si="11"/>
        <v/>
      </c>
      <c r="M102" s="11"/>
      <c r="N102" s="96"/>
      <c r="O102" s="34">
        <f>IF($N$87, 'Stakeholder List'!$E$49, 1)</f>
        <v>0.25</v>
      </c>
      <c r="P102" s="11"/>
      <c r="Q102" s="36" t="str">
        <f t="shared" si="17"/>
        <v/>
      </c>
      <c r="R102" s="36">
        <f t="shared" si="18"/>
        <v>0.25</v>
      </c>
      <c r="S102" s="11"/>
      <c r="T102" s="36" t="str">
        <f t="shared" si="12"/>
        <v/>
      </c>
      <c r="U102" s="11"/>
      <c r="V102" s="34"/>
      <c r="W102" s="34"/>
      <c r="X102" s="34"/>
      <c r="Y102" s="34"/>
      <c r="Z102" s="34"/>
      <c r="AA102" s="34"/>
      <c r="AB102" s="34"/>
      <c r="AC102" s="35"/>
      <c r="AD102" s="35"/>
      <c r="AE102" s="35"/>
      <c r="AF102" s="35"/>
      <c r="AG102" s="35"/>
      <c r="AH102" s="35"/>
      <c r="AI102" s="35"/>
      <c r="AJ102" s="35"/>
      <c r="AK102" s="35"/>
      <c r="AL102" s="35"/>
      <c r="AM102" s="35"/>
      <c r="AN102" s="35"/>
      <c r="AO102" s="35"/>
      <c r="AP102" s="35"/>
      <c r="AQ102" s="35"/>
      <c r="AR102" s="35"/>
      <c r="AS102" s="35"/>
      <c r="AT102" s="35"/>
      <c r="AU102" s="35"/>
      <c r="AV102" s="33"/>
      <c r="AW102" s="33"/>
      <c r="AX102" s="33"/>
      <c r="AY102" s="33"/>
      <c r="AZ102" s="33"/>
      <c r="BA102" s="33"/>
    </row>
    <row r="103" spans="1:53" ht="19.95" customHeight="1" x14ac:dyDescent="0.3">
      <c r="A103" s="2">
        <f>'Stakeholder List'!V23</f>
        <v>0</v>
      </c>
      <c r="B103" s="112"/>
      <c r="C103" s="113"/>
      <c r="D103" s="113"/>
      <c r="E103" s="113"/>
      <c r="F103" s="114"/>
      <c r="G103" s="11"/>
      <c r="H103" s="27" t="str">
        <f t="shared" si="16"/>
        <v>N/A</v>
      </c>
      <c r="I103" s="27"/>
      <c r="J103" s="27" t="str">
        <f t="shared" si="19"/>
        <v/>
      </c>
      <c r="K103" s="11"/>
      <c r="L103" s="36" t="str">
        <f t="shared" si="11"/>
        <v/>
      </c>
      <c r="M103" s="11"/>
      <c r="N103" s="96"/>
      <c r="O103" s="34">
        <f>IF($N$87, 'Stakeholder List'!$E$49, 1)</f>
        <v>0.25</v>
      </c>
      <c r="P103" s="11"/>
      <c r="Q103" s="36" t="str">
        <f t="shared" si="17"/>
        <v/>
      </c>
      <c r="R103" s="36">
        <f t="shared" si="18"/>
        <v>0.25</v>
      </c>
      <c r="S103" s="11"/>
      <c r="T103" s="36" t="str">
        <f t="shared" si="12"/>
        <v/>
      </c>
      <c r="U103" s="11"/>
      <c r="V103" s="34"/>
      <c r="W103" s="34"/>
      <c r="X103" s="34"/>
      <c r="Y103" s="34"/>
      <c r="Z103" s="34"/>
      <c r="AA103" s="34"/>
      <c r="AB103" s="34"/>
      <c r="AC103" s="35"/>
      <c r="AD103" s="35"/>
      <c r="AE103" s="35"/>
      <c r="AF103" s="35"/>
      <c r="AG103" s="35"/>
      <c r="AH103" s="35"/>
      <c r="AI103" s="35"/>
      <c r="AJ103" s="35"/>
      <c r="AK103" s="35"/>
      <c r="AL103" s="35"/>
      <c r="AM103" s="35"/>
      <c r="AN103" s="35"/>
      <c r="AO103" s="35"/>
      <c r="AP103" s="35"/>
      <c r="AQ103" s="35"/>
      <c r="AR103" s="35"/>
      <c r="AS103" s="35"/>
      <c r="AT103" s="35"/>
      <c r="AU103" s="35"/>
      <c r="AV103" s="33"/>
      <c r="AW103" s="33"/>
      <c r="AX103" s="33"/>
      <c r="AY103" s="33"/>
      <c r="AZ103" s="33"/>
      <c r="BA103" s="33"/>
    </row>
    <row r="104" spans="1:53" ht="19.95" customHeight="1" x14ac:dyDescent="0.3">
      <c r="A104" s="2">
        <f>'Stakeholder List'!V24</f>
        <v>0</v>
      </c>
      <c r="B104" s="112"/>
      <c r="C104" s="113"/>
      <c r="D104" s="113"/>
      <c r="E104" s="113"/>
      <c r="F104" s="114"/>
      <c r="G104" s="11"/>
      <c r="H104" s="27" t="str">
        <f t="shared" si="16"/>
        <v>N/A</v>
      </c>
      <c r="I104" s="27"/>
      <c r="J104" s="27" t="str">
        <f t="shared" si="19"/>
        <v/>
      </c>
      <c r="K104" s="11"/>
      <c r="L104" s="36" t="str">
        <f t="shared" si="11"/>
        <v/>
      </c>
      <c r="M104" s="11"/>
      <c r="N104" s="96"/>
      <c r="O104" s="34">
        <f>IF($N$87, 'Stakeholder List'!$E$49, 1)</f>
        <v>0.25</v>
      </c>
      <c r="P104" s="11"/>
      <c r="Q104" s="36" t="str">
        <f t="shared" si="17"/>
        <v/>
      </c>
      <c r="R104" s="36">
        <f t="shared" si="18"/>
        <v>0.25</v>
      </c>
      <c r="S104" s="11"/>
      <c r="T104" s="36" t="str">
        <f t="shared" si="12"/>
        <v/>
      </c>
      <c r="U104" s="11"/>
      <c r="V104" s="34"/>
      <c r="W104" s="34"/>
      <c r="X104" s="34"/>
      <c r="Y104" s="34"/>
      <c r="Z104" s="34"/>
      <c r="AA104" s="34"/>
      <c r="AB104" s="34"/>
      <c r="AC104" s="35"/>
      <c r="AD104" s="35"/>
      <c r="AE104" s="35"/>
      <c r="AF104" s="35"/>
      <c r="AG104" s="35"/>
      <c r="AH104" s="35"/>
      <c r="AI104" s="35"/>
      <c r="AJ104" s="35"/>
      <c r="AK104" s="35"/>
      <c r="AL104" s="35"/>
      <c r="AM104" s="35"/>
      <c r="AN104" s="35"/>
      <c r="AO104" s="35"/>
      <c r="AP104" s="35"/>
      <c r="AQ104" s="35"/>
      <c r="AR104" s="35"/>
      <c r="AS104" s="35"/>
      <c r="AT104" s="35"/>
      <c r="AU104" s="35"/>
      <c r="AV104" s="33"/>
      <c r="AW104" s="33"/>
      <c r="AX104" s="33"/>
      <c r="AY104" s="33"/>
      <c r="AZ104" s="33"/>
      <c r="BA104" s="33"/>
    </row>
    <row r="105" spans="1:53" ht="19.95" customHeight="1" x14ac:dyDescent="0.3">
      <c r="A105" s="2">
        <f>'Stakeholder List'!V25</f>
        <v>0</v>
      </c>
      <c r="B105" s="112"/>
      <c r="C105" s="113"/>
      <c r="D105" s="113"/>
      <c r="E105" s="113"/>
      <c r="F105" s="114"/>
      <c r="G105" s="11"/>
      <c r="H105" s="27" t="str">
        <f t="shared" si="16"/>
        <v>N/A</v>
      </c>
      <c r="I105" s="27"/>
      <c r="J105" s="27" t="str">
        <f t="shared" si="19"/>
        <v/>
      </c>
      <c r="K105" s="11"/>
      <c r="L105" s="36" t="str">
        <f t="shared" si="11"/>
        <v/>
      </c>
      <c r="M105" s="11"/>
      <c r="N105" s="96"/>
      <c r="O105" s="34">
        <f>IF($N$87, 'Stakeholder List'!$E$49, 1)</f>
        <v>0.25</v>
      </c>
      <c r="P105" s="11"/>
      <c r="Q105" s="36" t="str">
        <f t="shared" si="17"/>
        <v/>
      </c>
      <c r="R105" s="36">
        <f t="shared" si="18"/>
        <v>0.25</v>
      </c>
      <c r="S105" s="11"/>
      <c r="T105" s="36" t="str">
        <f t="shared" si="12"/>
        <v/>
      </c>
      <c r="U105" s="11"/>
      <c r="V105" s="34"/>
      <c r="W105" s="34"/>
      <c r="X105" s="34"/>
      <c r="Y105" s="34"/>
      <c r="Z105" s="34"/>
      <c r="AA105" s="34"/>
      <c r="AB105" s="34"/>
      <c r="AC105" s="35"/>
      <c r="AD105" s="35"/>
      <c r="AE105" s="35"/>
      <c r="AF105" s="35"/>
      <c r="AG105" s="35"/>
      <c r="AH105" s="35"/>
      <c r="AI105" s="35"/>
      <c r="AJ105" s="35"/>
      <c r="AK105" s="35"/>
      <c r="AL105" s="35"/>
      <c r="AM105" s="35"/>
      <c r="AN105" s="35"/>
      <c r="AO105" s="35"/>
      <c r="AP105" s="35"/>
      <c r="AQ105" s="35"/>
      <c r="AR105" s="35"/>
      <c r="AS105" s="35"/>
      <c r="AT105" s="35"/>
      <c r="AU105" s="35"/>
      <c r="AV105" s="33"/>
      <c r="AW105" s="33"/>
      <c r="AX105" s="33"/>
      <c r="AY105" s="33"/>
      <c r="AZ105" s="33"/>
      <c r="BA105" s="33"/>
    </row>
    <row r="106" spans="1:53" ht="19.95" customHeight="1" x14ac:dyDescent="0.3">
      <c r="A106" s="2">
        <f>'Stakeholder List'!V26</f>
        <v>0</v>
      </c>
      <c r="B106" s="112"/>
      <c r="C106" s="113"/>
      <c r="D106" s="113"/>
      <c r="E106" s="113"/>
      <c r="F106" s="114"/>
      <c r="G106" s="11"/>
      <c r="H106" s="27" t="str">
        <f t="shared" si="16"/>
        <v>N/A</v>
      </c>
      <c r="I106" s="27"/>
      <c r="J106" s="27" t="str">
        <f t="shared" si="19"/>
        <v/>
      </c>
      <c r="K106" s="11"/>
      <c r="L106" s="36" t="str">
        <f t="shared" si="11"/>
        <v/>
      </c>
      <c r="M106" s="11"/>
      <c r="N106" s="96"/>
      <c r="O106" s="34">
        <f>IF($N$87, 'Stakeholder List'!$E$49, 1)</f>
        <v>0.25</v>
      </c>
      <c r="P106" s="11"/>
      <c r="Q106" s="36" t="str">
        <f t="shared" si="17"/>
        <v/>
      </c>
      <c r="R106" s="36">
        <f t="shared" si="18"/>
        <v>0.25</v>
      </c>
      <c r="S106" s="11"/>
      <c r="T106" s="36" t="str">
        <f t="shared" si="12"/>
        <v/>
      </c>
      <c r="U106" s="11"/>
      <c r="V106" s="34"/>
      <c r="W106" s="34"/>
      <c r="X106" s="34"/>
      <c r="Y106" s="34"/>
      <c r="Z106" s="34"/>
      <c r="AA106" s="34"/>
      <c r="AB106" s="34"/>
      <c r="AC106" s="35"/>
      <c r="AD106" s="35"/>
      <c r="AE106" s="35"/>
      <c r="AF106" s="35"/>
      <c r="AG106" s="35"/>
      <c r="AH106" s="35"/>
      <c r="AI106" s="35"/>
      <c r="AJ106" s="35"/>
      <c r="AK106" s="35"/>
      <c r="AL106" s="35"/>
      <c r="AM106" s="35"/>
      <c r="AN106" s="35"/>
      <c r="AO106" s="35"/>
      <c r="AP106" s="35"/>
      <c r="AQ106" s="35"/>
      <c r="AR106" s="35"/>
      <c r="AS106" s="35"/>
      <c r="AT106" s="35"/>
      <c r="AU106" s="35"/>
      <c r="AV106" s="33"/>
      <c r="AW106" s="33"/>
      <c r="AX106" s="33"/>
      <c r="AY106" s="33"/>
      <c r="AZ106" s="33"/>
      <c r="BA106" s="33"/>
    </row>
    <row r="107" spans="1:53" ht="15.6" x14ac:dyDescent="0.3">
      <c r="A107" s="1"/>
      <c r="B107" s="1"/>
      <c r="C107" s="1"/>
      <c r="D107" s="1"/>
      <c r="E107" s="1"/>
      <c r="F107" s="1"/>
      <c r="G107" s="11"/>
      <c r="H107" s="11"/>
      <c r="I107" s="11"/>
      <c r="J107" s="11"/>
      <c r="K107" s="11"/>
      <c r="L107" s="38" t="str">
        <f>IF(ISNUMBER(B107), B107/100, "")</f>
        <v/>
      </c>
      <c r="M107" s="11"/>
      <c r="N107" s="1"/>
      <c r="O107" s="1"/>
      <c r="P107" s="11"/>
      <c r="Q107" s="1"/>
      <c r="R107" s="1"/>
      <c r="S107" s="11"/>
      <c r="T107" s="17"/>
      <c r="U107" s="11"/>
      <c r="AC107" s="37"/>
      <c r="AD107" s="37"/>
      <c r="AE107" s="37"/>
      <c r="AF107" s="37"/>
      <c r="AG107" s="37"/>
      <c r="AH107" s="37"/>
      <c r="AI107" s="37"/>
      <c r="AJ107" s="37"/>
      <c r="AK107" s="37"/>
      <c r="AL107" s="37"/>
      <c r="AM107" s="37"/>
      <c r="AN107" s="37"/>
      <c r="AO107" s="37"/>
      <c r="AP107" s="37"/>
      <c r="AQ107" s="37"/>
      <c r="AR107" s="37"/>
      <c r="AS107" s="37"/>
      <c r="AT107" s="37"/>
      <c r="AU107" s="37"/>
    </row>
    <row r="108" spans="1:53" ht="28.8" x14ac:dyDescent="0.3">
      <c r="G108" s="31"/>
      <c r="K108" s="31"/>
      <c r="M108" s="31"/>
      <c r="P108" s="31"/>
      <c r="S108" s="31"/>
      <c r="U108" s="31"/>
    </row>
    <row r="109" spans="1:53" ht="28.8" x14ac:dyDescent="0.3">
      <c r="G109" s="31"/>
      <c r="K109" s="31"/>
      <c r="M109" s="31"/>
      <c r="P109" s="31"/>
      <c r="S109" s="31"/>
      <c r="U109" s="31"/>
    </row>
  </sheetData>
  <mergeCells count="118">
    <mergeCell ref="A1:A2"/>
    <mergeCell ref="B1:F1"/>
    <mergeCell ref="A3:F3"/>
    <mergeCell ref="B10:F10"/>
    <mergeCell ref="B11:F11"/>
    <mergeCell ref="B12:F12"/>
    <mergeCell ref="B13:F13"/>
    <mergeCell ref="B14:F14"/>
    <mergeCell ref="B4:F4"/>
    <mergeCell ref="B5:F5"/>
    <mergeCell ref="B6:F6"/>
    <mergeCell ref="B7:F7"/>
    <mergeCell ref="B8:F8"/>
    <mergeCell ref="B9:F9"/>
    <mergeCell ref="B23:F23"/>
    <mergeCell ref="B24:F24"/>
    <mergeCell ref="B25:F25"/>
    <mergeCell ref="B26:F26"/>
    <mergeCell ref="B27:F27"/>
    <mergeCell ref="B28:F28"/>
    <mergeCell ref="B16:F16"/>
    <mergeCell ref="B17:F17"/>
    <mergeCell ref="B18:F18"/>
    <mergeCell ref="B19:F19"/>
    <mergeCell ref="B20:F20"/>
    <mergeCell ref="B21:F21"/>
    <mergeCell ref="B22:F22"/>
    <mergeCell ref="B36:F36"/>
    <mergeCell ref="B37:F37"/>
    <mergeCell ref="B38:F38"/>
    <mergeCell ref="B39:F39"/>
    <mergeCell ref="B40:F40"/>
    <mergeCell ref="B31:F31"/>
    <mergeCell ref="B32:F32"/>
    <mergeCell ref="B33:F33"/>
    <mergeCell ref="B34:F34"/>
    <mergeCell ref="B35:F35"/>
    <mergeCell ref="B52:F52"/>
    <mergeCell ref="B53:F53"/>
    <mergeCell ref="B54:F54"/>
    <mergeCell ref="B42:F42"/>
    <mergeCell ref="B43:F43"/>
    <mergeCell ref="B44:F44"/>
    <mergeCell ref="B45:F45"/>
    <mergeCell ref="B46:F46"/>
    <mergeCell ref="B47:F47"/>
    <mergeCell ref="B48:F48"/>
    <mergeCell ref="B65:F65"/>
    <mergeCell ref="B66:F66"/>
    <mergeCell ref="B67:F67"/>
    <mergeCell ref="B68:F68"/>
    <mergeCell ref="B69:F69"/>
    <mergeCell ref="B70:F70"/>
    <mergeCell ref="A81:F81"/>
    <mergeCell ref="B15:F15"/>
    <mergeCell ref="B30:F30"/>
    <mergeCell ref="B41:F41"/>
    <mergeCell ref="B60:F60"/>
    <mergeCell ref="B61:F61"/>
    <mergeCell ref="B62:F62"/>
    <mergeCell ref="B63:F63"/>
    <mergeCell ref="B64:F64"/>
    <mergeCell ref="B56:F56"/>
    <mergeCell ref="B57:F57"/>
    <mergeCell ref="B58:F58"/>
    <mergeCell ref="B59:F59"/>
    <mergeCell ref="A29:F29"/>
    <mergeCell ref="A55:F55"/>
    <mergeCell ref="B49:F49"/>
    <mergeCell ref="B50:F50"/>
    <mergeCell ref="B51:F51"/>
    <mergeCell ref="B77:F77"/>
    <mergeCell ref="B78:F78"/>
    <mergeCell ref="B79:F79"/>
    <mergeCell ref="B80:F80"/>
    <mergeCell ref="B82:F82"/>
    <mergeCell ref="B83:F83"/>
    <mergeCell ref="B71:F71"/>
    <mergeCell ref="B72:F72"/>
    <mergeCell ref="B73:F73"/>
    <mergeCell ref="B74:F74"/>
    <mergeCell ref="B75:F75"/>
    <mergeCell ref="B76:F76"/>
    <mergeCell ref="B91:F91"/>
    <mergeCell ref="B92:F92"/>
    <mergeCell ref="B93:F93"/>
    <mergeCell ref="B94:F94"/>
    <mergeCell ref="B95:F95"/>
    <mergeCell ref="B84:F84"/>
    <mergeCell ref="B85:F85"/>
    <mergeCell ref="B86:F86"/>
    <mergeCell ref="B87:F87"/>
    <mergeCell ref="B88:F88"/>
    <mergeCell ref="B89:F89"/>
    <mergeCell ref="N87:N106"/>
    <mergeCell ref="H2:J2"/>
    <mergeCell ref="N2:O2"/>
    <mergeCell ref="Q2:R2"/>
    <mergeCell ref="B2:F2"/>
    <mergeCell ref="N4:N8"/>
    <mergeCell ref="N9:N28"/>
    <mergeCell ref="N30:N34"/>
    <mergeCell ref="N35:N54"/>
    <mergeCell ref="N56:N60"/>
    <mergeCell ref="N61:N80"/>
    <mergeCell ref="N82:N86"/>
    <mergeCell ref="B102:F102"/>
    <mergeCell ref="B103:F103"/>
    <mergeCell ref="B104:F104"/>
    <mergeCell ref="B105:F105"/>
    <mergeCell ref="B106:F106"/>
    <mergeCell ref="B96:F96"/>
    <mergeCell ref="B97:F97"/>
    <mergeCell ref="B98:F98"/>
    <mergeCell ref="B99:F99"/>
    <mergeCell ref="B100:F100"/>
    <mergeCell ref="B101:F101"/>
    <mergeCell ref="B90:F90"/>
  </mergeCells>
  <conditionalFormatting sqref="B4:B28">
    <cfRule type="expression" dxfId="27" priority="6">
      <formula>$A4 = 0</formula>
    </cfRule>
    <cfRule type="cellIs" dxfId="26" priority="10" operator="equal">
      <formula>"x"</formula>
    </cfRule>
  </conditionalFormatting>
  <conditionalFormatting sqref="B30:B54">
    <cfRule type="expression" dxfId="25" priority="5">
      <formula>$A30=0</formula>
    </cfRule>
    <cfRule type="cellIs" dxfId="24" priority="9" operator="equal">
      <formula>"x"</formula>
    </cfRule>
  </conditionalFormatting>
  <conditionalFormatting sqref="B56:B80 B82:B106">
    <cfRule type="expression" dxfId="23" priority="1">
      <formula>$A56=0</formula>
    </cfRule>
    <cfRule type="cellIs" dxfId="22" priority="2" operator="equal">
      <formula>"x"</formula>
    </cfRule>
  </conditionalFormatting>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1325" r:id="rId3" name="Check Box 61">
              <controlPr defaultSize="0" autoFill="0" autoLine="0" autoPict="0" altText="Stakeholder Group Weighting">
                <anchor moveWithCells="1">
                  <from>
                    <xdr:col>13</xdr:col>
                    <xdr:colOff>38100</xdr:colOff>
                    <xdr:row>3</xdr:row>
                    <xdr:rowOff>53340</xdr:rowOff>
                  </from>
                  <to>
                    <xdr:col>14</xdr:col>
                    <xdr:colOff>22860</xdr:colOff>
                    <xdr:row>7</xdr:row>
                    <xdr:rowOff>220980</xdr:rowOff>
                  </to>
                </anchor>
              </controlPr>
            </control>
          </mc:Choice>
        </mc:AlternateContent>
        <mc:AlternateContent xmlns:mc="http://schemas.openxmlformats.org/markup-compatibility/2006">
          <mc:Choice Requires="x14">
            <control shapeId="11326" r:id="rId4" name="Check Box 62">
              <controlPr defaultSize="0" autoFill="0" autoLine="0" autoPict="0">
                <anchor moveWithCells="1">
                  <from>
                    <xdr:col>13</xdr:col>
                    <xdr:colOff>38100</xdr:colOff>
                    <xdr:row>29</xdr:row>
                    <xdr:rowOff>38100</xdr:rowOff>
                  </from>
                  <to>
                    <xdr:col>14</xdr:col>
                    <xdr:colOff>22860</xdr:colOff>
                    <xdr:row>33</xdr:row>
                    <xdr:rowOff>220980</xdr:rowOff>
                  </to>
                </anchor>
              </controlPr>
            </control>
          </mc:Choice>
        </mc:AlternateContent>
        <mc:AlternateContent xmlns:mc="http://schemas.openxmlformats.org/markup-compatibility/2006">
          <mc:Choice Requires="x14">
            <control shapeId="11327" r:id="rId5" name="Check Box 63">
              <controlPr defaultSize="0" autoFill="0" autoLine="0" autoPict="0">
                <anchor moveWithCells="1">
                  <from>
                    <xdr:col>13</xdr:col>
                    <xdr:colOff>30480</xdr:colOff>
                    <xdr:row>55</xdr:row>
                    <xdr:rowOff>30480</xdr:rowOff>
                  </from>
                  <to>
                    <xdr:col>14</xdr:col>
                    <xdr:colOff>38100</xdr:colOff>
                    <xdr:row>59</xdr:row>
                    <xdr:rowOff>228600</xdr:rowOff>
                  </to>
                </anchor>
              </controlPr>
            </control>
          </mc:Choice>
        </mc:AlternateContent>
        <mc:AlternateContent xmlns:mc="http://schemas.openxmlformats.org/markup-compatibility/2006">
          <mc:Choice Requires="x14">
            <control shapeId="11328" r:id="rId6" name="Check Box 64">
              <controlPr defaultSize="0" autoFill="0" autoLine="0" autoPict="0">
                <anchor moveWithCells="1">
                  <from>
                    <xdr:col>13</xdr:col>
                    <xdr:colOff>38100</xdr:colOff>
                    <xdr:row>81</xdr:row>
                    <xdr:rowOff>53340</xdr:rowOff>
                  </from>
                  <to>
                    <xdr:col>14</xdr:col>
                    <xdr:colOff>38100</xdr:colOff>
                    <xdr:row>85</xdr:row>
                    <xdr:rowOff>205740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DA638-6D79-4897-8D49-537B9822D226}">
  <dimension ref="A1:W107"/>
  <sheetViews>
    <sheetView topLeftCell="A3" zoomScale="55" zoomScaleNormal="55" workbookViewId="0">
      <selection activeCell="P13" sqref="P13"/>
    </sheetView>
  </sheetViews>
  <sheetFormatPr defaultColWidth="8.88671875" defaultRowHeight="14.4" x14ac:dyDescent="0.3"/>
  <cols>
    <col min="1" max="1" width="50.88671875" customWidth="1"/>
    <col min="2" max="2" width="37.44140625" customWidth="1"/>
    <col min="3" max="3" width="34.5546875" customWidth="1"/>
    <col min="4" max="4" width="3" customWidth="1"/>
    <col min="5" max="5" width="20.109375" customWidth="1"/>
    <col min="6" max="6" width="20.44140625" customWidth="1"/>
    <col min="7" max="11" width="19.6640625" customWidth="1"/>
    <col min="12" max="12" width="21.6640625" customWidth="1"/>
    <col min="15" max="15" width="2.6640625" customWidth="1"/>
    <col min="16" max="16" width="56.33203125" customWidth="1"/>
    <col min="17" max="17" width="26.6640625" customWidth="1"/>
    <col min="18" max="18" width="26.5546875" customWidth="1"/>
    <col min="19" max="19" width="26.6640625" customWidth="1"/>
    <col min="20" max="20" width="2.6640625" customWidth="1"/>
    <col min="23" max="23" width="21.6640625" customWidth="1"/>
    <col min="24" max="24" width="3" customWidth="1"/>
  </cols>
  <sheetData>
    <row r="1" spans="1:23" ht="57.6" customHeight="1" x14ac:dyDescent="0.3">
      <c r="A1" s="101" t="s">
        <v>46</v>
      </c>
      <c r="B1" s="127" t="s">
        <v>73</v>
      </c>
      <c r="C1" s="128"/>
      <c r="D1" s="1"/>
      <c r="E1" s="126" t="s">
        <v>74</v>
      </c>
      <c r="F1" s="126"/>
      <c r="G1" s="126"/>
      <c r="H1" s="126"/>
      <c r="I1" s="126"/>
      <c r="J1" s="126"/>
      <c r="K1" s="126"/>
      <c r="L1" s="126"/>
      <c r="M1" s="126"/>
      <c r="N1" s="126"/>
      <c r="O1" s="1"/>
      <c r="P1" s="42" t="s">
        <v>75</v>
      </c>
      <c r="Q1" s="42"/>
      <c r="R1" s="42"/>
      <c r="S1" s="42"/>
      <c r="T1" s="1"/>
      <c r="U1" s="42"/>
      <c r="V1" s="42"/>
      <c r="W1" s="43"/>
    </row>
    <row r="2" spans="1:23" ht="73.95" customHeight="1" thickBot="1" x14ac:dyDescent="0.35">
      <c r="A2" s="102"/>
      <c r="B2" s="41" t="s">
        <v>60</v>
      </c>
      <c r="C2" s="41" t="s">
        <v>72</v>
      </c>
      <c r="D2" s="1"/>
      <c r="E2" s="126"/>
      <c r="F2" s="126"/>
      <c r="G2" s="126"/>
      <c r="H2" s="126"/>
      <c r="I2" s="126"/>
      <c r="J2" s="126"/>
      <c r="K2" s="126"/>
      <c r="L2" s="126"/>
      <c r="M2" s="126"/>
      <c r="N2" s="126"/>
      <c r="O2" s="1"/>
      <c r="P2" t="s">
        <v>76</v>
      </c>
      <c r="Q2" t="s">
        <v>77</v>
      </c>
      <c r="R2" t="s">
        <v>78</v>
      </c>
      <c r="S2" t="s">
        <v>79</v>
      </c>
      <c r="T2" s="1"/>
    </row>
    <row r="3" spans="1:23" ht="15" thickBot="1" x14ac:dyDescent="0.35">
      <c r="A3" s="106" t="s">
        <v>20</v>
      </c>
      <c r="B3" s="107"/>
      <c r="C3" s="107"/>
      <c r="D3" s="1"/>
      <c r="E3" s="1"/>
      <c r="F3" s="1"/>
      <c r="G3" s="1"/>
      <c r="H3" s="1"/>
      <c r="I3" s="1"/>
      <c r="J3" s="1"/>
      <c r="K3" s="1"/>
      <c r="L3" s="1"/>
      <c r="M3" s="1"/>
      <c r="N3" s="1"/>
      <c r="O3" s="1"/>
      <c r="P3" s="106" t="s">
        <v>20</v>
      </c>
      <c r="Q3" s="107"/>
      <c r="R3" s="107"/>
      <c r="S3" s="108"/>
      <c r="T3" s="1"/>
      <c r="W3" s="27"/>
    </row>
    <row r="4" spans="1:23" x14ac:dyDescent="0.3">
      <c r="A4" s="2" t="str">
        <f>'Stakeholder List'!A2</f>
        <v>Public Health</v>
      </c>
      <c r="B4" s="6">
        <f>'I.M. V2'!AF4</f>
        <v>0.47666666666666674</v>
      </c>
      <c r="C4" s="6">
        <f>'P.M. V2'!T4</f>
        <v>0.53500000000000003</v>
      </c>
      <c r="D4" s="1"/>
      <c r="O4" s="1"/>
      <c r="P4" s="2" t="str">
        <f>'Stakeholder List'!A2</f>
        <v>Public Health</v>
      </c>
      <c r="Q4" s="6" t="b">
        <f>IF(ISNUMBER(B4), B4&gt;0.5, "")</f>
        <v>0</v>
      </c>
      <c r="R4" s="6" t="b">
        <f>IF(ISNUMBER(C4), C4&gt;0.5, "")</f>
        <v>1</v>
      </c>
      <c r="S4" s="27" t="str">
        <f t="shared" ref="S4:S67" si="0">IF(ISNUMBER(A4),"",IF(AND(Q4,R4),"Regularly Engage",IF(R4,"Actively Consult",IF(Q4,"Maintain Interest","Keep Informed"))))</f>
        <v>Actively Consult</v>
      </c>
      <c r="T4" s="1"/>
      <c r="W4" s="27"/>
    </row>
    <row r="5" spans="1:23" x14ac:dyDescent="0.3">
      <c r="A5" s="2" t="str">
        <f>'Stakeholder List'!A3</f>
        <v>State/Federal/Government Agencies</v>
      </c>
      <c r="B5" s="6">
        <f>'I.M. V2'!AF5</f>
        <v>0.55666666666666664</v>
      </c>
      <c r="C5" s="6">
        <f>'P.M. V2'!T5</f>
        <v>0.79</v>
      </c>
      <c r="D5" s="1"/>
      <c r="O5" s="1"/>
      <c r="P5" s="2" t="str">
        <f>'Stakeholder List'!A3</f>
        <v>State/Federal/Government Agencies</v>
      </c>
      <c r="Q5" s="6" t="b">
        <f t="shared" ref="Q5:R28" si="1">IF(ISNUMBER(B5), B5&gt;0.5, "")</f>
        <v>1</v>
      </c>
      <c r="R5" s="6" t="b">
        <f t="shared" si="1"/>
        <v>1</v>
      </c>
      <c r="S5" s="27" t="str">
        <f t="shared" si="0"/>
        <v>Regularly Engage</v>
      </c>
      <c r="T5" s="1"/>
      <c r="W5" s="27"/>
    </row>
    <row r="6" spans="1:23" x14ac:dyDescent="0.3">
      <c r="A6" s="2">
        <f>'Stakeholder List'!A4</f>
        <v>0</v>
      </c>
      <c r="B6" s="6" t="str">
        <f>'I.M. V2'!AF6</f>
        <v/>
      </c>
      <c r="C6" s="6" t="str">
        <f>'P.M. V2'!T6</f>
        <v/>
      </c>
      <c r="D6" s="1"/>
      <c r="O6" s="1"/>
      <c r="P6" s="2">
        <f>'Stakeholder List'!A4</f>
        <v>0</v>
      </c>
      <c r="Q6" s="6" t="str">
        <f t="shared" si="1"/>
        <v/>
      </c>
      <c r="R6" s="6" t="str">
        <f t="shared" si="1"/>
        <v/>
      </c>
      <c r="S6" s="27" t="str">
        <f t="shared" si="0"/>
        <v/>
      </c>
      <c r="T6" s="1"/>
      <c r="W6" s="27"/>
    </row>
    <row r="7" spans="1:23" x14ac:dyDescent="0.3">
      <c r="A7" s="2">
        <f>'Stakeholder List'!A5</f>
        <v>0</v>
      </c>
      <c r="B7" s="6" t="str">
        <f>'I.M. V2'!AF7</f>
        <v/>
      </c>
      <c r="C7" s="6" t="str">
        <f>'P.M. V2'!T7</f>
        <v/>
      </c>
      <c r="D7" s="1"/>
      <c r="O7" s="1"/>
      <c r="P7" s="2">
        <f>'Stakeholder List'!A5</f>
        <v>0</v>
      </c>
      <c r="Q7" s="6" t="str">
        <f t="shared" si="1"/>
        <v/>
      </c>
      <c r="R7" s="6" t="str">
        <f t="shared" si="1"/>
        <v/>
      </c>
      <c r="S7" s="27" t="str">
        <f t="shared" si="0"/>
        <v/>
      </c>
      <c r="T7" s="1"/>
      <c r="W7" s="27"/>
    </row>
    <row r="8" spans="1:23" x14ac:dyDescent="0.3">
      <c r="A8" s="2">
        <f>'Stakeholder List'!A6</f>
        <v>0</v>
      </c>
      <c r="B8" s="6" t="str">
        <f>'I.M. V2'!AF8</f>
        <v/>
      </c>
      <c r="C8" s="6" t="str">
        <f>'P.M. V2'!T8</f>
        <v/>
      </c>
      <c r="D8" s="1"/>
      <c r="O8" s="1"/>
      <c r="P8" s="2">
        <f>'Stakeholder List'!A6</f>
        <v>0</v>
      </c>
      <c r="Q8" s="6" t="str">
        <f t="shared" si="1"/>
        <v/>
      </c>
      <c r="R8" s="6" t="str">
        <f t="shared" si="1"/>
        <v/>
      </c>
      <c r="S8" s="27" t="str">
        <f t="shared" si="0"/>
        <v/>
      </c>
      <c r="T8" s="1"/>
      <c r="W8" s="27"/>
    </row>
    <row r="9" spans="1:23" x14ac:dyDescent="0.3">
      <c r="A9" s="2">
        <f>'Stakeholder List'!A7</f>
        <v>0</v>
      </c>
      <c r="B9" s="6" t="str">
        <f>'I.M. V2'!AF9</f>
        <v/>
      </c>
      <c r="C9" s="6" t="str">
        <f>'P.M. V2'!T9</f>
        <v/>
      </c>
      <c r="D9" s="1"/>
      <c r="O9" s="1"/>
      <c r="P9" s="2">
        <f>'Stakeholder List'!A7</f>
        <v>0</v>
      </c>
      <c r="Q9" s="6" t="str">
        <f t="shared" si="1"/>
        <v/>
      </c>
      <c r="R9" s="6" t="str">
        <f t="shared" si="1"/>
        <v/>
      </c>
      <c r="S9" s="27" t="str">
        <f t="shared" si="0"/>
        <v/>
      </c>
      <c r="T9" s="1"/>
      <c r="W9" s="27"/>
    </row>
    <row r="10" spans="1:23" x14ac:dyDescent="0.3">
      <c r="A10" s="2">
        <f>'Stakeholder List'!A8</f>
        <v>0</v>
      </c>
      <c r="B10" s="6" t="str">
        <f>'I.M. V2'!AF10</f>
        <v/>
      </c>
      <c r="C10" s="6" t="str">
        <f>'P.M. V2'!T10</f>
        <v/>
      </c>
      <c r="D10" s="1"/>
      <c r="O10" s="1"/>
      <c r="P10" s="2">
        <f>'Stakeholder List'!A8</f>
        <v>0</v>
      </c>
      <c r="Q10" s="6" t="str">
        <f t="shared" si="1"/>
        <v/>
      </c>
      <c r="R10" s="6" t="str">
        <f t="shared" si="1"/>
        <v/>
      </c>
      <c r="S10" s="27" t="str">
        <f t="shared" si="0"/>
        <v/>
      </c>
      <c r="T10" s="1"/>
      <c r="W10" s="27"/>
    </row>
    <row r="11" spans="1:23" x14ac:dyDescent="0.3">
      <c r="A11" s="2">
        <f>'Stakeholder List'!A9</f>
        <v>0</v>
      </c>
      <c r="B11" s="6" t="str">
        <f>'I.M. V2'!AF11</f>
        <v/>
      </c>
      <c r="C11" s="6" t="str">
        <f>'P.M. V2'!T11</f>
        <v/>
      </c>
      <c r="D11" s="1"/>
      <c r="O11" s="1"/>
      <c r="P11" s="2">
        <f>'Stakeholder List'!A9</f>
        <v>0</v>
      </c>
      <c r="Q11" s="6" t="str">
        <f t="shared" si="1"/>
        <v/>
      </c>
      <c r="R11" s="6" t="str">
        <f t="shared" si="1"/>
        <v/>
      </c>
      <c r="S11" s="27" t="str">
        <f t="shared" si="0"/>
        <v/>
      </c>
      <c r="T11" s="1"/>
      <c r="W11" s="27"/>
    </row>
    <row r="12" spans="1:23" x14ac:dyDescent="0.3">
      <c r="A12" s="2">
        <f>'Stakeholder List'!A10</f>
        <v>0</v>
      </c>
      <c r="B12" s="6" t="str">
        <f>'I.M. V2'!AF12</f>
        <v/>
      </c>
      <c r="C12" s="6" t="str">
        <f>'P.M. V2'!T12</f>
        <v/>
      </c>
      <c r="D12" s="1"/>
      <c r="O12" s="1"/>
      <c r="P12" s="2">
        <f>'Stakeholder List'!A10</f>
        <v>0</v>
      </c>
      <c r="Q12" s="6" t="str">
        <f t="shared" si="1"/>
        <v/>
      </c>
      <c r="R12" s="6" t="str">
        <f t="shared" si="1"/>
        <v/>
      </c>
      <c r="S12" s="27" t="str">
        <f t="shared" si="0"/>
        <v/>
      </c>
      <c r="T12" s="1"/>
      <c r="W12" s="27"/>
    </row>
    <row r="13" spans="1:23" x14ac:dyDescent="0.3">
      <c r="A13" s="2">
        <f>'Stakeholder List'!A11</f>
        <v>0</v>
      </c>
      <c r="B13" s="6" t="str">
        <f>'I.M. V2'!AF13</f>
        <v/>
      </c>
      <c r="C13" s="6" t="str">
        <f>'P.M. V2'!T13</f>
        <v/>
      </c>
      <c r="D13" s="1"/>
      <c r="O13" s="1"/>
      <c r="P13" s="2">
        <f>'Stakeholder List'!A11</f>
        <v>0</v>
      </c>
      <c r="Q13" s="6" t="str">
        <f t="shared" si="1"/>
        <v/>
      </c>
      <c r="R13" s="6" t="str">
        <f t="shared" si="1"/>
        <v/>
      </c>
      <c r="S13" s="27" t="str">
        <f t="shared" si="0"/>
        <v/>
      </c>
      <c r="T13" s="1"/>
      <c r="W13" s="27"/>
    </row>
    <row r="14" spans="1:23" x14ac:dyDescent="0.3">
      <c r="A14" s="2">
        <f>'Stakeholder List'!A12</f>
        <v>0</v>
      </c>
      <c r="B14" s="6" t="str">
        <f>'I.M. V2'!AF14</f>
        <v/>
      </c>
      <c r="C14" s="6" t="str">
        <f>'P.M. V2'!T14</f>
        <v/>
      </c>
      <c r="D14" s="1"/>
      <c r="O14" s="1"/>
      <c r="P14" s="2">
        <f>'Stakeholder List'!A12</f>
        <v>0</v>
      </c>
      <c r="Q14" s="6" t="str">
        <f t="shared" si="1"/>
        <v/>
      </c>
      <c r="R14" s="6" t="str">
        <f t="shared" si="1"/>
        <v/>
      </c>
      <c r="S14" s="27" t="str">
        <f t="shared" si="0"/>
        <v/>
      </c>
      <c r="T14" s="1"/>
      <c r="W14" s="27"/>
    </row>
    <row r="15" spans="1:23" x14ac:dyDescent="0.3">
      <c r="A15" s="2">
        <f>'Stakeholder List'!A13</f>
        <v>0</v>
      </c>
      <c r="B15" s="6" t="str">
        <f>'I.M. V2'!AF15</f>
        <v/>
      </c>
      <c r="C15" s="6" t="str">
        <f>'P.M. V2'!T15</f>
        <v/>
      </c>
      <c r="D15" s="1"/>
      <c r="E15" s="9"/>
      <c r="F15" s="9"/>
      <c r="G15" s="9"/>
      <c r="H15" s="9"/>
      <c r="I15" s="9"/>
      <c r="J15" s="9"/>
      <c r="K15" s="9"/>
      <c r="L15" s="9"/>
      <c r="O15" s="1"/>
      <c r="P15" s="2">
        <f>'Stakeholder List'!A13</f>
        <v>0</v>
      </c>
      <c r="Q15" s="6" t="str">
        <f t="shared" si="1"/>
        <v/>
      </c>
      <c r="R15" s="6" t="str">
        <f t="shared" si="1"/>
        <v/>
      </c>
      <c r="S15" s="27" t="str">
        <f t="shared" si="0"/>
        <v/>
      </c>
      <c r="T15" s="1"/>
      <c r="W15" s="27"/>
    </row>
    <row r="16" spans="1:23" x14ac:dyDescent="0.3">
      <c r="A16" s="2">
        <f>'Stakeholder List'!A14</f>
        <v>0</v>
      </c>
      <c r="B16" s="6" t="str">
        <f>'I.M. V2'!AF16</f>
        <v/>
      </c>
      <c r="C16" s="6" t="str">
        <f>'P.M. V2'!T16</f>
        <v/>
      </c>
      <c r="D16" s="1"/>
      <c r="O16" s="1"/>
      <c r="P16" s="2">
        <f>'Stakeholder List'!A14</f>
        <v>0</v>
      </c>
      <c r="Q16" s="6" t="str">
        <f t="shared" si="1"/>
        <v/>
      </c>
      <c r="R16" s="6" t="str">
        <f t="shared" si="1"/>
        <v/>
      </c>
      <c r="S16" s="27" t="str">
        <f t="shared" si="0"/>
        <v/>
      </c>
      <c r="T16" s="1"/>
      <c r="W16" s="27"/>
    </row>
    <row r="17" spans="1:23" x14ac:dyDescent="0.3">
      <c r="A17" s="2">
        <f>'Stakeholder List'!A15</f>
        <v>0</v>
      </c>
      <c r="B17" s="6" t="str">
        <f>'I.M. V2'!AF17</f>
        <v/>
      </c>
      <c r="C17" s="6" t="str">
        <f>'P.M. V2'!T17</f>
        <v/>
      </c>
      <c r="D17" s="1"/>
      <c r="O17" s="1"/>
      <c r="P17" s="2">
        <f>'Stakeholder List'!A15</f>
        <v>0</v>
      </c>
      <c r="Q17" s="6" t="str">
        <f t="shared" si="1"/>
        <v/>
      </c>
      <c r="R17" s="6" t="str">
        <f t="shared" si="1"/>
        <v/>
      </c>
      <c r="S17" s="27" t="str">
        <f t="shared" si="0"/>
        <v/>
      </c>
      <c r="T17" s="1"/>
      <c r="W17" s="27"/>
    </row>
    <row r="18" spans="1:23" x14ac:dyDescent="0.3">
      <c r="A18" s="2">
        <f>'Stakeholder List'!A16</f>
        <v>0</v>
      </c>
      <c r="B18" s="6" t="str">
        <f>'I.M. V2'!AF18</f>
        <v/>
      </c>
      <c r="C18" s="6" t="str">
        <f>'P.M. V2'!T18</f>
        <v/>
      </c>
      <c r="D18" s="1"/>
      <c r="O18" s="1"/>
      <c r="P18" s="2">
        <f>'Stakeholder List'!A16</f>
        <v>0</v>
      </c>
      <c r="Q18" s="6" t="str">
        <f t="shared" si="1"/>
        <v/>
      </c>
      <c r="R18" s="6" t="str">
        <f t="shared" si="1"/>
        <v/>
      </c>
      <c r="S18" s="27" t="str">
        <f t="shared" si="0"/>
        <v/>
      </c>
      <c r="T18" s="1"/>
      <c r="W18" s="27"/>
    </row>
    <row r="19" spans="1:23" x14ac:dyDescent="0.3">
      <c r="A19" s="2">
        <f>'Stakeholder List'!A17</f>
        <v>0</v>
      </c>
      <c r="B19" s="6" t="str">
        <f>'I.M. V2'!AF19</f>
        <v/>
      </c>
      <c r="C19" s="6" t="str">
        <f>'P.M. V2'!T19</f>
        <v/>
      </c>
      <c r="D19" s="1"/>
      <c r="O19" s="1"/>
      <c r="P19" s="2">
        <f>'Stakeholder List'!A17</f>
        <v>0</v>
      </c>
      <c r="Q19" s="6" t="str">
        <f t="shared" si="1"/>
        <v/>
      </c>
      <c r="R19" s="6" t="str">
        <f t="shared" si="1"/>
        <v/>
      </c>
      <c r="S19" s="27" t="str">
        <f t="shared" si="0"/>
        <v/>
      </c>
      <c r="T19" s="1"/>
      <c r="W19" s="27"/>
    </row>
    <row r="20" spans="1:23" x14ac:dyDescent="0.3">
      <c r="A20" s="2">
        <f>'Stakeholder List'!A18</f>
        <v>0</v>
      </c>
      <c r="B20" s="6" t="str">
        <f>'I.M. V2'!AF20</f>
        <v/>
      </c>
      <c r="C20" s="6" t="str">
        <f>'P.M. V2'!T20</f>
        <v/>
      </c>
      <c r="D20" s="1"/>
      <c r="O20" s="1"/>
      <c r="P20" s="2">
        <f>'Stakeholder List'!A18</f>
        <v>0</v>
      </c>
      <c r="Q20" s="6" t="str">
        <f t="shared" si="1"/>
        <v/>
      </c>
      <c r="R20" s="6" t="str">
        <f t="shared" si="1"/>
        <v/>
      </c>
      <c r="S20" s="27" t="str">
        <f t="shared" si="0"/>
        <v/>
      </c>
      <c r="T20" s="1"/>
      <c r="W20" s="27"/>
    </row>
    <row r="21" spans="1:23" x14ac:dyDescent="0.3">
      <c r="A21" s="2">
        <f>'Stakeholder List'!A19</f>
        <v>0</v>
      </c>
      <c r="B21" s="6" t="str">
        <f>'I.M. V2'!AF21</f>
        <v/>
      </c>
      <c r="C21" s="6" t="str">
        <f>'P.M. V2'!T21</f>
        <v/>
      </c>
      <c r="D21" s="1"/>
      <c r="O21" s="1"/>
      <c r="P21" s="2">
        <f>'Stakeholder List'!A19</f>
        <v>0</v>
      </c>
      <c r="Q21" s="6" t="str">
        <f t="shared" si="1"/>
        <v/>
      </c>
      <c r="R21" s="6" t="str">
        <f t="shared" si="1"/>
        <v/>
      </c>
      <c r="S21" s="27" t="str">
        <f t="shared" si="0"/>
        <v/>
      </c>
      <c r="T21" s="1"/>
      <c r="W21" s="27"/>
    </row>
    <row r="22" spans="1:23" x14ac:dyDescent="0.3">
      <c r="A22" s="2">
        <f>'Stakeholder List'!A20</f>
        <v>0</v>
      </c>
      <c r="B22" s="6" t="str">
        <f>'I.M. V2'!AF22</f>
        <v/>
      </c>
      <c r="C22" s="6" t="str">
        <f>'P.M. V2'!T22</f>
        <v/>
      </c>
      <c r="D22" s="1"/>
      <c r="O22" s="1"/>
      <c r="P22" s="2">
        <f>'Stakeholder List'!A20</f>
        <v>0</v>
      </c>
      <c r="Q22" s="6" t="str">
        <f t="shared" si="1"/>
        <v/>
      </c>
      <c r="R22" s="6" t="str">
        <f t="shared" si="1"/>
        <v/>
      </c>
      <c r="S22" s="27" t="str">
        <f t="shared" si="0"/>
        <v/>
      </c>
      <c r="T22" s="1"/>
      <c r="W22" s="27"/>
    </row>
    <row r="23" spans="1:23" x14ac:dyDescent="0.3">
      <c r="A23" s="2">
        <f>'Stakeholder List'!A21</f>
        <v>0</v>
      </c>
      <c r="B23" s="6" t="str">
        <f>'I.M. V2'!AF23</f>
        <v/>
      </c>
      <c r="C23" s="6" t="str">
        <f>'P.M. V2'!T23</f>
        <v/>
      </c>
      <c r="D23" s="1"/>
      <c r="O23" s="1"/>
      <c r="P23" s="2">
        <f>'Stakeholder List'!A21</f>
        <v>0</v>
      </c>
      <c r="Q23" s="6" t="str">
        <f t="shared" si="1"/>
        <v/>
      </c>
      <c r="R23" s="6" t="str">
        <f t="shared" si="1"/>
        <v/>
      </c>
      <c r="S23" s="27" t="str">
        <f t="shared" si="0"/>
        <v/>
      </c>
      <c r="T23" s="1"/>
      <c r="W23" s="27"/>
    </row>
    <row r="24" spans="1:23" x14ac:dyDescent="0.3">
      <c r="A24" s="2">
        <f>'Stakeholder List'!A22</f>
        <v>0</v>
      </c>
      <c r="B24" s="6" t="str">
        <f>'I.M. V2'!AF24</f>
        <v/>
      </c>
      <c r="C24" s="6" t="str">
        <f>'P.M. V2'!T24</f>
        <v/>
      </c>
      <c r="D24" s="1"/>
      <c r="O24" s="1"/>
      <c r="P24" s="2">
        <f>'Stakeholder List'!A22</f>
        <v>0</v>
      </c>
      <c r="Q24" s="6" t="str">
        <f t="shared" si="1"/>
        <v/>
      </c>
      <c r="R24" s="6" t="str">
        <f t="shared" si="1"/>
        <v/>
      </c>
      <c r="S24" s="27" t="str">
        <f t="shared" si="0"/>
        <v/>
      </c>
      <c r="T24" s="1"/>
      <c r="W24" s="27"/>
    </row>
    <row r="25" spans="1:23" x14ac:dyDescent="0.3">
      <c r="A25" s="2">
        <f>'Stakeholder List'!A23</f>
        <v>0</v>
      </c>
      <c r="B25" s="6" t="str">
        <f>'I.M. V2'!AF25</f>
        <v/>
      </c>
      <c r="C25" s="6" t="str">
        <f>'P.M. V2'!T25</f>
        <v/>
      </c>
      <c r="D25" s="1"/>
      <c r="O25" s="1"/>
      <c r="P25" s="2">
        <f>'Stakeholder List'!A23</f>
        <v>0</v>
      </c>
      <c r="Q25" s="6" t="str">
        <f t="shared" si="1"/>
        <v/>
      </c>
      <c r="R25" s="6" t="str">
        <f t="shared" si="1"/>
        <v/>
      </c>
      <c r="S25" s="27" t="str">
        <f t="shared" si="0"/>
        <v/>
      </c>
      <c r="T25" s="1"/>
      <c r="W25" s="27"/>
    </row>
    <row r="26" spans="1:23" x14ac:dyDescent="0.3">
      <c r="A26" s="2">
        <f>'Stakeholder List'!A24</f>
        <v>0</v>
      </c>
      <c r="B26" s="6" t="str">
        <f>'I.M. V2'!AF26</f>
        <v/>
      </c>
      <c r="C26" s="6" t="str">
        <f>'P.M. V2'!T26</f>
        <v/>
      </c>
      <c r="D26" s="1"/>
      <c r="O26" s="1"/>
      <c r="P26" s="2">
        <f>'Stakeholder List'!A24</f>
        <v>0</v>
      </c>
      <c r="Q26" s="6" t="str">
        <f t="shared" si="1"/>
        <v/>
      </c>
      <c r="R26" s="6" t="str">
        <f t="shared" si="1"/>
        <v/>
      </c>
      <c r="S26" s="27" t="str">
        <f t="shared" si="0"/>
        <v/>
      </c>
      <c r="T26" s="1"/>
      <c r="W26" s="27"/>
    </row>
    <row r="27" spans="1:23" x14ac:dyDescent="0.3">
      <c r="A27" s="2">
        <f>'Stakeholder List'!A25</f>
        <v>0</v>
      </c>
      <c r="B27" s="6" t="str">
        <f>'I.M. V2'!AF27</f>
        <v/>
      </c>
      <c r="C27" s="6" t="str">
        <f>'P.M. V2'!T27</f>
        <v/>
      </c>
      <c r="D27" s="1"/>
      <c r="O27" s="1"/>
      <c r="P27" s="2">
        <f>'Stakeholder List'!A25</f>
        <v>0</v>
      </c>
      <c r="Q27" s="6" t="str">
        <f t="shared" si="1"/>
        <v/>
      </c>
      <c r="R27" s="6" t="str">
        <f t="shared" si="1"/>
        <v/>
      </c>
      <c r="S27" s="27" t="str">
        <f t="shared" si="0"/>
        <v/>
      </c>
      <c r="T27" s="1"/>
      <c r="W27" s="27"/>
    </row>
    <row r="28" spans="1:23" ht="15" thickBot="1" x14ac:dyDescent="0.35">
      <c r="A28" s="2">
        <f>'Stakeholder List'!A26</f>
        <v>0</v>
      </c>
      <c r="B28" s="40" t="str">
        <f>'I.M. V2'!AF28</f>
        <v/>
      </c>
      <c r="C28" s="40" t="str">
        <f>'P.M. V2'!T28</f>
        <v/>
      </c>
      <c r="D28" s="1"/>
      <c r="O28" s="1"/>
      <c r="P28" s="2">
        <f>'Stakeholder List'!A26</f>
        <v>0</v>
      </c>
      <c r="Q28" s="40" t="str">
        <f t="shared" si="1"/>
        <v/>
      </c>
      <c r="R28" s="40" t="str">
        <f t="shared" si="1"/>
        <v/>
      </c>
      <c r="S28" s="27" t="str">
        <f t="shared" si="0"/>
        <v/>
      </c>
      <c r="T28" s="1"/>
      <c r="W28" s="27"/>
    </row>
    <row r="29" spans="1:23" ht="15" thickBot="1" x14ac:dyDescent="0.35">
      <c r="A29" s="90" t="s">
        <v>21</v>
      </c>
      <c r="B29" s="91"/>
      <c r="C29" s="92"/>
      <c r="D29" s="1"/>
      <c r="O29" s="1"/>
      <c r="P29" s="90" t="s">
        <v>21</v>
      </c>
      <c r="Q29" s="91"/>
      <c r="R29" s="91"/>
      <c r="S29" s="92"/>
      <c r="T29" s="1"/>
      <c r="W29" s="27"/>
    </row>
    <row r="30" spans="1:23" x14ac:dyDescent="0.3">
      <c r="A30" s="2" t="str">
        <f>'Stakeholder List'!H2</f>
        <v>Emergency Management</v>
      </c>
      <c r="B30" s="6">
        <f>'I.M. V2'!AF30</f>
        <v>0.38000000000000006</v>
      </c>
      <c r="C30" s="6">
        <f>'P.M. V2'!T30</f>
        <v>0.39500000000000002</v>
      </c>
      <c r="D30" s="1"/>
      <c r="E30" s="9"/>
      <c r="F30" s="9"/>
      <c r="G30" s="9"/>
      <c r="H30" s="9"/>
      <c r="I30" s="9"/>
      <c r="J30" s="9"/>
      <c r="K30" s="9"/>
      <c r="L30" s="9"/>
      <c r="O30" s="1"/>
      <c r="P30" s="2" t="str">
        <f>'Stakeholder List'!H2</f>
        <v>Emergency Management</v>
      </c>
      <c r="Q30" s="6" t="b">
        <f t="shared" ref="Q30" si="2">IF(ISNUMBER(B30), B30&gt;0.5, "")</f>
        <v>0</v>
      </c>
      <c r="R30" s="6" t="b">
        <f t="shared" ref="R30" si="3">IF(ISNUMBER(C30), C30&gt;0.5, "")</f>
        <v>0</v>
      </c>
      <c r="S30" s="27" t="str">
        <f t="shared" si="0"/>
        <v>Keep Informed</v>
      </c>
      <c r="T30" s="1"/>
      <c r="W30" s="27"/>
    </row>
    <row r="31" spans="1:23" ht="10.95" customHeight="1" x14ac:dyDescent="0.3">
      <c r="A31" s="2" t="str">
        <f>'Stakeholder List'!H3</f>
        <v>Environmental Organizations</v>
      </c>
      <c r="B31" s="6">
        <f>'I.M. V2'!AF31</f>
        <v>0.51333333333333331</v>
      </c>
      <c r="C31" s="6">
        <f>'P.M. V2'!T31</f>
        <v>0.73</v>
      </c>
      <c r="D31" s="1"/>
      <c r="O31" s="1"/>
      <c r="P31" s="2" t="str">
        <f>'Stakeholder List'!H3</f>
        <v>Environmental Organizations</v>
      </c>
      <c r="Q31" s="6" t="b">
        <f t="shared" ref="Q31:Q54" si="4">IF(ISNUMBER(B31), B31&gt;0.5, "")</f>
        <v>1</v>
      </c>
      <c r="R31" s="6" t="b">
        <f t="shared" ref="R31:R54" si="5">IF(ISNUMBER(C31), C31&gt;0.5, "")</f>
        <v>1</v>
      </c>
      <c r="S31" s="27" t="str">
        <f t="shared" si="0"/>
        <v>Regularly Engage</v>
      </c>
      <c r="T31" s="1"/>
      <c r="W31" s="27"/>
    </row>
    <row r="32" spans="1:23" x14ac:dyDescent="0.3">
      <c r="A32" s="2" t="str">
        <f>'Stakeholder List'!H4</f>
        <v>Energy Companies</v>
      </c>
      <c r="B32" s="6">
        <f>'I.M. V2'!AF32</f>
        <v>0.62</v>
      </c>
      <c r="C32" s="6">
        <f>'P.M. V2'!T32</f>
        <v>0.64</v>
      </c>
      <c r="D32" s="1"/>
      <c r="O32" s="1"/>
      <c r="P32" s="2" t="str">
        <f>'Stakeholder List'!H4</f>
        <v>Energy Companies</v>
      </c>
      <c r="Q32" s="6" t="b">
        <f t="shared" si="4"/>
        <v>1</v>
      </c>
      <c r="R32" s="6" t="b">
        <f t="shared" si="5"/>
        <v>1</v>
      </c>
      <c r="S32" s="27" t="str">
        <f t="shared" si="0"/>
        <v>Regularly Engage</v>
      </c>
      <c r="T32" s="1"/>
      <c r="W32" s="27"/>
    </row>
    <row r="33" spans="1:23" ht="16.95" customHeight="1" x14ac:dyDescent="0.3">
      <c r="A33" s="2">
        <f>'Stakeholder List'!H5</f>
        <v>0</v>
      </c>
      <c r="B33" s="6" t="str">
        <f>'I.M. V2'!AF33</f>
        <v/>
      </c>
      <c r="C33" s="6" t="str">
        <f>'P.M. V2'!T33</f>
        <v/>
      </c>
      <c r="D33" s="1"/>
      <c r="O33" s="1"/>
      <c r="P33" s="2">
        <f>'Stakeholder List'!H5</f>
        <v>0</v>
      </c>
      <c r="Q33" s="6" t="str">
        <f t="shared" si="4"/>
        <v/>
      </c>
      <c r="R33" s="6" t="str">
        <f t="shared" si="5"/>
        <v/>
      </c>
      <c r="S33" s="27" t="str">
        <f t="shared" si="0"/>
        <v/>
      </c>
      <c r="T33" s="1"/>
      <c r="W33" s="27"/>
    </row>
    <row r="34" spans="1:23" x14ac:dyDescent="0.3">
      <c r="A34" s="2">
        <f>'Stakeholder List'!H6</f>
        <v>0</v>
      </c>
      <c r="B34" s="6" t="str">
        <f>'I.M. V2'!AF34</f>
        <v/>
      </c>
      <c r="C34" s="6" t="str">
        <f>'P.M. V2'!T34</f>
        <v/>
      </c>
      <c r="D34" s="1"/>
      <c r="O34" s="1"/>
      <c r="P34" s="2">
        <f>'Stakeholder List'!H6</f>
        <v>0</v>
      </c>
      <c r="Q34" s="6" t="str">
        <f t="shared" si="4"/>
        <v/>
      </c>
      <c r="R34" s="6" t="str">
        <f t="shared" si="5"/>
        <v/>
      </c>
      <c r="S34" s="27" t="str">
        <f t="shared" si="0"/>
        <v/>
      </c>
      <c r="T34" s="1"/>
      <c r="W34" s="27"/>
    </row>
    <row r="35" spans="1:23" x14ac:dyDescent="0.3">
      <c r="A35" s="2">
        <f>'Stakeholder List'!H7</f>
        <v>0</v>
      </c>
      <c r="B35" s="6" t="str">
        <f>'I.M. V2'!AF35</f>
        <v/>
      </c>
      <c r="C35" s="6" t="str">
        <f>'P.M. V2'!T35</f>
        <v/>
      </c>
      <c r="D35" s="1"/>
      <c r="O35" s="1"/>
      <c r="P35" s="2">
        <f>'Stakeholder List'!H7</f>
        <v>0</v>
      </c>
      <c r="Q35" s="6" t="str">
        <f t="shared" si="4"/>
        <v/>
      </c>
      <c r="R35" s="6" t="str">
        <f t="shared" si="5"/>
        <v/>
      </c>
      <c r="S35" s="27" t="str">
        <f t="shared" si="0"/>
        <v/>
      </c>
      <c r="T35" s="1"/>
      <c r="W35" s="27"/>
    </row>
    <row r="36" spans="1:23" x14ac:dyDescent="0.3">
      <c r="A36" s="2">
        <f>'Stakeholder List'!H8</f>
        <v>0</v>
      </c>
      <c r="B36" s="6" t="str">
        <f>'I.M. V2'!AF36</f>
        <v/>
      </c>
      <c r="C36" s="6" t="str">
        <f>'P.M. V2'!T36</f>
        <v/>
      </c>
      <c r="D36" s="1"/>
      <c r="O36" s="1"/>
      <c r="P36" s="2">
        <f>'Stakeholder List'!H8</f>
        <v>0</v>
      </c>
      <c r="Q36" s="6" t="str">
        <f t="shared" si="4"/>
        <v/>
      </c>
      <c r="R36" s="6" t="str">
        <f t="shared" si="5"/>
        <v/>
      </c>
      <c r="S36" s="27" t="str">
        <f t="shared" si="0"/>
        <v/>
      </c>
      <c r="T36" s="1"/>
      <c r="W36" s="27"/>
    </row>
    <row r="37" spans="1:23" x14ac:dyDescent="0.3">
      <c r="A37" s="2">
        <f>'Stakeholder List'!H9</f>
        <v>0</v>
      </c>
      <c r="B37" s="6" t="str">
        <f>'I.M. V2'!AF37</f>
        <v/>
      </c>
      <c r="C37" s="6" t="str">
        <f>'P.M. V2'!T37</f>
        <v/>
      </c>
      <c r="D37" s="1"/>
      <c r="O37" s="1"/>
      <c r="P37" s="2">
        <f>'Stakeholder List'!H9</f>
        <v>0</v>
      </c>
      <c r="Q37" s="6" t="str">
        <f t="shared" si="4"/>
        <v/>
      </c>
      <c r="R37" s="6" t="str">
        <f t="shared" si="5"/>
        <v/>
      </c>
      <c r="S37" s="27" t="str">
        <f t="shared" si="0"/>
        <v/>
      </c>
      <c r="T37" s="1"/>
      <c r="W37" s="27"/>
    </row>
    <row r="38" spans="1:23" x14ac:dyDescent="0.3">
      <c r="A38" s="2">
        <f>'Stakeholder List'!H10</f>
        <v>0</v>
      </c>
      <c r="B38" s="6" t="str">
        <f>'I.M. V2'!AF38</f>
        <v/>
      </c>
      <c r="C38" s="6" t="str">
        <f>'P.M. V2'!T38</f>
        <v/>
      </c>
      <c r="D38" s="1"/>
      <c r="O38" s="1"/>
      <c r="P38" s="2">
        <f>'Stakeholder List'!H10</f>
        <v>0</v>
      </c>
      <c r="Q38" s="6" t="str">
        <f t="shared" si="4"/>
        <v/>
      </c>
      <c r="R38" s="6" t="str">
        <f t="shared" si="5"/>
        <v/>
      </c>
      <c r="S38" s="27" t="str">
        <f t="shared" si="0"/>
        <v/>
      </c>
      <c r="T38" s="1"/>
      <c r="W38" s="27"/>
    </row>
    <row r="39" spans="1:23" x14ac:dyDescent="0.3">
      <c r="A39" s="2">
        <f>'Stakeholder List'!H11</f>
        <v>0</v>
      </c>
      <c r="B39" s="6" t="str">
        <f>'I.M. V2'!AF39</f>
        <v/>
      </c>
      <c r="C39" s="6" t="str">
        <f>'P.M. V2'!T39</f>
        <v/>
      </c>
      <c r="D39" s="1"/>
      <c r="O39" s="1"/>
      <c r="P39" s="2">
        <f>'Stakeholder List'!H11</f>
        <v>0</v>
      </c>
      <c r="Q39" s="6" t="str">
        <f t="shared" si="4"/>
        <v/>
      </c>
      <c r="R39" s="6" t="str">
        <f t="shared" si="5"/>
        <v/>
      </c>
      <c r="S39" s="27" t="str">
        <f t="shared" si="0"/>
        <v/>
      </c>
      <c r="T39" s="1"/>
      <c r="W39" s="27"/>
    </row>
    <row r="40" spans="1:23" x14ac:dyDescent="0.3">
      <c r="A40" s="2">
        <f>'Stakeholder List'!H12</f>
        <v>0</v>
      </c>
      <c r="B40" s="6" t="str">
        <f>'I.M. V2'!AF40</f>
        <v/>
      </c>
      <c r="C40" s="6" t="str">
        <f>'P.M. V2'!T40</f>
        <v/>
      </c>
      <c r="D40" s="1"/>
      <c r="O40" s="1"/>
      <c r="P40" s="2">
        <f>'Stakeholder List'!H12</f>
        <v>0</v>
      </c>
      <c r="Q40" s="6" t="str">
        <f t="shared" si="4"/>
        <v/>
      </c>
      <c r="R40" s="6" t="str">
        <f t="shared" si="5"/>
        <v/>
      </c>
      <c r="S40" s="27" t="str">
        <f t="shared" si="0"/>
        <v/>
      </c>
      <c r="T40" s="1"/>
      <c r="W40" s="27"/>
    </row>
    <row r="41" spans="1:23" x14ac:dyDescent="0.3">
      <c r="A41" s="2">
        <f>'Stakeholder List'!H13</f>
        <v>0</v>
      </c>
      <c r="B41" s="6" t="str">
        <f>'I.M. V2'!AF41</f>
        <v/>
      </c>
      <c r="C41" s="6" t="str">
        <f>'P.M. V2'!T41</f>
        <v/>
      </c>
      <c r="D41" s="1"/>
      <c r="E41" s="9"/>
      <c r="F41" s="9"/>
      <c r="G41" s="9"/>
      <c r="H41" s="9"/>
      <c r="I41" s="9"/>
      <c r="J41" s="9"/>
      <c r="K41" s="9"/>
      <c r="L41" s="9"/>
      <c r="O41" s="1"/>
      <c r="P41" s="2">
        <f>'Stakeholder List'!H13</f>
        <v>0</v>
      </c>
      <c r="Q41" s="6" t="str">
        <f t="shared" si="4"/>
        <v/>
      </c>
      <c r="R41" s="6" t="str">
        <f t="shared" si="5"/>
        <v/>
      </c>
      <c r="S41" s="27" t="str">
        <f t="shared" si="0"/>
        <v/>
      </c>
      <c r="T41" s="1"/>
      <c r="W41" s="27"/>
    </row>
    <row r="42" spans="1:23" x14ac:dyDescent="0.3">
      <c r="A42" s="2">
        <f>'Stakeholder List'!H14</f>
        <v>0</v>
      </c>
      <c r="B42" s="6" t="str">
        <f>'I.M. V2'!AF42</f>
        <v/>
      </c>
      <c r="C42" s="6" t="str">
        <f>'P.M. V2'!T42</f>
        <v/>
      </c>
      <c r="D42" s="1"/>
      <c r="O42" s="1"/>
      <c r="P42" s="2">
        <f>'Stakeholder List'!H14</f>
        <v>0</v>
      </c>
      <c r="Q42" s="6" t="str">
        <f t="shared" si="4"/>
        <v/>
      </c>
      <c r="R42" s="6" t="str">
        <f t="shared" si="5"/>
        <v/>
      </c>
      <c r="S42" s="27" t="str">
        <f t="shared" si="0"/>
        <v/>
      </c>
      <c r="T42" s="1"/>
      <c r="W42" s="27"/>
    </row>
    <row r="43" spans="1:23" x14ac:dyDescent="0.3">
      <c r="A43" s="2">
        <f>'Stakeholder List'!H15</f>
        <v>0</v>
      </c>
      <c r="B43" s="6" t="str">
        <f>'I.M. V2'!AF43</f>
        <v/>
      </c>
      <c r="C43" s="6" t="str">
        <f>'P.M. V2'!T43</f>
        <v/>
      </c>
      <c r="D43" s="1"/>
      <c r="O43" s="1"/>
      <c r="P43" s="2">
        <f>'Stakeholder List'!H15</f>
        <v>0</v>
      </c>
      <c r="Q43" s="6" t="str">
        <f t="shared" si="4"/>
        <v/>
      </c>
      <c r="R43" s="6" t="str">
        <f t="shared" si="5"/>
        <v/>
      </c>
      <c r="S43" s="27" t="str">
        <f t="shared" si="0"/>
        <v/>
      </c>
      <c r="T43" s="1"/>
      <c r="W43" s="27"/>
    </row>
    <row r="44" spans="1:23" x14ac:dyDescent="0.3">
      <c r="A44" s="2">
        <f>'Stakeholder List'!H16</f>
        <v>0</v>
      </c>
      <c r="B44" s="6" t="str">
        <f>'I.M. V2'!AF44</f>
        <v/>
      </c>
      <c r="C44" s="6" t="str">
        <f>'P.M. V2'!T44</f>
        <v/>
      </c>
      <c r="D44" s="1"/>
      <c r="O44" s="1"/>
      <c r="P44" s="2">
        <f>'Stakeholder List'!H16</f>
        <v>0</v>
      </c>
      <c r="Q44" s="6" t="str">
        <f t="shared" si="4"/>
        <v/>
      </c>
      <c r="R44" s="6" t="str">
        <f t="shared" si="5"/>
        <v/>
      </c>
      <c r="S44" s="27" t="str">
        <f t="shared" si="0"/>
        <v/>
      </c>
      <c r="T44" s="1"/>
      <c r="W44" s="27"/>
    </row>
    <row r="45" spans="1:23" x14ac:dyDescent="0.3">
      <c r="A45" s="2">
        <f>'Stakeholder List'!H17</f>
        <v>0</v>
      </c>
      <c r="B45" s="6" t="str">
        <f>'I.M. V2'!AF45</f>
        <v/>
      </c>
      <c r="C45" s="6" t="str">
        <f>'P.M. V2'!T45</f>
        <v/>
      </c>
      <c r="D45" s="1"/>
      <c r="O45" s="1"/>
      <c r="P45" s="2">
        <f>'Stakeholder List'!H17</f>
        <v>0</v>
      </c>
      <c r="Q45" s="6" t="str">
        <f t="shared" si="4"/>
        <v/>
      </c>
      <c r="R45" s="6" t="str">
        <f t="shared" si="5"/>
        <v/>
      </c>
      <c r="S45" s="27" t="str">
        <f t="shared" si="0"/>
        <v/>
      </c>
      <c r="T45" s="1"/>
      <c r="W45" s="27"/>
    </row>
    <row r="46" spans="1:23" x14ac:dyDescent="0.3">
      <c r="A46" s="2">
        <f>'Stakeholder List'!H18</f>
        <v>0</v>
      </c>
      <c r="B46" s="6" t="str">
        <f>'I.M. V2'!AF46</f>
        <v/>
      </c>
      <c r="C46" s="6" t="str">
        <f>'P.M. V2'!T46</f>
        <v/>
      </c>
      <c r="D46" s="1"/>
      <c r="O46" s="1"/>
      <c r="P46" s="2">
        <f>'Stakeholder List'!H18</f>
        <v>0</v>
      </c>
      <c r="Q46" s="6" t="str">
        <f t="shared" si="4"/>
        <v/>
      </c>
      <c r="R46" s="6" t="str">
        <f t="shared" si="5"/>
        <v/>
      </c>
      <c r="S46" s="27" t="str">
        <f t="shared" si="0"/>
        <v/>
      </c>
      <c r="T46" s="1"/>
      <c r="W46" s="27"/>
    </row>
    <row r="47" spans="1:23" x14ac:dyDescent="0.3">
      <c r="A47" s="2">
        <f>'Stakeholder List'!H19</f>
        <v>0</v>
      </c>
      <c r="B47" s="6" t="str">
        <f>'I.M. V2'!AF47</f>
        <v/>
      </c>
      <c r="C47" s="6" t="str">
        <f>'P.M. V2'!T47</f>
        <v/>
      </c>
      <c r="D47" s="1"/>
      <c r="O47" s="1"/>
      <c r="P47" s="2">
        <f>'Stakeholder List'!H19</f>
        <v>0</v>
      </c>
      <c r="Q47" s="6" t="str">
        <f t="shared" si="4"/>
        <v/>
      </c>
      <c r="R47" s="6" t="str">
        <f t="shared" si="5"/>
        <v/>
      </c>
      <c r="S47" s="27" t="str">
        <f t="shared" si="0"/>
        <v/>
      </c>
      <c r="T47" s="1"/>
      <c r="W47" s="27"/>
    </row>
    <row r="48" spans="1:23" x14ac:dyDescent="0.3">
      <c r="A48" s="2">
        <f>'Stakeholder List'!H20</f>
        <v>0</v>
      </c>
      <c r="B48" s="6" t="str">
        <f>'I.M. V2'!AF48</f>
        <v/>
      </c>
      <c r="C48" s="6" t="str">
        <f>'P.M. V2'!T48</f>
        <v/>
      </c>
      <c r="D48" s="1"/>
      <c r="O48" s="1"/>
      <c r="P48" s="2">
        <f>'Stakeholder List'!H20</f>
        <v>0</v>
      </c>
      <c r="Q48" s="6" t="str">
        <f t="shared" si="4"/>
        <v/>
      </c>
      <c r="R48" s="6" t="str">
        <f t="shared" si="5"/>
        <v/>
      </c>
      <c r="S48" s="27" t="str">
        <f t="shared" si="0"/>
        <v/>
      </c>
      <c r="T48" s="1"/>
      <c r="W48" s="27"/>
    </row>
    <row r="49" spans="1:23" x14ac:dyDescent="0.3">
      <c r="A49" s="2">
        <f>'Stakeholder List'!H21</f>
        <v>0</v>
      </c>
      <c r="B49" s="6" t="str">
        <f>'I.M. V2'!AF49</f>
        <v/>
      </c>
      <c r="C49" s="6" t="str">
        <f>'P.M. V2'!T49</f>
        <v/>
      </c>
      <c r="D49" s="1"/>
      <c r="O49" s="1"/>
      <c r="P49" s="2">
        <f>'Stakeholder List'!H21</f>
        <v>0</v>
      </c>
      <c r="Q49" s="6" t="str">
        <f t="shared" si="4"/>
        <v/>
      </c>
      <c r="R49" s="6" t="str">
        <f t="shared" si="5"/>
        <v/>
      </c>
      <c r="S49" s="27" t="str">
        <f t="shared" si="0"/>
        <v/>
      </c>
      <c r="T49" s="1"/>
      <c r="W49" s="27"/>
    </row>
    <row r="50" spans="1:23" x14ac:dyDescent="0.3">
      <c r="A50" s="2">
        <f>'Stakeholder List'!H22</f>
        <v>0</v>
      </c>
      <c r="B50" s="6" t="str">
        <f>'I.M. V2'!AF50</f>
        <v/>
      </c>
      <c r="C50" s="6" t="str">
        <f>'P.M. V2'!T50</f>
        <v/>
      </c>
      <c r="D50" s="1"/>
      <c r="O50" s="1"/>
      <c r="P50" s="2">
        <f>'Stakeholder List'!H22</f>
        <v>0</v>
      </c>
      <c r="Q50" s="6" t="str">
        <f t="shared" si="4"/>
        <v/>
      </c>
      <c r="R50" s="6" t="str">
        <f t="shared" si="5"/>
        <v/>
      </c>
      <c r="S50" s="27" t="str">
        <f t="shared" si="0"/>
        <v/>
      </c>
      <c r="T50" s="1"/>
      <c r="W50" s="27"/>
    </row>
    <row r="51" spans="1:23" x14ac:dyDescent="0.3">
      <c r="A51" s="2">
        <f>'Stakeholder List'!H23</f>
        <v>0</v>
      </c>
      <c r="B51" s="6" t="str">
        <f>'I.M. V2'!AF51</f>
        <v/>
      </c>
      <c r="C51" s="6" t="str">
        <f>'P.M. V2'!T51</f>
        <v/>
      </c>
      <c r="D51" s="1"/>
      <c r="O51" s="1"/>
      <c r="P51" s="2">
        <f>'Stakeholder List'!H23</f>
        <v>0</v>
      </c>
      <c r="Q51" s="6" t="str">
        <f t="shared" si="4"/>
        <v/>
      </c>
      <c r="R51" s="6" t="str">
        <f t="shared" si="5"/>
        <v/>
      </c>
      <c r="S51" s="27" t="str">
        <f t="shared" si="0"/>
        <v/>
      </c>
      <c r="T51" s="1"/>
      <c r="W51" s="27"/>
    </row>
    <row r="52" spans="1:23" x14ac:dyDescent="0.3">
      <c r="A52" s="2">
        <f>'Stakeholder List'!H24</f>
        <v>0</v>
      </c>
      <c r="B52" s="6" t="str">
        <f>'I.M. V2'!AF52</f>
        <v/>
      </c>
      <c r="C52" s="6" t="str">
        <f>'P.M. V2'!T52</f>
        <v/>
      </c>
      <c r="D52" s="1"/>
      <c r="O52" s="1"/>
      <c r="P52" s="2">
        <f>'Stakeholder List'!H24</f>
        <v>0</v>
      </c>
      <c r="Q52" s="6" t="str">
        <f t="shared" si="4"/>
        <v/>
      </c>
      <c r="R52" s="6" t="str">
        <f t="shared" si="5"/>
        <v/>
      </c>
      <c r="S52" s="27" t="str">
        <f t="shared" si="0"/>
        <v/>
      </c>
      <c r="T52" s="1"/>
      <c r="W52" s="27"/>
    </row>
    <row r="53" spans="1:23" x14ac:dyDescent="0.3">
      <c r="A53" s="2">
        <f>'Stakeholder List'!H25</f>
        <v>0</v>
      </c>
      <c r="B53" s="6" t="str">
        <f>'I.M. V2'!AF53</f>
        <v/>
      </c>
      <c r="C53" s="6" t="str">
        <f>'P.M. V2'!T53</f>
        <v/>
      </c>
      <c r="D53" s="1"/>
      <c r="O53" s="1"/>
      <c r="P53" s="2">
        <f>'Stakeholder List'!H25</f>
        <v>0</v>
      </c>
      <c r="Q53" s="6" t="str">
        <f t="shared" si="4"/>
        <v/>
      </c>
      <c r="R53" s="6" t="str">
        <f t="shared" si="5"/>
        <v/>
      </c>
      <c r="S53" s="27" t="str">
        <f t="shared" si="0"/>
        <v/>
      </c>
      <c r="T53" s="1"/>
      <c r="W53" s="27"/>
    </row>
    <row r="54" spans="1:23" ht="15" thickBot="1" x14ac:dyDescent="0.35">
      <c r="A54" s="2">
        <f>'Stakeholder List'!H26</f>
        <v>0</v>
      </c>
      <c r="B54" s="40" t="str">
        <f>'I.M. V2'!AF54</f>
        <v/>
      </c>
      <c r="C54" s="40" t="str">
        <f>'P.M. V2'!T54</f>
        <v/>
      </c>
      <c r="D54" s="1"/>
      <c r="O54" s="1"/>
      <c r="P54" s="2">
        <f>'Stakeholder List'!H26</f>
        <v>0</v>
      </c>
      <c r="Q54" s="40" t="str">
        <f t="shared" si="4"/>
        <v/>
      </c>
      <c r="R54" s="40" t="str">
        <f t="shared" si="5"/>
        <v/>
      </c>
      <c r="S54" s="27" t="str">
        <f t="shared" si="0"/>
        <v/>
      </c>
      <c r="T54" s="1"/>
      <c r="W54" s="27"/>
    </row>
    <row r="55" spans="1:23" ht="15" thickBot="1" x14ac:dyDescent="0.35">
      <c r="A55" s="90" t="s">
        <v>22</v>
      </c>
      <c r="B55" s="91"/>
      <c r="C55" s="92"/>
      <c r="D55" s="1"/>
      <c r="O55" s="1"/>
      <c r="P55" s="90" t="s">
        <v>22</v>
      </c>
      <c r="Q55" s="91"/>
      <c r="R55" s="91"/>
      <c r="S55" s="92"/>
      <c r="T55" s="1"/>
      <c r="W55" s="27"/>
    </row>
    <row r="56" spans="1:23" x14ac:dyDescent="0.3">
      <c r="A56" s="2" t="str">
        <f>'Stakeholder List'!O2</f>
        <v>Hospitals, health clinics</v>
      </c>
      <c r="B56" s="6">
        <f>'I.M. V2'!AF56</f>
        <v>0.53333333333333333</v>
      </c>
      <c r="C56" s="6">
        <f>'P.M. V2'!T56</f>
        <v>0.71</v>
      </c>
      <c r="D56" s="1"/>
      <c r="O56" s="1"/>
      <c r="P56" s="2" t="str">
        <f>'Stakeholder List'!O2</f>
        <v>Hospitals, health clinics</v>
      </c>
      <c r="Q56" s="6" t="b">
        <f t="shared" ref="Q56" si="6">IF(ISNUMBER(B56), B56&gt;0.5, "")</f>
        <v>1</v>
      </c>
      <c r="R56" s="6" t="b">
        <f t="shared" ref="R56" si="7">IF(ISNUMBER(C56), C56&gt;0.5, "")</f>
        <v>1</v>
      </c>
      <c r="S56" s="27" t="str">
        <f t="shared" si="0"/>
        <v>Regularly Engage</v>
      </c>
      <c r="T56" s="1"/>
      <c r="W56" s="27"/>
    </row>
    <row r="57" spans="1:23" x14ac:dyDescent="0.3">
      <c r="A57" s="2" t="str">
        <f>'Stakeholder List'!O3</f>
        <v>Environmental Advocacy groups</v>
      </c>
      <c r="B57" s="6">
        <f>'I.M. V2'!AF57</f>
        <v>0.62666666666666659</v>
      </c>
      <c r="C57" s="6">
        <f>'P.M. V2'!T57</f>
        <v>0.82499999999999996</v>
      </c>
      <c r="D57" s="1"/>
      <c r="O57" s="1"/>
      <c r="P57" s="2" t="str">
        <f>'Stakeholder List'!O3</f>
        <v>Environmental Advocacy groups</v>
      </c>
      <c r="Q57" s="6" t="b">
        <f t="shared" ref="Q57:Q80" si="8">IF(ISNUMBER(B57), B57&gt;0.5, "")</f>
        <v>1</v>
      </c>
      <c r="R57" s="6" t="b">
        <f t="shared" ref="R57:R80" si="9">IF(ISNUMBER(C57), C57&gt;0.5, "")</f>
        <v>1</v>
      </c>
      <c r="S57" s="27" t="str">
        <f t="shared" si="0"/>
        <v>Regularly Engage</v>
      </c>
      <c r="T57" s="1"/>
      <c r="W57" s="27"/>
    </row>
    <row r="58" spans="1:23" x14ac:dyDescent="0.3">
      <c r="A58" s="2" t="str">
        <f>'Stakeholder List'!O4</f>
        <v>Public Health Advocacy groups</v>
      </c>
      <c r="B58" s="6">
        <f>'I.M. V2'!AF58</f>
        <v>0.54666666666666675</v>
      </c>
      <c r="C58" s="6">
        <f>'P.M. V2'!T58</f>
        <v>0.78499999999999992</v>
      </c>
      <c r="D58" s="1"/>
      <c r="O58" s="1"/>
      <c r="P58" s="2" t="str">
        <f>'Stakeholder List'!O4</f>
        <v>Public Health Advocacy groups</v>
      </c>
      <c r="Q58" s="6" t="b">
        <f>IF(ISNUMBER(B58), B58&gt;0.5, "")</f>
        <v>1</v>
      </c>
      <c r="R58" s="6" t="b">
        <f t="shared" si="9"/>
        <v>1</v>
      </c>
      <c r="S58" s="27" t="str">
        <f t="shared" si="0"/>
        <v>Regularly Engage</v>
      </c>
      <c r="T58" s="1"/>
      <c r="W58" s="27"/>
    </row>
    <row r="59" spans="1:23" x14ac:dyDescent="0.3">
      <c r="A59" s="2" t="str">
        <f>'Stakeholder List'!O5</f>
        <v>Universities and Academic Research Groups</v>
      </c>
      <c r="B59" s="6">
        <f>'I.M. V2'!AF59</f>
        <v>0.50666666666666671</v>
      </c>
      <c r="C59" s="6">
        <f>'P.M. V2'!T59</f>
        <v>0.85</v>
      </c>
      <c r="D59" s="1"/>
      <c r="O59" s="1"/>
      <c r="P59" s="2" t="str">
        <f>'Stakeholder List'!O5</f>
        <v>Universities and Academic Research Groups</v>
      </c>
      <c r="Q59" s="6" t="b">
        <f t="shared" si="8"/>
        <v>1</v>
      </c>
      <c r="R59" s="6" t="b">
        <f t="shared" si="9"/>
        <v>1</v>
      </c>
      <c r="S59" s="27" t="str">
        <f t="shared" si="0"/>
        <v>Regularly Engage</v>
      </c>
      <c r="T59" s="1"/>
      <c r="W59" s="27"/>
    </row>
    <row r="60" spans="1:23" x14ac:dyDescent="0.3">
      <c r="A60" s="2">
        <f>'Stakeholder List'!O6</f>
        <v>0</v>
      </c>
      <c r="B60" s="6" t="str">
        <f>'I.M. V2'!AF60</f>
        <v/>
      </c>
      <c r="C60" s="6" t="str">
        <f>'P.M. V2'!T60</f>
        <v/>
      </c>
      <c r="D60" s="1"/>
      <c r="E60" s="1"/>
      <c r="F60" s="1"/>
      <c r="G60" s="1"/>
      <c r="H60" s="1"/>
      <c r="I60" s="1"/>
      <c r="J60" s="1"/>
      <c r="K60" s="1"/>
      <c r="L60" s="1"/>
      <c r="M60" s="1"/>
      <c r="N60" s="1"/>
      <c r="O60" s="1"/>
      <c r="P60" s="2">
        <f>'Stakeholder List'!O6</f>
        <v>0</v>
      </c>
      <c r="Q60" s="6" t="str">
        <f t="shared" si="8"/>
        <v/>
      </c>
      <c r="R60" s="6" t="str">
        <f t="shared" si="9"/>
        <v/>
      </c>
      <c r="S60" s="27" t="str">
        <f t="shared" si="0"/>
        <v/>
      </c>
      <c r="T60" s="1"/>
    </row>
    <row r="61" spans="1:23" x14ac:dyDescent="0.3">
      <c r="A61" s="2">
        <f>'Stakeholder List'!O7</f>
        <v>0</v>
      </c>
      <c r="B61" s="6" t="str">
        <f>'I.M. V2'!AF61</f>
        <v/>
      </c>
      <c r="C61" s="6" t="str">
        <f>'P.M. V2'!T61</f>
        <v/>
      </c>
      <c r="D61" s="1"/>
      <c r="O61" s="1"/>
      <c r="P61" s="2">
        <f>'Stakeholder List'!O7</f>
        <v>0</v>
      </c>
      <c r="Q61" s="6" t="str">
        <f t="shared" si="8"/>
        <v/>
      </c>
      <c r="R61" s="6" t="str">
        <f t="shared" si="9"/>
        <v/>
      </c>
      <c r="S61" s="27" t="str">
        <f t="shared" si="0"/>
        <v/>
      </c>
      <c r="T61" s="1"/>
    </row>
    <row r="62" spans="1:23" x14ac:dyDescent="0.3">
      <c r="A62" s="2">
        <f>'Stakeholder List'!O8</f>
        <v>0</v>
      </c>
      <c r="B62" s="6" t="str">
        <f>'I.M. V2'!AF62</f>
        <v/>
      </c>
      <c r="C62" s="6" t="str">
        <f>'P.M. V2'!T62</f>
        <v/>
      </c>
      <c r="D62" s="1"/>
      <c r="O62" s="1"/>
      <c r="P62" s="2">
        <f>'Stakeholder List'!O8</f>
        <v>0</v>
      </c>
      <c r="Q62" s="6" t="str">
        <f t="shared" si="8"/>
        <v/>
      </c>
      <c r="R62" s="6" t="str">
        <f t="shared" si="9"/>
        <v/>
      </c>
      <c r="S62" s="27" t="str">
        <f t="shared" si="0"/>
        <v/>
      </c>
      <c r="T62" s="1"/>
    </row>
    <row r="63" spans="1:23" x14ac:dyDescent="0.3">
      <c r="A63" s="2">
        <f>'Stakeholder List'!O9</f>
        <v>0</v>
      </c>
      <c r="B63" s="6" t="str">
        <f>'I.M. V2'!AF63</f>
        <v/>
      </c>
      <c r="C63" s="6" t="str">
        <f>'P.M. V2'!T63</f>
        <v/>
      </c>
      <c r="D63" s="1"/>
      <c r="O63" s="1"/>
      <c r="P63" s="2">
        <f>'Stakeholder List'!O9</f>
        <v>0</v>
      </c>
      <c r="Q63" s="6" t="str">
        <f t="shared" si="8"/>
        <v/>
      </c>
      <c r="R63" s="6" t="str">
        <f t="shared" si="9"/>
        <v/>
      </c>
      <c r="S63" s="27" t="str">
        <f t="shared" si="0"/>
        <v/>
      </c>
      <c r="T63" s="1"/>
    </row>
    <row r="64" spans="1:23" x14ac:dyDescent="0.3">
      <c r="A64" s="2">
        <f>'Stakeholder List'!O10</f>
        <v>0</v>
      </c>
      <c r="B64" s="6" t="str">
        <f>'I.M. V2'!AF64</f>
        <v/>
      </c>
      <c r="C64" s="6" t="str">
        <f>'P.M. V2'!T64</f>
        <v/>
      </c>
      <c r="D64" s="1"/>
      <c r="O64" s="1"/>
      <c r="P64" s="2">
        <f>'Stakeholder List'!O10</f>
        <v>0</v>
      </c>
      <c r="Q64" s="6" t="str">
        <f t="shared" si="8"/>
        <v/>
      </c>
      <c r="R64" s="6" t="str">
        <f t="shared" si="9"/>
        <v/>
      </c>
      <c r="S64" s="27" t="str">
        <f t="shared" si="0"/>
        <v/>
      </c>
      <c r="T64" s="1"/>
    </row>
    <row r="65" spans="1:20" x14ac:dyDescent="0.3">
      <c r="A65" s="2">
        <f>'Stakeholder List'!O11</f>
        <v>0</v>
      </c>
      <c r="B65" s="6" t="str">
        <f>'I.M. V2'!AF65</f>
        <v/>
      </c>
      <c r="C65" s="6" t="str">
        <f>'P.M. V2'!T65</f>
        <v/>
      </c>
      <c r="D65" s="1"/>
      <c r="O65" s="1"/>
      <c r="P65" s="2">
        <f>'Stakeholder List'!O11</f>
        <v>0</v>
      </c>
      <c r="Q65" s="6" t="str">
        <f t="shared" si="8"/>
        <v/>
      </c>
      <c r="R65" s="6" t="str">
        <f t="shared" si="9"/>
        <v/>
      </c>
      <c r="S65" s="27" t="str">
        <f t="shared" si="0"/>
        <v/>
      </c>
      <c r="T65" s="1"/>
    </row>
    <row r="66" spans="1:20" x14ac:dyDescent="0.3">
      <c r="A66" s="2">
        <f>'Stakeholder List'!O12</f>
        <v>0</v>
      </c>
      <c r="B66" s="6" t="str">
        <f>'I.M. V2'!AF66</f>
        <v/>
      </c>
      <c r="C66" s="6" t="str">
        <f>'P.M. V2'!T66</f>
        <v/>
      </c>
      <c r="D66" s="1"/>
      <c r="O66" s="1"/>
      <c r="P66" s="2">
        <f>'Stakeholder List'!O12</f>
        <v>0</v>
      </c>
      <c r="Q66" s="6" t="str">
        <f t="shared" si="8"/>
        <v/>
      </c>
      <c r="R66" s="6" t="str">
        <f t="shared" si="9"/>
        <v/>
      </c>
      <c r="S66" s="27" t="str">
        <f t="shared" si="0"/>
        <v/>
      </c>
      <c r="T66" s="1"/>
    </row>
    <row r="67" spans="1:20" x14ac:dyDescent="0.3">
      <c r="A67" s="2">
        <f>'Stakeholder List'!O13</f>
        <v>0</v>
      </c>
      <c r="B67" s="6" t="str">
        <f>'I.M. V2'!AF67</f>
        <v/>
      </c>
      <c r="C67" s="6" t="str">
        <f>'P.M. V2'!T67</f>
        <v/>
      </c>
      <c r="D67" s="1"/>
      <c r="O67" s="1"/>
      <c r="P67" s="2">
        <f>'Stakeholder List'!O13</f>
        <v>0</v>
      </c>
      <c r="Q67" s="6" t="str">
        <f t="shared" si="8"/>
        <v/>
      </c>
      <c r="R67" s="6" t="str">
        <f t="shared" si="9"/>
        <v/>
      </c>
      <c r="S67" s="27" t="str">
        <f t="shared" si="0"/>
        <v/>
      </c>
      <c r="T67" s="1"/>
    </row>
    <row r="68" spans="1:20" x14ac:dyDescent="0.3">
      <c r="A68" s="2">
        <f>'Stakeholder List'!O14</f>
        <v>0</v>
      </c>
      <c r="B68" s="6" t="str">
        <f>'I.M. V2'!AF68</f>
        <v/>
      </c>
      <c r="C68" s="6" t="str">
        <f>'P.M. V2'!T68</f>
        <v/>
      </c>
      <c r="D68" s="1"/>
      <c r="O68" s="1"/>
      <c r="P68" s="2">
        <f>'Stakeholder List'!O14</f>
        <v>0</v>
      </c>
      <c r="Q68" s="6" t="str">
        <f t="shared" si="8"/>
        <v/>
      </c>
      <c r="R68" s="6" t="str">
        <f t="shared" si="9"/>
        <v/>
      </c>
      <c r="S68" s="27" t="str">
        <f t="shared" ref="S68:S106" si="10">IF(ISNUMBER(A68),"",IF(AND(Q68,R68),"Regularly Engage",IF(R68,"Actively Consult",IF(Q68,"Maintain Interest","Keep Informed"))))</f>
        <v/>
      </c>
      <c r="T68" s="1"/>
    </row>
    <row r="69" spans="1:20" x14ac:dyDescent="0.3">
      <c r="A69" s="2">
        <f>'Stakeholder List'!O15</f>
        <v>0</v>
      </c>
      <c r="B69" s="6" t="str">
        <f>'I.M. V2'!AF69</f>
        <v/>
      </c>
      <c r="C69" s="6" t="str">
        <f>'P.M. V2'!T69</f>
        <v/>
      </c>
      <c r="D69" s="1"/>
      <c r="O69" s="1"/>
      <c r="P69" s="2">
        <f>'Stakeholder List'!O15</f>
        <v>0</v>
      </c>
      <c r="Q69" s="6" t="str">
        <f t="shared" si="8"/>
        <v/>
      </c>
      <c r="R69" s="6" t="str">
        <f t="shared" si="9"/>
        <v/>
      </c>
      <c r="S69" s="27" t="str">
        <f t="shared" si="10"/>
        <v/>
      </c>
      <c r="T69" s="1"/>
    </row>
    <row r="70" spans="1:20" x14ac:dyDescent="0.3">
      <c r="A70" s="2">
        <f>'Stakeholder List'!O16</f>
        <v>0</v>
      </c>
      <c r="B70" s="6" t="str">
        <f>'I.M. V2'!AF70</f>
        <v/>
      </c>
      <c r="C70" s="6" t="str">
        <f>'P.M. V2'!T70</f>
        <v/>
      </c>
      <c r="D70" s="1"/>
      <c r="O70" s="1"/>
      <c r="P70" s="2">
        <f>'Stakeholder List'!O16</f>
        <v>0</v>
      </c>
      <c r="Q70" s="6" t="str">
        <f t="shared" si="8"/>
        <v/>
      </c>
      <c r="R70" s="6" t="str">
        <f t="shared" si="9"/>
        <v/>
      </c>
      <c r="S70" s="27" t="str">
        <f t="shared" si="10"/>
        <v/>
      </c>
      <c r="T70" s="1"/>
    </row>
    <row r="71" spans="1:20" x14ac:dyDescent="0.3">
      <c r="A71" s="2">
        <f>'Stakeholder List'!O17</f>
        <v>0</v>
      </c>
      <c r="B71" s="6" t="str">
        <f>'I.M. V2'!AF71</f>
        <v/>
      </c>
      <c r="C71" s="6" t="str">
        <f>'P.M. V2'!T71</f>
        <v/>
      </c>
      <c r="D71" s="1"/>
      <c r="O71" s="1"/>
      <c r="P71" s="2">
        <f>'Stakeholder List'!O17</f>
        <v>0</v>
      </c>
      <c r="Q71" s="6" t="str">
        <f t="shared" si="8"/>
        <v/>
      </c>
      <c r="R71" s="6" t="str">
        <f t="shared" si="9"/>
        <v/>
      </c>
      <c r="S71" s="27" t="str">
        <f t="shared" si="10"/>
        <v/>
      </c>
      <c r="T71" s="1"/>
    </row>
    <row r="72" spans="1:20" x14ac:dyDescent="0.3">
      <c r="A72" s="2">
        <f>'Stakeholder List'!O18</f>
        <v>0</v>
      </c>
      <c r="B72" s="6" t="str">
        <f>'I.M. V2'!AF72</f>
        <v/>
      </c>
      <c r="C72" s="6" t="str">
        <f>'P.M. V2'!T72</f>
        <v/>
      </c>
      <c r="D72" s="1"/>
      <c r="O72" s="1"/>
      <c r="P72" s="2">
        <f>'Stakeholder List'!O18</f>
        <v>0</v>
      </c>
      <c r="Q72" s="6" t="str">
        <f t="shared" si="8"/>
        <v/>
      </c>
      <c r="R72" s="6" t="str">
        <f t="shared" si="9"/>
        <v/>
      </c>
      <c r="S72" s="27" t="str">
        <f t="shared" si="10"/>
        <v/>
      </c>
      <c r="T72" s="1"/>
    </row>
    <row r="73" spans="1:20" x14ac:dyDescent="0.3">
      <c r="A73" s="2">
        <f>'Stakeholder List'!O19</f>
        <v>0</v>
      </c>
      <c r="B73" s="6" t="str">
        <f>'I.M. V2'!AF73</f>
        <v/>
      </c>
      <c r="C73" s="6" t="str">
        <f>'P.M. V2'!T73</f>
        <v/>
      </c>
      <c r="D73" s="1"/>
      <c r="O73" s="1"/>
      <c r="P73" s="2">
        <f>'Stakeholder List'!O19</f>
        <v>0</v>
      </c>
      <c r="Q73" s="6" t="str">
        <f t="shared" si="8"/>
        <v/>
      </c>
      <c r="R73" s="6" t="str">
        <f t="shared" si="9"/>
        <v/>
      </c>
      <c r="S73" s="27" t="str">
        <f t="shared" si="10"/>
        <v/>
      </c>
      <c r="T73" s="1"/>
    </row>
    <row r="74" spans="1:20" x14ac:dyDescent="0.3">
      <c r="A74" s="2">
        <f>'Stakeholder List'!O20</f>
        <v>0</v>
      </c>
      <c r="B74" s="6" t="str">
        <f>'I.M. V2'!AF74</f>
        <v/>
      </c>
      <c r="C74" s="6" t="str">
        <f>'P.M. V2'!T74</f>
        <v/>
      </c>
      <c r="D74" s="1"/>
      <c r="O74" s="1"/>
      <c r="P74" s="2">
        <f>'Stakeholder List'!O20</f>
        <v>0</v>
      </c>
      <c r="Q74" s="6" t="str">
        <f t="shared" si="8"/>
        <v/>
      </c>
      <c r="R74" s="6" t="str">
        <f t="shared" si="9"/>
        <v/>
      </c>
      <c r="S74" s="27" t="str">
        <f t="shared" si="10"/>
        <v/>
      </c>
      <c r="T74" s="1"/>
    </row>
    <row r="75" spans="1:20" x14ac:dyDescent="0.3">
      <c r="A75" s="2">
        <f>'Stakeholder List'!O21</f>
        <v>0</v>
      </c>
      <c r="B75" s="6" t="str">
        <f>'I.M. V2'!AF75</f>
        <v/>
      </c>
      <c r="C75" s="6" t="str">
        <f>'P.M. V2'!T75</f>
        <v/>
      </c>
      <c r="D75" s="1"/>
      <c r="O75" s="1"/>
      <c r="P75" s="2">
        <f>'Stakeholder List'!O21</f>
        <v>0</v>
      </c>
      <c r="Q75" s="6" t="str">
        <f t="shared" si="8"/>
        <v/>
      </c>
      <c r="R75" s="6" t="str">
        <f t="shared" si="9"/>
        <v/>
      </c>
      <c r="S75" s="27" t="str">
        <f t="shared" si="10"/>
        <v/>
      </c>
      <c r="T75" s="1"/>
    </row>
    <row r="76" spans="1:20" x14ac:dyDescent="0.3">
      <c r="A76" s="2">
        <f>'Stakeholder List'!O22</f>
        <v>0</v>
      </c>
      <c r="B76" s="6" t="str">
        <f>'I.M. V2'!AF76</f>
        <v/>
      </c>
      <c r="C76" s="6" t="str">
        <f>'P.M. V2'!T76</f>
        <v/>
      </c>
      <c r="D76" s="1"/>
      <c r="O76" s="1"/>
      <c r="P76" s="2">
        <f>'Stakeholder List'!O22</f>
        <v>0</v>
      </c>
      <c r="Q76" s="6" t="str">
        <f t="shared" si="8"/>
        <v/>
      </c>
      <c r="R76" s="6" t="str">
        <f t="shared" si="9"/>
        <v/>
      </c>
      <c r="S76" s="27" t="str">
        <f t="shared" si="10"/>
        <v/>
      </c>
      <c r="T76" s="1"/>
    </row>
    <row r="77" spans="1:20" x14ac:dyDescent="0.3">
      <c r="A77" s="2">
        <f>'Stakeholder List'!O23</f>
        <v>0</v>
      </c>
      <c r="B77" s="6" t="str">
        <f>'I.M. V2'!AF77</f>
        <v/>
      </c>
      <c r="C77" s="6" t="str">
        <f>'P.M. V2'!T77</f>
        <v/>
      </c>
      <c r="D77" s="1"/>
      <c r="O77" s="1"/>
      <c r="P77" s="2">
        <f>'Stakeholder List'!O23</f>
        <v>0</v>
      </c>
      <c r="Q77" s="6" t="str">
        <f t="shared" si="8"/>
        <v/>
      </c>
      <c r="R77" s="6" t="str">
        <f t="shared" si="9"/>
        <v/>
      </c>
      <c r="S77" s="27" t="str">
        <f t="shared" si="10"/>
        <v/>
      </c>
      <c r="T77" s="1"/>
    </row>
    <row r="78" spans="1:20" x14ac:dyDescent="0.3">
      <c r="A78" s="2">
        <f>'Stakeholder List'!O24</f>
        <v>0</v>
      </c>
      <c r="B78" s="6" t="str">
        <f>'I.M. V2'!AF78</f>
        <v/>
      </c>
      <c r="C78" s="6" t="str">
        <f>'P.M. V2'!T78</f>
        <v/>
      </c>
      <c r="D78" s="1"/>
      <c r="O78" s="1"/>
      <c r="P78" s="2">
        <f>'Stakeholder List'!O24</f>
        <v>0</v>
      </c>
      <c r="Q78" s="6" t="str">
        <f t="shared" si="8"/>
        <v/>
      </c>
      <c r="R78" s="6" t="str">
        <f t="shared" si="9"/>
        <v/>
      </c>
      <c r="S78" s="27" t="str">
        <f t="shared" si="10"/>
        <v/>
      </c>
      <c r="T78" s="1"/>
    </row>
    <row r="79" spans="1:20" x14ac:dyDescent="0.3">
      <c r="A79" s="2">
        <f>'Stakeholder List'!O25</f>
        <v>0</v>
      </c>
      <c r="B79" s="6" t="str">
        <f>'I.M. V2'!AF79</f>
        <v/>
      </c>
      <c r="C79" s="6" t="str">
        <f>'P.M. V2'!T79</f>
        <v/>
      </c>
      <c r="D79" s="1"/>
      <c r="O79" s="1"/>
      <c r="P79" s="2">
        <f>'Stakeholder List'!O25</f>
        <v>0</v>
      </c>
      <c r="Q79" s="6" t="str">
        <f t="shared" si="8"/>
        <v/>
      </c>
      <c r="R79" s="6" t="str">
        <f t="shared" si="9"/>
        <v/>
      </c>
      <c r="S79" s="27" t="str">
        <f t="shared" si="10"/>
        <v/>
      </c>
      <c r="T79" s="1"/>
    </row>
    <row r="80" spans="1:20" ht="15" thickBot="1" x14ac:dyDescent="0.35">
      <c r="A80" s="2">
        <f>'Stakeholder List'!O26</f>
        <v>0</v>
      </c>
      <c r="B80" s="40" t="str">
        <f>'I.M. V2'!AF80</f>
        <v/>
      </c>
      <c r="C80" s="40" t="str">
        <f>'P.M. V2'!T80</f>
        <v/>
      </c>
      <c r="D80" s="1"/>
      <c r="O80" s="1"/>
      <c r="P80" s="2">
        <f>'Stakeholder List'!O26</f>
        <v>0</v>
      </c>
      <c r="Q80" s="40" t="str">
        <f t="shared" si="8"/>
        <v/>
      </c>
      <c r="R80" s="40" t="str">
        <f t="shared" si="9"/>
        <v/>
      </c>
      <c r="S80" s="27" t="str">
        <f t="shared" si="10"/>
        <v/>
      </c>
      <c r="T80" s="1"/>
    </row>
    <row r="81" spans="1:20" ht="15" thickBot="1" x14ac:dyDescent="0.35">
      <c r="A81" s="90" t="s">
        <v>23</v>
      </c>
      <c r="B81" s="91"/>
      <c r="C81" s="92"/>
      <c r="D81" s="1"/>
      <c r="O81" s="1"/>
      <c r="P81" s="90" t="s">
        <v>23</v>
      </c>
      <c r="Q81" s="91"/>
      <c r="R81" s="91"/>
      <c r="S81" s="92"/>
      <c r="T81" s="1"/>
    </row>
    <row r="82" spans="1:20" x14ac:dyDescent="0.3">
      <c r="A82" s="2" t="str">
        <f>'Stakeholder List'!V2</f>
        <v>Healthcare Workers</v>
      </c>
      <c r="B82" s="6">
        <f>'I.M. V2'!AF82</f>
        <v>0.29666666666666669</v>
      </c>
      <c r="C82" s="6">
        <f>'P.M. V2'!T82</f>
        <v>0.155</v>
      </c>
      <c r="D82" s="1"/>
      <c r="O82" s="1"/>
      <c r="P82" s="2" t="str">
        <f>'Stakeholder List'!V2</f>
        <v>Healthcare Workers</v>
      </c>
      <c r="Q82" s="6" t="b">
        <f t="shared" ref="Q82" si="11">IF(ISNUMBER(B82), B82&gt;0.5, "")</f>
        <v>0</v>
      </c>
      <c r="R82" s="6" t="b">
        <f t="shared" ref="R82" si="12">IF(ISNUMBER(C82), C82&gt;0.5, "")</f>
        <v>0</v>
      </c>
      <c r="S82" s="27" t="str">
        <f t="shared" si="10"/>
        <v>Keep Informed</v>
      </c>
      <c r="T82" s="1"/>
    </row>
    <row r="83" spans="1:20" x14ac:dyDescent="0.3">
      <c r="A83" s="2" t="str">
        <f>'Stakeholder List'!V3</f>
        <v>Environemental Justice Group Representing a Population</v>
      </c>
      <c r="B83" s="6">
        <f>'I.M. V2'!AF83</f>
        <v>0.29666666666666669</v>
      </c>
      <c r="C83" s="6">
        <f>'P.M. V2'!T83</f>
        <v>0.185</v>
      </c>
      <c r="D83" s="1"/>
      <c r="O83" s="1"/>
      <c r="P83" s="2" t="str">
        <f>'Stakeholder List'!V3</f>
        <v>Environemental Justice Group Representing a Population</v>
      </c>
      <c r="Q83" s="6" t="b">
        <f t="shared" ref="Q83:Q106" si="13">IF(ISNUMBER(B83), B83&gt;0.5, "")</f>
        <v>0</v>
      </c>
      <c r="R83" s="6" t="b">
        <f t="shared" ref="R83:R106" si="14">IF(ISNUMBER(C83), C83&gt;0.5, "")</f>
        <v>0</v>
      </c>
      <c r="S83" s="27" t="str">
        <f t="shared" si="10"/>
        <v>Keep Informed</v>
      </c>
      <c r="T83" s="1"/>
    </row>
    <row r="84" spans="1:20" x14ac:dyDescent="0.3">
      <c r="A84" s="2">
        <f>'Stakeholder List'!V4</f>
        <v>0</v>
      </c>
      <c r="B84" s="6" t="str">
        <f>'I.M. V2'!AF84</f>
        <v/>
      </c>
      <c r="C84" s="6" t="str">
        <f>'P.M. V2'!T84</f>
        <v/>
      </c>
      <c r="D84" s="1"/>
      <c r="O84" s="1"/>
      <c r="P84" s="2">
        <f>'Stakeholder List'!V4</f>
        <v>0</v>
      </c>
      <c r="Q84" s="6" t="str">
        <f t="shared" si="13"/>
        <v/>
      </c>
      <c r="R84" s="6" t="str">
        <f t="shared" si="14"/>
        <v/>
      </c>
      <c r="S84" s="27" t="str">
        <f t="shared" si="10"/>
        <v/>
      </c>
      <c r="T84" s="1"/>
    </row>
    <row r="85" spans="1:20" x14ac:dyDescent="0.3">
      <c r="A85" s="2">
        <f>'Stakeholder List'!V5</f>
        <v>0</v>
      </c>
      <c r="B85" s="6" t="str">
        <f>'I.M. V2'!AF85</f>
        <v/>
      </c>
      <c r="C85" s="6" t="str">
        <f>'P.M. V2'!T85</f>
        <v/>
      </c>
      <c r="D85" s="1"/>
      <c r="O85" s="1"/>
      <c r="P85" s="2">
        <f>'Stakeholder List'!V5</f>
        <v>0</v>
      </c>
      <c r="Q85" s="6" t="str">
        <f t="shared" si="13"/>
        <v/>
      </c>
      <c r="R85" s="6" t="str">
        <f t="shared" si="14"/>
        <v/>
      </c>
      <c r="S85" s="27" t="str">
        <f t="shared" si="10"/>
        <v/>
      </c>
      <c r="T85" s="1"/>
    </row>
    <row r="86" spans="1:20" x14ac:dyDescent="0.3">
      <c r="A86" s="2">
        <f>'Stakeholder List'!V6</f>
        <v>0</v>
      </c>
      <c r="B86" s="6" t="str">
        <f>'I.M. V2'!AF86</f>
        <v/>
      </c>
      <c r="C86" s="6" t="str">
        <f>'P.M. V2'!T86</f>
        <v/>
      </c>
      <c r="D86" s="1"/>
      <c r="O86" s="1"/>
      <c r="P86" s="2">
        <f>'Stakeholder List'!V6</f>
        <v>0</v>
      </c>
      <c r="Q86" s="6" t="str">
        <f t="shared" si="13"/>
        <v/>
      </c>
      <c r="R86" s="6" t="str">
        <f t="shared" si="14"/>
        <v/>
      </c>
      <c r="S86" s="27" t="str">
        <f t="shared" si="10"/>
        <v/>
      </c>
      <c r="T86" s="1"/>
    </row>
    <row r="87" spans="1:20" x14ac:dyDescent="0.3">
      <c r="A87" s="2">
        <f>'Stakeholder List'!V7</f>
        <v>0</v>
      </c>
      <c r="B87" s="6" t="str">
        <f>'I.M. V2'!AF87</f>
        <v/>
      </c>
      <c r="C87" s="6" t="str">
        <f>'P.M. V2'!T87</f>
        <v/>
      </c>
      <c r="D87" s="1"/>
      <c r="O87" s="1"/>
      <c r="P87" s="2">
        <f>'Stakeholder List'!V7</f>
        <v>0</v>
      </c>
      <c r="Q87" s="6" t="str">
        <f t="shared" si="13"/>
        <v/>
      </c>
      <c r="R87" s="6" t="str">
        <f t="shared" si="14"/>
        <v/>
      </c>
      <c r="S87" s="27" t="str">
        <f t="shared" si="10"/>
        <v/>
      </c>
      <c r="T87" s="1"/>
    </row>
    <row r="88" spans="1:20" x14ac:dyDescent="0.3">
      <c r="A88" s="2">
        <f>'Stakeholder List'!V8</f>
        <v>0</v>
      </c>
      <c r="B88" s="6" t="str">
        <f>'I.M. V2'!AF88</f>
        <v/>
      </c>
      <c r="C88" s="6" t="str">
        <f>'P.M. V2'!T88</f>
        <v/>
      </c>
      <c r="D88" s="1"/>
      <c r="O88" s="1"/>
      <c r="P88" s="2">
        <f>'Stakeholder List'!V8</f>
        <v>0</v>
      </c>
      <c r="Q88" s="6" t="str">
        <f t="shared" si="13"/>
        <v/>
      </c>
      <c r="R88" s="6" t="str">
        <f t="shared" si="14"/>
        <v/>
      </c>
      <c r="S88" s="27" t="str">
        <f t="shared" si="10"/>
        <v/>
      </c>
      <c r="T88" s="1"/>
    </row>
    <row r="89" spans="1:20" x14ac:dyDescent="0.3">
      <c r="A89" s="2">
        <f>'Stakeholder List'!V9</f>
        <v>0</v>
      </c>
      <c r="B89" s="6" t="str">
        <f>'I.M. V2'!AF89</f>
        <v/>
      </c>
      <c r="C89" s="6" t="str">
        <f>'P.M. V2'!T89</f>
        <v/>
      </c>
      <c r="D89" s="1"/>
      <c r="O89" s="1"/>
      <c r="P89" s="2">
        <f>'Stakeholder List'!V9</f>
        <v>0</v>
      </c>
      <c r="Q89" s="6" t="str">
        <f t="shared" si="13"/>
        <v/>
      </c>
      <c r="R89" s="6" t="str">
        <f t="shared" si="14"/>
        <v/>
      </c>
      <c r="S89" s="27" t="str">
        <f t="shared" si="10"/>
        <v/>
      </c>
      <c r="T89" s="1"/>
    </row>
    <row r="90" spans="1:20" x14ac:dyDescent="0.3">
      <c r="A90" s="2">
        <f>'Stakeholder List'!V10</f>
        <v>0</v>
      </c>
      <c r="B90" s="6" t="str">
        <f>'I.M. V2'!AF90</f>
        <v/>
      </c>
      <c r="C90" s="6" t="str">
        <f>'P.M. V2'!T90</f>
        <v/>
      </c>
      <c r="D90" s="1"/>
      <c r="O90" s="1"/>
      <c r="P90" s="2">
        <f>'Stakeholder List'!V10</f>
        <v>0</v>
      </c>
      <c r="Q90" s="6" t="str">
        <f t="shared" si="13"/>
        <v/>
      </c>
      <c r="R90" s="6" t="str">
        <f t="shared" si="14"/>
        <v/>
      </c>
      <c r="S90" s="27" t="str">
        <f t="shared" si="10"/>
        <v/>
      </c>
      <c r="T90" s="1"/>
    </row>
    <row r="91" spans="1:20" x14ac:dyDescent="0.3">
      <c r="A91" s="2">
        <f>'Stakeholder List'!V11</f>
        <v>0</v>
      </c>
      <c r="B91" s="6" t="str">
        <f>'I.M. V2'!AF91</f>
        <v/>
      </c>
      <c r="C91" s="6" t="str">
        <f>'P.M. V2'!T91</f>
        <v/>
      </c>
      <c r="D91" s="1"/>
      <c r="O91" s="1"/>
      <c r="P91" s="2">
        <f>'Stakeholder List'!V11</f>
        <v>0</v>
      </c>
      <c r="Q91" s="6" t="str">
        <f t="shared" si="13"/>
        <v/>
      </c>
      <c r="R91" s="6" t="str">
        <f t="shared" si="14"/>
        <v/>
      </c>
      <c r="S91" s="27" t="str">
        <f t="shared" si="10"/>
        <v/>
      </c>
      <c r="T91" s="1"/>
    </row>
    <row r="92" spans="1:20" x14ac:dyDescent="0.3">
      <c r="A92" s="2">
        <f>'Stakeholder List'!V12</f>
        <v>0</v>
      </c>
      <c r="B92" s="6" t="str">
        <f>'I.M. V2'!AF92</f>
        <v/>
      </c>
      <c r="C92" s="6" t="str">
        <f>'P.M. V2'!T92</f>
        <v/>
      </c>
      <c r="D92" s="1"/>
      <c r="O92" s="1"/>
      <c r="P92" s="2">
        <f>'Stakeholder List'!V12</f>
        <v>0</v>
      </c>
      <c r="Q92" s="6" t="str">
        <f t="shared" si="13"/>
        <v/>
      </c>
      <c r="R92" s="6" t="str">
        <f t="shared" si="14"/>
        <v/>
      </c>
      <c r="S92" s="27" t="str">
        <f t="shared" si="10"/>
        <v/>
      </c>
      <c r="T92" s="1"/>
    </row>
    <row r="93" spans="1:20" x14ac:dyDescent="0.3">
      <c r="A93" s="2">
        <f>'Stakeholder List'!V13</f>
        <v>0</v>
      </c>
      <c r="B93" s="6" t="str">
        <f>'I.M. V2'!AF93</f>
        <v/>
      </c>
      <c r="C93" s="6" t="str">
        <f>'P.M. V2'!T93</f>
        <v/>
      </c>
      <c r="D93" s="1"/>
      <c r="O93" s="1"/>
      <c r="P93" s="2">
        <f>'Stakeholder List'!V13</f>
        <v>0</v>
      </c>
      <c r="Q93" s="6" t="str">
        <f t="shared" si="13"/>
        <v/>
      </c>
      <c r="R93" s="6" t="str">
        <f t="shared" si="14"/>
        <v/>
      </c>
      <c r="S93" s="27" t="str">
        <f t="shared" si="10"/>
        <v/>
      </c>
      <c r="T93" s="1"/>
    </row>
    <row r="94" spans="1:20" x14ac:dyDescent="0.3">
      <c r="A94" s="2">
        <f>'Stakeholder List'!V14</f>
        <v>0</v>
      </c>
      <c r="B94" s="6" t="str">
        <f>'I.M. V2'!AF94</f>
        <v/>
      </c>
      <c r="C94" s="6" t="str">
        <f>'P.M. V2'!T94</f>
        <v/>
      </c>
      <c r="D94" s="1"/>
      <c r="O94" s="1"/>
      <c r="P94" s="2">
        <f>'Stakeholder List'!V14</f>
        <v>0</v>
      </c>
      <c r="Q94" s="6" t="str">
        <f t="shared" si="13"/>
        <v/>
      </c>
      <c r="R94" s="6" t="str">
        <f t="shared" si="14"/>
        <v/>
      </c>
      <c r="S94" s="27" t="str">
        <f t="shared" si="10"/>
        <v/>
      </c>
      <c r="T94" s="1"/>
    </row>
    <row r="95" spans="1:20" x14ac:dyDescent="0.3">
      <c r="A95" s="2">
        <f>'Stakeholder List'!V15</f>
        <v>0</v>
      </c>
      <c r="B95" s="6" t="str">
        <f>'I.M. V2'!AF95</f>
        <v/>
      </c>
      <c r="C95" s="6" t="str">
        <f>'P.M. V2'!T95</f>
        <v/>
      </c>
      <c r="D95" s="1"/>
      <c r="O95" s="1"/>
      <c r="P95" s="2">
        <f>'Stakeholder List'!V15</f>
        <v>0</v>
      </c>
      <c r="Q95" s="6" t="str">
        <f t="shared" si="13"/>
        <v/>
      </c>
      <c r="R95" s="6" t="str">
        <f t="shared" si="14"/>
        <v/>
      </c>
      <c r="S95" s="27" t="str">
        <f t="shared" si="10"/>
        <v/>
      </c>
      <c r="T95" s="1"/>
    </row>
    <row r="96" spans="1:20" x14ac:dyDescent="0.3">
      <c r="A96" s="2">
        <f>'Stakeholder List'!V16</f>
        <v>0</v>
      </c>
      <c r="B96" s="6" t="str">
        <f>'I.M. V2'!AF96</f>
        <v/>
      </c>
      <c r="C96" s="6" t="str">
        <f>'P.M. V2'!T96</f>
        <v/>
      </c>
      <c r="D96" s="1"/>
      <c r="O96" s="1"/>
      <c r="P96" s="2">
        <f>'Stakeholder List'!V16</f>
        <v>0</v>
      </c>
      <c r="Q96" s="6" t="str">
        <f t="shared" si="13"/>
        <v/>
      </c>
      <c r="R96" s="6" t="str">
        <f t="shared" si="14"/>
        <v/>
      </c>
      <c r="S96" s="27" t="str">
        <f t="shared" si="10"/>
        <v/>
      </c>
      <c r="T96" s="1"/>
    </row>
    <row r="97" spans="1:20" x14ac:dyDescent="0.3">
      <c r="A97" s="2">
        <f>'Stakeholder List'!V17</f>
        <v>0</v>
      </c>
      <c r="B97" s="6" t="str">
        <f>'I.M. V2'!AF97</f>
        <v/>
      </c>
      <c r="C97" s="6" t="str">
        <f>'P.M. V2'!T97</f>
        <v/>
      </c>
      <c r="D97" s="1"/>
      <c r="O97" s="1"/>
      <c r="P97" s="2">
        <f>'Stakeholder List'!V17</f>
        <v>0</v>
      </c>
      <c r="Q97" s="6" t="str">
        <f t="shared" si="13"/>
        <v/>
      </c>
      <c r="R97" s="6" t="str">
        <f t="shared" si="14"/>
        <v/>
      </c>
      <c r="S97" s="27" t="str">
        <f t="shared" si="10"/>
        <v/>
      </c>
      <c r="T97" s="1"/>
    </row>
    <row r="98" spans="1:20" x14ac:dyDescent="0.3">
      <c r="A98" s="2">
        <f>'Stakeholder List'!V18</f>
        <v>0</v>
      </c>
      <c r="B98" s="6" t="str">
        <f>'I.M. V2'!AF98</f>
        <v/>
      </c>
      <c r="C98" s="6" t="str">
        <f>'P.M. V2'!T98</f>
        <v/>
      </c>
      <c r="D98" s="1"/>
      <c r="O98" s="1"/>
      <c r="P98" s="2">
        <f>'Stakeholder List'!V18</f>
        <v>0</v>
      </c>
      <c r="Q98" s="6" t="str">
        <f t="shared" si="13"/>
        <v/>
      </c>
      <c r="R98" s="6" t="str">
        <f t="shared" si="14"/>
        <v/>
      </c>
      <c r="S98" s="27" t="str">
        <f t="shared" si="10"/>
        <v/>
      </c>
      <c r="T98" s="1"/>
    </row>
    <row r="99" spans="1:20" x14ac:dyDescent="0.3">
      <c r="A99" s="2">
        <f>'Stakeholder List'!V19</f>
        <v>0</v>
      </c>
      <c r="B99" s="6" t="str">
        <f>'I.M. V2'!AF99</f>
        <v/>
      </c>
      <c r="C99" s="6" t="str">
        <f>'P.M. V2'!T99</f>
        <v/>
      </c>
      <c r="D99" s="1"/>
      <c r="O99" s="1"/>
      <c r="P99" s="2">
        <f>'Stakeholder List'!V19</f>
        <v>0</v>
      </c>
      <c r="Q99" s="6" t="str">
        <f t="shared" si="13"/>
        <v/>
      </c>
      <c r="R99" s="6" t="str">
        <f t="shared" si="14"/>
        <v/>
      </c>
      <c r="S99" s="27" t="str">
        <f t="shared" si="10"/>
        <v/>
      </c>
      <c r="T99" s="1"/>
    </row>
    <row r="100" spans="1:20" x14ac:dyDescent="0.3">
      <c r="A100" s="2">
        <f>'Stakeholder List'!V20</f>
        <v>0</v>
      </c>
      <c r="B100" s="6" t="str">
        <f>'I.M. V2'!AF100</f>
        <v/>
      </c>
      <c r="C100" s="6" t="str">
        <f>'P.M. V2'!T100</f>
        <v/>
      </c>
      <c r="D100" s="1"/>
      <c r="O100" s="1"/>
      <c r="P100" s="2">
        <f>'Stakeholder List'!V20</f>
        <v>0</v>
      </c>
      <c r="Q100" s="6" t="str">
        <f t="shared" si="13"/>
        <v/>
      </c>
      <c r="R100" s="6" t="str">
        <f t="shared" si="14"/>
        <v/>
      </c>
      <c r="S100" s="27" t="str">
        <f t="shared" si="10"/>
        <v/>
      </c>
      <c r="T100" s="1"/>
    </row>
    <row r="101" spans="1:20" x14ac:dyDescent="0.3">
      <c r="A101" s="2">
        <f>'Stakeholder List'!V21</f>
        <v>0</v>
      </c>
      <c r="B101" s="6" t="str">
        <f>'I.M. V2'!AF101</f>
        <v/>
      </c>
      <c r="C101" s="6" t="str">
        <f>'P.M. V2'!T101</f>
        <v/>
      </c>
      <c r="D101" s="1"/>
      <c r="O101" s="1"/>
      <c r="P101" s="2">
        <f>'Stakeholder List'!V21</f>
        <v>0</v>
      </c>
      <c r="Q101" s="6" t="str">
        <f t="shared" si="13"/>
        <v/>
      </c>
      <c r="R101" s="6" t="str">
        <f t="shared" si="14"/>
        <v/>
      </c>
      <c r="S101" s="27" t="str">
        <f t="shared" si="10"/>
        <v/>
      </c>
      <c r="T101" s="1"/>
    </row>
    <row r="102" spans="1:20" x14ac:dyDescent="0.3">
      <c r="A102" s="2">
        <f>'Stakeholder List'!V22</f>
        <v>0</v>
      </c>
      <c r="B102" s="6" t="str">
        <f>'I.M. V2'!AF102</f>
        <v/>
      </c>
      <c r="C102" s="6" t="str">
        <f>'P.M. V2'!T102</f>
        <v/>
      </c>
      <c r="D102" s="1"/>
      <c r="O102" s="1"/>
      <c r="P102" s="2">
        <f>'Stakeholder List'!V22</f>
        <v>0</v>
      </c>
      <c r="Q102" s="6" t="str">
        <f t="shared" si="13"/>
        <v/>
      </c>
      <c r="R102" s="6" t="str">
        <f t="shared" si="14"/>
        <v/>
      </c>
      <c r="S102" s="27" t="str">
        <f t="shared" si="10"/>
        <v/>
      </c>
      <c r="T102" s="1"/>
    </row>
    <row r="103" spans="1:20" x14ac:dyDescent="0.3">
      <c r="A103" s="2">
        <f>'Stakeholder List'!V23</f>
        <v>0</v>
      </c>
      <c r="B103" s="6" t="str">
        <f>'I.M. V2'!AF103</f>
        <v/>
      </c>
      <c r="C103" s="6" t="str">
        <f>'P.M. V2'!T103</f>
        <v/>
      </c>
      <c r="D103" s="1"/>
      <c r="O103" s="1"/>
      <c r="P103" s="2">
        <f>'Stakeholder List'!V23</f>
        <v>0</v>
      </c>
      <c r="Q103" s="6" t="str">
        <f t="shared" si="13"/>
        <v/>
      </c>
      <c r="R103" s="6" t="str">
        <f t="shared" si="14"/>
        <v/>
      </c>
      <c r="S103" s="27" t="str">
        <f t="shared" si="10"/>
        <v/>
      </c>
      <c r="T103" s="1"/>
    </row>
    <row r="104" spans="1:20" x14ac:dyDescent="0.3">
      <c r="A104" s="2">
        <f>'Stakeholder List'!V24</f>
        <v>0</v>
      </c>
      <c r="B104" s="6" t="str">
        <f>'I.M. V2'!AF104</f>
        <v/>
      </c>
      <c r="C104" s="6" t="str">
        <f>'P.M. V2'!T104</f>
        <v/>
      </c>
      <c r="D104" s="1"/>
      <c r="O104" s="1"/>
      <c r="P104" s="2">
        <f>'Stakeholder List'!V24</f>
        <v>0</v>
      </c>
      <c r="Q104" s="6" t="str">
        <f t="shared" si="13"/>
        <v/>
      </c>
      <c r="R104" s="6" t="str">
        <f t="shared" si="14"/>
        <v/>
      </c>
      <c r="S104" s="27" t="str">
        <f t="shared" si="10"/>
        <v/>
      </c>
      <c r="T104" s="1"/>
    </row>
    <row r="105" spans="1:20" x14ac:dyDescent="0.3">
      <c r="A105" s="2">
        <f>'Stakeholder List'!V25</f>
        <v>0</v>
      </c>
      <c r="B105" s="6" t="str">
        <f>'I.M. V2'!AF105</f>
        <v/>
      </c>
      <c r="C105" s="6" t="str">
        <f>'P.M. V2'!T105</f>
        <v/>
      </c>
      <c r="D105" s="1"/>
      <c r="O105" s="1"/>
      <c r="P105" s="2">
        <f>'Stakeholder List'!V25</f>
        <v>0</v>
      </c>
      <c r="Q105" s="6" t="str">
        <f t="shared" si="13"/>
        <v/>
      </c>
      <c r="R105" s="6" t="str">
        <f t="shared" si="14"/>
        <v/>
      </c>
      <c r="S105" s="27" t="str">
        <f t="shared" si="10"/>
        <v/>
      </c>
      <c r="T105" s="1"/>
    </row>
    <row r="106" spans="1:20" x14ac:dyDescent="0.3">
      <c r="A106" s="2">
        <f>'Stakeholder List'!V26</f>
        <v>0</v>
      </c>
      <c r="B106" s="6" t="str">
        <f>'I.M. V2'!AF106</f>
        <v/>
      </c>
      <c r="C106" s="6" t="str">
        <f>'P.M. V2'!T106</f>
        <v/>
      </c>
      <c r="D106" s="1"/>
      <c r="O106" s="1"/>
      <c r="P106" s="2">
        <f>'Stakeholder List'!V26</f>
        <v>0</v>
      </c>
      <c r="Q106" s="6" t="str">
        <f t="shared" si="13"/>
        <v/>
      </c>
      <c r="R106" s="6" t="str">
        <f t="shared" si="14"/>
        <v/>
      </c>
      <c r="S106" s="27" t="str">
        <f t="shared" si="10"/>
        <v/>
      </c>
      <c r="T106" s="1"/>
    </row>
    <row r="107" spans="1:20" x14ac:dyDescent="0.3">
      <c r="A107" s="1"/>
      <c r="B107" s="1"/>
      <c r="C107" s="1"/>
      <c r="D107" s="1"/>
      <c r="O107" s="1"/>
      <c r="P107" s="1"/>
      <c r="Q107" s="1"/>
      <c r="R107" s="1"/>
      <c r="S107" s="1"/>
      <c r="T107" s="1"/>
    </row>
  </sheetData>
  <mergeCells count="11">
    <mergeCell ref="A81:C81"/>
    <mergeCell ref="A1:A2"/>
    <mergeCell ref="B1:C1"/>
    <mergeCell ref="A3:C3"/>
    <mergeCell ref="A29:C29"/>
    <mergeCell ref="A55:C55"/>
    <mergeCell ref="P55:S55"/>
    <mergeCell ref="P81:S81"/>
    <mergeCell ref="E1:N2"/>
    <mergeCell ref="P3:S3"/>
    <mergeCell ref="P29:S29"/>
  </mergeCells>
  <conditionalFormatting sqref="W4:W14 W16:W29 W31:W40 W42:W60 Y60">
    <cfRule type="cellIs" dxfId="21" priority="17" operator="equal">
      <formula>"Regularly Engage"</formula>
    </cfRule>
    <cfRule type="cellIs" dxfId="20" priority="18" operator="equal">
      <formula>"Actively Consult"</formula>
    </cfRule>
    <cfRule type="cellIs" dxfId="19" priority="19" operator="equal">
      <formula>"Keep Informed"</formula>
    </cfRule>
    <cfRule type="cellIs" dxfId="18" priority="20" operator="equal">
      <formula>"Maintain Interest"</formula>
    </cfRule>
  </conditionalFormatting>
  <conditionalFormatting sqref="B4:C28 B82:C106 B56:C80 B30:C54">
    <cfRule type="expression" dxfId="17" priority="12">
      <formula>$A4 = 0</formula>
    </cfRule>
    <cfRule type="cellIs" dxfId="16" priority="16" operator="equal">
      <formula>"x"</formula>
    </cfRule>
  </conditionalFormatting>
  <conditionalFormatting sqref="Q4:R28 Q30:R54 Q56:R80 Q82:R106">
    <cfRule type="expression" dxfId="15" priority="7">
      <formula>$A4 = 0</formula>
    </cfRule>
    <cfRule type="cellIs" dxfId="14" priority="8" operator="equal">
      <formula>"x"</formula>
    </cfRule>
  </conditionalFormatting>
  <conditionalFormatting sqref="P4:R28 P82:R106 P81 P56:R80 P55 P30:R54 P29">
    <cfRule type="containsText" dxfId="13" priority="5" operator="containsText" text="TRUE">
      <formula>NOT(ISERROR(SEARCH("TRUE",P4)))</formula>
    </cfRule>
    <cfRule type="containsText" dxfId="12" priority="6" operator="containsText" text="False">
      <formula>NOT(ISERROR(SEARCH("False",P4)))</formula>
    </cfRule>
  </conditionalFormatting>
  <conditionalFormatting sqref="S4:S28 S30:S54 S56:S80 S82:S106">
    <cfRule type="containsText" dxfId="11" priority="1" operator="containsText" text="Keep Informed">
      <formula>NOT(ISERROR(SEARCH("Keep Informed",S4)))</formula>
    </cfRule>
    <cfRule type="containsText" dxfId="10" priority="2" operator="containsText" text="Maintain Interest">
      <formula>NOT(ISERROR(SEARCH("Maintain Interest",S4)))</formula>
    </cfRule>
    <cfRule type="containsText" dxfId="9" priority="3" operator="containsText" text="Actively Consult">
      <formula>NOT(ISERROR(SEARCH("Actively Consult",S4)))</formula>
    </cfRule>
    <cfRule type="containsText" dxfId="8" priority="4" operator="containsText" text="Regularly Engage">
      <formula>NOT(ISERROR(SEARCH("Regularly Engage",S4)))</formula>
    </cfRule>
  </conditionalFormatting>
  <pageMargins left="0.7" right="0.7" top="0.75" bottom="0.75" header="0.3" footer="0.3"/>
  <pageSetup orientation="portrait" horizontalDpi="360" verticalDpi="360"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ADA29-B1EB-440E-BC7C-CC3E3539918D}">
  <sheetPr filterMode="1"/>
  <dimension ref="A1:G312"/>
  <sheetViews>
    <sheetView zoomScale="85" zoomScaleNormal="85" workbookViewId="0">
      <selection activeCell="D29" sqref="D29"/>
    </sheetView>
  </sheetViews>
  <sheetFormatPr defaultColWidth="8.88671875" defaultRowHeight="14.4" x14ac:dyDescent="0.3"/>
  <cols>
    <col min="1" max="1" width="64.88671875" customWidth="1"/>
    <col min="2" max="2" width="51.6640625" customWidth="1"/>
    <col min="3" max="3" width="52.5546875" customWidth="1"/>
    <col min="4" max="4" width="52" customWidth="1"/>
    <col min="5" max="5" width="41.5546875" customWidth="1"/>
    <col min="6" max="6" width="49.33203125" customWidth="1"/>
    <col min="7" max="7" width="3.109375" customWidth="1"/>
  </cols>
  <sheetData>
    <row r="1" spans="1:7" ht="45.6" customHeight="1" thickBot="1" x14ac:dyDescent="0.35">
      <c r="A1" s="14" t="s">
        <v>80</v>
      </c>
      <c r="B1" s="14" t="s">
        <v>81</v>
      </c>
      <c r="C1" s="14" t="s">
        <v>82</v>
      </c>
      <c r="D1" s="14" t="s">
        <v>83</v>
      </c>
      <c r="E1" s="14" t="s">
        <v>84</v>
      </c>
      <c r="F1" s="14" t="s">
        <v>85</v>
      </c>
      <c r="G1" s="1"/>
    </row>
    <row r="2" spans="1:7" ht="21" customHeight="1" x14ac:dyDescent="0.3">
      <c r="A2" s="12" t="str">
        <f>IF(ISNUMBER('The Power-Interest Grid'!P56), "",'The Power-Interest Grid'!P56)</f>
        <v>Hospitals, health clinics</v>
      </c>
      <c r="B2" s="13" t="str">
        <f>IF(ISNUMBER('The Power-Interest Grid'!P56), "", 'The Power-Interest Grid'!S56)</f>
        <v>Regularly Engage</v>
      </c>
      <c r="G2" s="1"/>
    </row>
    <row r="3" spans="1:7" ht="21" hidden="1" customHeight="1" x14ac:dyDescent="0.3">
      <c r="A3" s="12" t="str">
        <f>IF(ISNUMBER('The Power-Interest Grid'!P6), "",'The Power-Interest Grid'!P6)</f>
        <v/>
      </c>
      <c r="B3" s="13" t="str">
        <f>IF(ISNUMBER('The Power-Interest Grid'!P6), "", 'The Power-Interest Grid'!S6)</f>
        <v/>
      </c>
      <c r="G3" s="1"/>
    </row>
    <row r="4" spans="1:7" ht="21" hidden="1" customHeight="1" x14ac:dyDescent="0.3">
      <c r="A4" s="12" t="str">
        <f>IF(ISNUMBER('The Power-Interest Grid'!P8), "",'The Power-Interest Grid'!P8)</f>
        <v/>
      </c>
      <c r="B4" s="13" t="str">
        <f>IF(ISNUMBER('The Power-Interest Grid'!P8), "", 'The Power-Interest Grid'!S8)</f>
        <v/>
      </c>
      <c r="G4" s="1"/>
    </row>
    <row r="5" spans="1:7" ht="21" hidden="1" customHeight="1" x14ac:dyDescent="0.3">
      <c r="A5" s="12" t="str">
        <f>IF(ISNUMBER('The Power-Interest Grid'!P9), "",'The Power-Interest Grid'!P9)</f>
        <v/>
      </c>
      <c r="B5" s="13" t="str">
        <f>IF(ISNUMBER('The Power-Interest Grid'!P9), "", 'The Power-Interest Grid'!S9)</f>
        <v/>
      </c>
      <c r="G5" s="1"/>
    </row>
    <row r="6" spans="1:7" ht="21" hidden="1" customHeight="1" x14ac:dyDescent="0.3">
      <c r="A6" s="12" t="str">
        <f>IF(ISNUMBER('The Power-Interest Grid'!P10), "",'The Power-Interest Grid'!P10)</f>
        <v/>
      </c>
      <c r="B6" s="13" t="str">
        <f>IF(ISNUMBER('The Power-Interest Grid'!P10), "", 'The Power-Interest Grid'!S10)</f>
        <v/>
      </c>
      <c r="G6" s="1"/>
    </row>
    <row r="7" spans="1:7" ht="21" hidden="1" customHeight="1" x14ac:dyDescent="0.3">
      <c r="A7" s="12" t="str">
        <f>IF(ISNUMBER('The Power-Interest Grid'!P12), "",'The Power-Interest Grid'!P12)</f>
        <v/>
      </c>
      <c r="B7" s="13" t="str">
        <f>IF(ISNUMBER('The Power-Interest Grid'!P12), "", 'The Power-Interest Grid'!S12)</f>
        <v/>
      </c>
      <c r="G7" s="1"/>
    </row>
    <row r="8" spans="1:7" ht="21" hidden="1" customHeight="1" x14ac:dyDescent="0.3">
      <c r="A8" s="12" t="str">
        <f>IF(ISNUMBER('The Power-Interest Grid'!P14), "",'The Power-Interest Grid'!P14)</f>
        <v/>
      </c>
      <c r="B8" s="13" t="str">
        <f>IF(ISNUMBER('The Power-Interest Grid'!P14), "", 'The Power-Interest Grid'!S14)</f>
        <v/>
      </c>
      <c r="G8" s="1"/>
    </row>
    <row r="9" spans="1:7" ht="21" hidden="1" customHeight="1" x14ac:dyDescent="0.3">
      <c r="A9" s="12" t="str">
        <f>IF(ISNUMBER('The Power-Interest Grid'!P60), "",'The Power-Interest Grid'!P60)</f>
        <v/>
      </c>
      <c r="B9" s="13" t="str">
        <f>IF(ISNUMBER('The Power-Interest Grid'!P60), "", 'The Power-Interest Grid'!S60)</f>
        <v/>
      </c>
      <c r="G9" s="1"/>
    </row>
    <row r="10" spans="1:7" ht="21" hidden="1" customHeight="1" x14ac:dyDescent="0.3">
      <c r="A10" s="12" t="str">
        <f>IF(ISNUMBER('The Power-Interest Grid'!P7), "",'The Power-Interest Grid'!P7)</f>
        <v/>
      </c>
      <c r="B10" s="13" t="str">
        <f>IF(ISNUMBER('The Power-Interest Grid'!P7), "", 'The Power-Interest Grid'!S7)</f>
        <v/>
      </c>
      <c r="G10" s="1"/>
    </row>
    <row r="11" spans="1:7" ht="21" hidden="1" customHeight="1" x14ac:dyDescent="0.3">
      <c r="A11" s="12" t="str">
        <f>IF(ISNUMBER('The Power-Interest Grid'!P11), "",'The Power-Interest Grid'!P11)</f>
        <v/>
      </c>
      <c r="B11" s="13" t="str">
        <f>IF(ISNUMBER('The Power-Interest Grid'!P11), "", 'The Power-Interest Grid'!S11)</f>
        <v/>
      </c>
      <c r="G11" s="1"/>
    </row>
    <row r="12" spans="1:7" ht="21" hidden="1" customHeight="1" x14ac:dyDescent="0.3">
      <c r="A12" s="12" t="str">
        <f>IF(ISNUMBER('The Power-Interest Grid'!P13), "",'The Power-Interest Grid'!P13)</f>
        <v/>
      </c>
      <c r="B12" s="13" t="str">
        <f>IF(ISNUMBER('The Power-Interest Grid'!P13), "", 'The Power-Interest Grid'!S13)</f>
        <v/>
      </c>
      <c r="G12" s="1"/>
    </row>
    <row r="13" spans="1:7" ht="21" hidden="1" customHeight="1" x14ac:dyDescent="0.3">
      <c r="A13" s="12" t="str">
        <f>IF(ISNUMBER('The Power-Interest Grid'!P15), "",'The Power-Interest Grid'!P15)</f>
        <v/>
      </c>
      <c r="B13" s="13" t="str">
        <f>IF(ISNUMBER('The Power-Interest Grid'!P15), "", 'The Power-Interest Grid'!S15)</f>
        <v/>
      </c>
      <c r="G13" s="1"/>
    </row>
    <row r="14" spans="1:7" ht="21" hidden="1" customHeight="1" x14ac:dyDescent="0.3">
      <c r="A14" s="12" t="str">
        <f>IF(ISNUMBER('The Power-Interest Grid'!P16), "",'The Power-Interest Grid'!P16)</f>
        <v/>
      </c>
      <c r="B14" s="13" t="str">
        <f>IF(ISNUMBER('The Power-Interest Grid'!P16), "", 'The Power-Interest Grid'!S16)</f>
        <v/>
      </c>
      <c r="G14" s="1"/>
    </row>
    <row r="15" spans="1:7" ht="21" hidden="1" customHeight="1" x14ac:dyDescent="0.3">
      <c r="A15" s="12" t="str">
        <f>IF(ISNUMBER('The Power-Interest Grid'!P17), "",'The Power-Interest Grid'!P17)</f>
        <v/>
      </c>
      <c r="B15" s="13" t="str">
        <f>IF(ISNUMBER('The Power-Interest Grid'!P17), "", 'The Power-Interest Grid'!S17)</f>
        <v/>
      </c>
      <c r="G15" s="1"/>
    </row>
    <row r="16" spans="1:7" ht="21" hidden="1" customHeight="1" x14ac:dyDescent="0.3">
      <c r="A16" s="12" t="str">
        <f>IF(ISNUMBER('The Power-Interest Grid'!P18), "",'The Power-Interest Grid'!P18)</f>
        <v/>
      </c>
      <c r="B16" s="13" t="str">
        <f>IF(ISNUMBER('The Power-Interest Grid'!P18), "", 'The Power-Interest Grid'!S18)</f>
        <v/>
      </c>
      <c r="G16" s="1"/>
    </row>
    <row r="17" spans="1:7" ht="21" hidden="1" customHeight="1" x14ac:dyDescent="0.3">
      <c r="A17" s="12" t="str">
        <f>IF(ISNUMBER('The Power-Interest Grid'!P19), "",'The Power-Interest Grid'!P19)</f>
        <v/>
      </c>
      <c r="B17" s="13" t="str">
        <f>IF(ISNUMBER('The Power-Interest Grid'!P19), "", 'The Power-Interest Grid'!S19)</f>
        <v/>
      </c>
      <c r="G17" s="1"/>
    </row>
    <row r="18" spans="1:7" ht="21" hidden="1" customHeight="1" x14ac:dyDescent="0.3">
      <c r="A18" s="12" t="str">
        <f>IF(ISNUMBER('The Power-Interest Grid'!P20), "",'The Power-Interest Grid'!P20)</f>
        <v/>
      </c>
      <c r="B18" s="13" t="str">
        <f>IF(ISNUMBER('The Power-Interest Grid'!P20), "", 'The Power-Interest Grid'!S20)</f>
        <v/>
      </c>
      <c r="G18" s="1"/>
    </row>
    <row r="19" spans="1:7" ht="21" hidden="1" customHeight="1" x14ac:dyDescent="0.3">
      <c r="A19" s="12" t="str">
        <f>IF(ISNUMBER('The Power-Interest Grid'!P21), "",'The Power-Interest Grid'!P21)</f>
        <v/>
      </c>
      <c r="B19" s="13" t="str">
        <f>IF(ISNUMBER('The Power-Interest Grid'!P21), "", 'The Power-Interest Grid'!S21)</f>
        <v/>
      </c>
      <c r="G19" s="1"/>
    </row>
    <row r="20" spans="1:7" ht="21" hidden="1" customHeight="1" x14ac:dyDescent="0.3">
      <c r="A20" s="12" t="str">
        <f>IF(ISNUMBER('The Power-Interest Grid'!P22), "",'The Power-Interest Grid'!P22)</f>
        <v/>
      </c>
      <c r="B20" s="13" t="str">
        <f>IF(ISNUMBER('The Power-Interest Grid'!P22), "", 'The Power-Interest Grid'!S22)</f>
        <v/>
      </c>
      <c r="G20" s="1"/>
    </row>
    <row r="21" spans="1:7" ht="21" hidden="1" customHeight="1" x14ac:dyDescent="0.3">
      <c r="A21" s="12" t="str">
        <f>IF(ISNUMBER('The Power-Interest Grid'!P23), "",'The Power-Interest Grid'!P23)</f>
        <v/>
      </c>
      <c r="B21" s="13" t="str">
        <f>IF(ISNUMBER('The Power-Interest Grid'!P23), "", 'The Power-Interest Grid'!S23)</f>
        <v/>
      </c>
      <c r="G21" s="1"/>
    </row>
    <row r="22" spans="1:7" ht="21" hidden="1" customHeight="1" x14ac:dyDescent="0.3">
      <c r="A22" s="12" t="str">
        <f>IF(ISNUMBER('The Power-Interest Grid'!P24), "",'The Power-Interest Grid'!P24)</f>
        <v/>
      </c>
      <c r="B22" s="13" t="str">
        <f>IF(ISNUMBER('The Power-Interest Grid'!P24), "", 'The Power-Interest Grid'!S24)</f>
        <v/>
      </c>
      <c r="G22" s="1"/>
    </row>
    <row r="23" spans="1:7" ht="21" hidden="1" customHeight="1" x14ac:dyDescent="0.3">
      <c r="A23" s="12" t="str">
        <f>IF(ISNUMBER('The Power-Interest Grid'!P25), "",'The Power-Interest Grid'!P25)</f>
        <v/>
      </c>
      <c r="B23" s="13" t="str">
        <f>IF(ISNUMBER('The Power-Interest Grid'!P25), "", 'The Power-Interest Grid'!S25)</f>
        <v/>
      </c>
      <c r="G23" s="1"/>
    </row>
    <row r="24" spans="1:7" ht="21" hidden="1" customHeight="1" x14ac:dyDescent="0.3">
      <c r="A24" s="12" t="str">
        <f>IF(ISNUMBER('The Power-Interest Grid'!P26), "",'The Power-Interest Grid'!P26)</f>
        <v/>
      </c>
      <c r="B24" s="13" t="str">
        <f>IF(ISNUMBER('The Power-Interest Grid'!P26), "", 'The Power-Interest Grid'!S26)</f>
        <v/>
      </c>
      <c r="G24" s="1"/>
    </row>
    <row r="25" spans="1:7" ht="21" hidden="1" customHeight="1" x14ac:dyDescent="0.3">
      <c r="A25" s="12" t="str">
        <f>IF(ISNUMBER('The Power-Interest Grid'!P27), "",'The Power-Interest Grid'!P27)</f>
        <v/>
      </c>
      <c r="B25" s="13" t="str">
        <f>IF(ISNUMBER('The Power-Interest Grid'!P27), "", 'The Power-Interest Grid'!S27)</f>
        <v/>
      </c>
      <c r="G25" s="1"/>
    </row>
    <row r="26" spans="1:7" ht="21" hidden="1" customHeight="1" x14ac:dyDescent="0.3">
      <c r="A26" s="12" t="str">
        <f>IF(ISNUMBER('The Power-Interest Grid'!P28), "",'The Power-Interest Grid'!P28)</f>
        <v/>
      </c>
      <c r="B26" s="13" t="str">
        <f>IF(ISNUMBER('The Power-Interest Grid'!P28), "", 'The Power-Interest Grid'!S28)</f>
        <v/>
      </c>
      <c r="G26" s="1"/>
    </row>
    <row r="27" spans="1:7" ht="21" customHeight="1" x14ac:dyDescent="0.3">
      <c r="A27" s="12" t="str">
        <f>IF(ISNUMBER('The Power-Interest Grid'!P5), "",'The Power-Interest Grid'!P5)</f>
        <v>State/Federal/Government Agencies</v>
      </c>
      <c r="B27" s="13" t="str">
        <f>IF(ISNUMBER('The Power-Interest Grid'!P5), "", 'The Power-Interest Grid'!S5)</f>
        <v>Regularly Engage</v>
      </c>
      <c r="G27" s="1"/>
    </row>
    <row r="28" spans="1:7" ht="21" customHeight="1" x14ac:dyDescent="0.3">
      <c r="A28" s="12" t="str">
        <f>IF(ISNUMBER('The Power-Interest Grid'!P31), "",'The Power-Interest Grid'!P31)</f>
        <v>Environmental Organizations</v>
      </c>
      <c r="B28" s="13" t="str">
        <f>IF(ISNUMBER('The Power-Interest Grid'!P31), "", 'The Power-Interest Grid'!S31)</f>
        <v>Regularly Engage</v>
      </c>
      <c r="G28" s="1"/>
    </row>
    <row r="29" spans="1:7" ht="21" customHeight="1" x14ac:dyDescent="0.3">
      <c r="A29" s="12" t="str">
        <f>IF(ISNUMBER('The Power-Interest Grid'!P32), "",'The Power-Interest Grid'!P32)</f>
        <v>Energy Companies</v>
      </c>
      <c r="B29" s="13" t="str">
        <f>IF(ISNUMBER('The Power-Interest Grid'!P32), "", 'The Power-Interest Grid'!S32)</f>
        <v>Regularly Engage</v>
      </c>
      <c r="G29" s="1"/>
    </row>
    <row r="30" spans="1:7" ht="21" hidden="1" customHeight="1" x14ac:dyDescent="0.3">
      <c r="A30" s="12" t="str">
        <f>IF(ISNUMBER('The Power-Interest Grid'!P37), "",'The Power-Interest Grid'!P37)</f>
        <v/>
      </c>
      <c r="B30" s="13" t="str">
        <f>IF(ISNUMBER('The Power-Interest Grid'!P37), "", 'The Power-Interest Grid'!S37)</f>
        <v/>
      </c>
      <c r="G30" s="1"/>
    </row>
    <row r="31" spans="1:7" ht="21" hidden="1" customHeight="1" x14ac:dyDescent="0.3">
      <c r="A31" s="12" t="str">
        <f>IF(ISNUMBER('The Power-Interest Grid'!P38), "",'The Power-Interest Grid'!P38)</f>
        <v/>
      </c>
      <c r="B31" s="13" t="str">
        <f>IF(ISNUMBER('The Power-Interest Grid'!P38), "", 'The Power-Interest Grid'!S38)</f>
        <v/>
      </c>
      <c r="G31" s="1"/>
    </row>
    <row r="32" spans="1:7" ht="21" hidden="1" customHeight="1" x14ac:dyDescent="0.3">
      <c r="A32" s="12" t="str">
        <f>IF(ISNUMBER('The Power-Interest Grid'!P39), "",'The Power-Interest Grid'!P39)</f>
        <v/>
      </c>
      <c r="B32" s="13" t="str">
        <f>IF(ISNUMBER('The Power-Interest Grid'!P39), "", 'The Power-Interest Grid'!S39)</f>
        <v/>
      </c>
      <c r="G32" s="1"/>
    </row>
    <row r="33" spans="1:7" ht="21" hidden="1" customHeight="1" x14ac:dyDescent="0.3">
      <c r="A33" s="12" t="str">
        <f>IF(ISNUMBER('The Power-Interest Grid'!P41), "",'The Power-Interest Grid'!P41)</f>
        <v/>
      </c>
      <c r="B33" s="13" t="str">
        <f>IF(ISNUMBER('The Power-Interest Grid'!P41), "", 'The Power-Interest Grid'!S41)</f>
        <v/>
      </c>
      <c r="G33" s="1"/>
    </row>
    <row r="34" spans="1:7" ht="21" customHeight="1" x14ac:dyDescent="0.3">
      <c r="A34" s="12" t="str">
        <f>IF(ISNUMBER('The Power-Interest Grid'!P58), "",'The Power-Interest Grid'!P58)</f>
        <v>Public Health Advocacy groups</v>
      </c>
      <c r="B34" s="13" t="str">
        <f>IF(ISNUMBER('The Power-Interest Grid'!P58), "", 'The Power-Interest Grid'!S58)</f>
        <v>Regularly Engage</v>
      </c>
      <c r="G34" s="1"/>
    </row>
    <row r="35" spans="1:7" ht="21" customHeight="1" x14ac:dyDescent="0.3">
      <c r="A35" s="12" t="str">
        <f>IF(ISNUMBER('The Power-Interest Grid'!P59), "",'The Power-Interest Grid'!P59)</f>
        <v>Universities and Academic Research Groups</v>
      </c>
      <c r="B35" s="13" t="str">
        <f>IF(ISNUMBER('The Power-Interest Grid'!P59), "", 'The Power-Interest Grid'!S59)</f>
        <v>Regularly Engage</v>
      </c>
      <c r="G35" s="1"/>
    </row>
    <row r="36" spans="1:7" ht="21" customHeight="1" x14ac:dyDescent="0.3">
      <c r="A36" s="12" t="str">
        <f>IF(ISNUMBER('The Power-Interest Grid'!P57), "",'The Power-Interest Grid'!P57)</f>
        <v>Environmental Advocacy groups</v>
      </c>
      <c r="B36" s="13" t="str">
        <f>IF(ISNUMBER('The Power-Interest Grid'!P57), "", 'The Power-Interest Grid'!S57)</f>
        <v>Regularly Engage</v>
      </c>
      <c r="G36" s="1"/>
    </row>
    <row r="37" spans="1:7" ht="21" hidden="1" customHeight="1" x14ac:dyDescent="0.3">
      <c r="A37" s="12" t="str">
        <f>IF(ISNUMBER('The Power-Interest Grid'!P61), "",'The Power-Interest Grid'!P61)</f>
        <v/>
      </c>
      <c r="B37" s="13" t="str">
        <f>IF(ISNUMBER('The Power-Interest Grid'!P61), "", 'The Power-Interest Grid'!S61)</f>
        <v/>
      </c>
      <c r="G37" s="1"/>
    </row>
    <row r="38" spans="1:7" ht="21" hidden="1" customHeight="1" x14ac:dyDescent="0.3">
      <c r="A38" s="12" t="str">
        <f>IF(ISNUMBER('The Power-Interest Grid'!P62), "",'The Power-Interest Grid'!P62)</f>
        <v/>
      </c>
      <c r="B38" s="13" t="str">
        <f>IF(ISNUMBER('The Power-Interest Grid'!P62), "", 'The Power-Interest Grid'!S62)</f>
        <v/>
      </c>
      <c r="G38" s="1"/>
    </row>
    <row r="39" spans="1:7" ht="21" hidden="1" customHeight="1" x14ac:dyDescent="0.3">
      <c r="A39" s="12" t="str">
        <f>IF(ISNUMBER('The Power-Interest Grid'!P63), "",'The Power-Interest Grid'!P63)</f>
        <v/>
      </c>
      <c r="B39" s="13" t="str">
        <f>IF(ISNUMBER('The Power-Interest Grid'!P63), "", 'The Power-Interest Grid'!S63)</f>
        <v/>
      </c>
      <c r="G39" s="1"/>
    </row>
    <row r="40" spans="1:7" ht="21" hidden="1" customHeight="1" x14ac:dyDescent="0.3">
      <c r="A40" s="12" t="str">
        <f>IF(ISNUMBER('The Power-Interest Grid'!P64), "",'The Power-Interest Grid'!P64)</f>
        <v/>
      </c>
      <c r="B40" s="13" t="str">
        <f>IF(ISNUMBER('The Power-Interest Grid'!P64), "", 'The Power-Interest Grid'!S64)</f>
        <v/>
      </c>
      <c r="G40" s="1"/>
    </row>
    <row r="41" spans="1:7" ht="21" hidden="1" customHeight="1" x14ac:dyDescent="0.3">
      <c r="A41" s="12" t="str">
        <f>IF(ISNUMBER('The Power-Interest Grid'!P65), "",'The Power-Interest Grid'!P65)</f>
        <v/>
      </c>
      <c r="B41" s="13" t="str">
        <f>IF(ISNUMBER('The Power-Interest Grid'!P65), "", 'The Power-Interest Grid'!S65)</f>
        <v/>
      </c>
      <c r="G41" s="1"/>
    </row>
    <row r="42" spans="1:7" ht="21" hidden="1" customHeight="1" x14ac:dyDescent="0.3">
      <c r="A42" s="12" t="str">
        <f>IF(ISNUMBER('The Power-Interest Grid'!P44), "",'The Power-Interest Grid'!P44)</f>
        <v/>
      </c>
      <c r="B42" s="13" t="str">
        <f>IF(ISNUMBER('The Power-Interest Grid'!P44), "", 'The Power-Interest Grid'!S44)</f>
        <v/>
      </c>
      <c r="G42" s="1"/>
    </row>
    <row r="43" spans="1:7" ht="21" hidden="1" customHeight="1" x14ac:dyDescent="0.3">
      <c r="A43" s="12" t="str">
        <f>IF(ISNUMBER('The Power-Interest Grid'!P45), "",'The Power-Interest Grid'!P45)</f>
        <v/>
      </c>
      <c r="B43" s="13" t="str">
        <f>IF(ISNUMBER('The Power-Interest Grid'!P45), "", 'The Power-Interest Grid'!S45)</f>
        <v/>
      </c>
      <c r="G43" s="1"/>
    </row>
    <row r="44" spans="1:7" ht="21" hidden="1" customHeight="1" x14ac:dyDescent="0.3">
      <c r="A44" s="12" t="str">
        <f>IF(ISNUMBER('The Power-Interest Grid'!P46), "",'The Power-Interest Grid'!P46)</f>
        <v/>
      </c>
      <c r="B44" s="13" t="str">
        <f>IF(ISNUMBER('The Power-Interest Grid'!P46), "", 'The Power-Interest Grid'!S46)</f>
        <v/>
      </c>
      <c r="G44" s="1"/>
    </row>
    <row r="45" spans="1:7" ht="21" hidden="1" customHeight="1" x14ac:dyDescent="0.3">
      <c r="A45" s="12" t="str">
        <f>IF(ISNUMBER('The Power-Interest Grid'!P47), "",'The Power-Interest Grid'!P47)</f>
        <v/>
      </c>
      <c r="B45" s="13" t="str">
        <f>IF(ISNUMBER('The Power-Interest Grid'!P47), "", 'The Power-Interest Grid'!S47)</f>
        <v/>
      </c>
      <c r="G45" s="1"/>
    </row>
    <row r="46" spans="1:7" ht="21" hidden="1" customHeight="1" x14ac:dyDescent="0.3">
      <c r="A46" s="12" t="str">
        <f>IF(ISNUMBER('The Power-Interest Grid'!P48), "",'The Power-Interest Grid'!P48)</f>
        <v/>
      </c>
      <c r="B46" s="13" t="str">
        <f>IF(ISNUMBER('The Power-Interest Grid'!P48), "", 'The Power-Interest Grid'!S48)</f>
        <v/>
      </c>
      <c r="G46" s="1"/>
    </row>
    <row r="47" spans="1:7" ht="21" hidden="1" customHeight="1" x14ac:dyDescent="0.3">
      <c r="A47" s="12" t="str">
        <f>IF(ISNUMBER('The Power-Interest Grid'!P49), "",'The Power-Interest Grid'!P49)</f>
        <v/>
      </c>
      <c r="B47" s="13" t="str">
        <f>IF(ISNUMBER('The Power-Interest Grid'!P49), "", 'The Power-Interest Grid'!S49)</f>
        <v/>
      </c>
      <c r="G47" s="1"/>
    </row>
    <row r="48" spans="1:7" ht="21" hidden="1" customHeight="1" x14ac:dyDescent="0.3">
      <c r="A48" s="12" t="str">
        <f>IF(ISNUMBER('The Power-Interest Grid'!P50), "",'The Power-Interest Grid'!P50)</f>
        <v/>
      </c>
      <c r="B48" s="13" t="str">
        <f>IF(ISNUMBER('The Power-Interest Grid'!P50), "", 'The Power-Interest Grid'!S50)</f>
        <v/>
      </c>
      <c r="G48" s="1"/>
    </row>
    <row r="49" spans="1:7" ht="21" hidden="1" customHeight="1" x14ac:dyDescent="0.3">
      <c r="A49" s="12" t="str">
        <f>IF(ISNUMBER('The Power-Interest Grid'!P51), "",'The Power-Interest Grid'!P51)</f>
        <v/>
      </c>
      <c r="B49" s="13" t="str">
        <f>IF(ISNUMBER('The Power-Interest Grid'!P51), "", 'The Power-Interest Grid'!S51)</f>
        <v/>
      </c>
      <c r="G49" s="1"/>
    </row>
    <row r="50" spans="1:7" ht="21" hidden="1" customHeight="1" x14ac:dyDescent="0.3">
      <c r="A50" s="12" t="str">
        <f>IF(ISNUMBER('The Power-Interest Grid'!P52), "",'The Power-Interest Grid'!P52)</f>
        <v/>
      </c>
      <c r="B50" s="13" t="str">
        <f>IF(ISNUMBER('The Power-Interest Grid'!P52), "", 'The Power-Interest Grid'!S52)</f>
        <v/>
      </c>
      <c r="G50" s="1"/>
    </row>
    <row r="51" spans="1:7" ht="21" hidden="1" customHeight="1" x14ac:dyDescent="0.3">
      <c r="A51" s="12" t="str">
        <f>IF(ISNUMBER('The Power-Interest Grid'!P53), "",'The Power-Interest Grid'!P53)</f>
        <v/>
      </c>
      <c r="B51" s="13" t="str">
        <f>IF(ISNUMBER('The Power-Interest Grid'!P53), "", 'The Power-Interest Grid'!S53)</f>
        <v/>
      </c>
      <c r="G51" s="1"/>
    </row>
    <row r="52" spans="1:7" ht="21" hidden="1" customHeight="1" x14ac:dyDescent="0.3">
      <c r="A52" s="12" t="str">
        <f>IF(ISNUMBER('The Power-Interest Grid'!P54), "",'The Power-Interest Grid'!P54)</f>
        <v/>
      </c>
      <c r="B52" s="13" t="str">
        <f>IF(ISNUMBER('The Power-Interest Grid'!P54), "", 'The Power-Interest Grid'!S54)</f>
        <v/>
      </c>
      <c r="G52" s="1"/>
    </row>
    <row r="53" spans="1:7" ht="21" hidden="1" customHeight="1" x14ac:dyDescent="0.3">
      <c r="A53" s="12" t="str">
        <f>IF(ISNUMBER('The Power-Interest Grid'!P34), "",'The Power-Interest Grid'!P34)</f>
        <v/>
      </c>
      <c r="B53" s="13" t="str">
        <f>IF(ISNUMBER('The Power-Interest Grid'!P34), "", 'The Power-Interest Grid'!S34)</f>
        <v/>
      </c>
      <c r="G53" s="1"/>
    </row>
    <row r="54" spans="1:7" ht="21" hidden="1" customHeight="1" thickBot="1" x14ac:dyDescent="0.35">
      <c r="A54" s="12" t="str">
        <f>IF(ISNUMBER('The Power-Interest Grid'!P35), "",'The Power-Interest Grid'!P35)</f>
        <v/>
      </c>
      <c r="B54" s="13" t="str">
        <f>IF(ISNUMBER('The Power-Interest Grid'!P35), "", 'The Power-Interest Grid'!S35)</f>
        <v/>
      </c>
      <c r="G54" s="15"/>
    </row>
    <row r="55" spans="1:7" hidden="1" x14ac:dyDescent="0.3">
      <c r="A55" s="12" t="str">
        <f>IF(ISNUMBER('The Power-Interest Grid'!P36), "",'The Power-Interest Grid'!P36)</f>
        <v/>
      </c>
      <c r="B55" s="13" t="str">
        <f>IF(ISNUMBER('The Power-Interest Grid'!P36), "", 'The Power-Interest Grid'!S36)</f>
        <v/>
      </c>
      <c r="G55" s="1"/>
    </row>
    <row r="56" spans="1:7" hidden="1" x14ac:dyDescent="0.3">
      <c r="A56" s="12" t="str">
        <f>IF(ISNUMBER('The Power-Interest Grid'!P40), "",'The Power-Interest Grid'!P40)</f>
        <v/>
      </c>
      <c r="B56" s="13" t="str">
        <f>IF(ISNUMBER('The Power-Interest Grid'!P40), "", 'The Power-Interest Grid'!S40)</f>
        <v/>
      </c>
      <c r="G56" s="1"/>
    </row>
    <row r="57" spans="1:7" hidden="1" x14ac:dyDescent="0.3">
      <c r="A57" s="12" t="str">
        <f>IF(ISNUMBER('The Power-Interest Grid'!P42), "",'The Power-Interest Grid'!P42)</f>
        <v/>
      </c>
      <c r="B57" s="13" t="str">
        <f>IF(ISNUMBER('The Power-Interest Grid'!P42), "", 'The Power-Interest Grid'!S42)</f>
        <v/>
      </c>
      <c r="G57" s="1"/>
    </row>
    <row r="58" spans="1:7" hidden="1" x14ac:dyDescent="0.3">
      <c r="A58" s="12" t="str">
        <f>IF(ISNUMBER('The Power-Interest Grid'!P43), "",'The Power-Interest Grid'!P43)</f>
        <v/>
      </c>
      <c r="B58" s="13" t="str">
        <f>IF(ISNUMBER('The Power-Interest Grid'!P43), "", 'The Power-Interest Grid'!S43)</f>
        <v/>
      </c>
      <c r="G58" s="1"/>
    </row>
    <row r="59" spans="1:7" x14ac:dyDescent="0.3">
      <c r="A59" s="12" t="str">
        <f>IF(ISNUMBER('The Power-Interest Grid'!P4), "",'The Power-Interest Grid'!P4)</f>
        <v>Public Health</v>
      </c>
      <c r="B59" s="13" t="str">
        <f>IF(ISNUMBER('The Power-Interest Grid'!P4), "", 'The Power-Interest Grid'!S4)</f>
        <v>Actively Consult</v>
      </c>
      <c r="G59" s="1"/>
    </row>
    <row r="60" spans="1:7" x14ac:dyDescent="0.3">
      <c r="A60" s="12" t="str">
        <f>IF(ISNUMBER('The Power-Interest Grid'!P82), "",'The Power-Interest Grid'!P82)</f>
        <v>Healthcare Workers</v>
      </c>
      <c r="B60" s="13" t="str">
        <f>IF(ISNUMBER('The Power-Interest Grid'!P82), "", 'The Power-Interest Grid'!S82)</f>
        <v>Keep Informed</v>
      </c>
      <c r="G60" s="1"/>
    </row>
    <row r="61" spans="1:7" hidden="1" x14ac:dyDescent="0.3">
      <c r="A61" s="12" t="str">
        <f>IF(ISNUMBER('The Power-Interest Grid'!P33), "",'The Power-Interest Grid'!P33)</f>
        <v/>
      </c>
      <c r="B61" s="13" t="str">
        <f>IF(ISNUMBER('The Power-Interest Grid'!P33), "", 'The Power-Interest Grid'!S33)</f>
        <v/>
      </c>
      <c r="G61" s="1"/>
    </row>
    <row r="62" spans="1:7" x14ac:dyDescent="0.3">
      <c r="A62" s="12" t="str">
        <f>IF(ISNUMBER('The Power-Interest Grid'!P30), "",'The Power-Interest Grid'!P30)</f>
        <v>Emergency Management</v>
      </c>
      <c r="B62" s="13" t="str">
        <f>IF(ISNUMBER('The Power-Interest Grid'!P30), "", 'The Power-Interest Grid'!S30)</f>
        <v>Keep Informed</v>
      </c>
      <c r="G62" s="1"/>
    </row>
    <row r="63" spans="1:7" ht="15" thickBot="1" x14ac:dyDescent="0.35">
      <c r="A63" s="12" t="str">
        <f>IF(ISNUMBER('The Power-Interest Grid'!P83), "",'The Power-Interest Grid'!P83)</f>
        <v>Environemental Justice Group Representing a Population</v>
      </c>
      <c r="B63" s="13" t="str">
        <f>IF(ISNUMBER('The Power-Interest Grid'!P83), "", 'The Power-Interest Grid'!S83)</f>
        <v>Keep Informed</v>
      </c>
      <c r="G63" s="1"/>
    </row>
    <row r="64" spans="1:7" ht="15" hidden="1" thickBot="1" x14ac:dyDescent="0.35">
      <c r="A64" s="12" t="str">
        <f>IF(ISNUMBER('The Power-Interest Grid'!P66), "",'The Power-Interest Grid'!P66)</f>
        <v/>
      </c>
      <c r="B64" s="13" t="str">
        <f>IF(ISNUMBER('The Power-Interest Grid'!P66), "", 'The Power-Interest Grid'!S66)</f>
        <v/>
      </c>
    </row>
    <row r="65" spans="1:7" ht="15" hidden="1" thickBot="1" x14ac:dyDescent="0.35">
      <c r="A65" s="12" t="str">
        <f>IF(ISNUMBER('The Power-Interest Grid'!P67), "",'The Power-Interest Grid'!P67)</f>
        <v/>
      </c>
      <c r="B65" s="13" t="str">
        <f>IF(ISNUMBER('The Power-Interest Grid'!P67), "", 'The Power-Interest Grid'!S67)</f>
        <v/>
      </c>
    </row>
    <row r="66" spans="1:7" ht="15" hidden="1" thickBot="1" x14ac:dyDescent="0.35">
      <c r="A66" s="12" t="str">
        <f>IF(ISNUMBER('The Power-Interest Grid'!P68), "",'The Power-Interest Grid'!P68)</f>
        <v/>
      </c>
      <c r="B66" s="13" t="str">
        <f>IF(ISNUMBER('The Power-Interest Grid'!P68), "", 'The Power-Interest Grid'!S68)</f>
        <v/>
      </c>
    </row>
    <row r="67" spans="1:7" ht="15" hidden="1" thickBot="1" x14ac:dyDescent="0.35">
      <c r="A67" s="12" t="str">
        <f>IF(ISNUMBER('The Power-Interest Grid'!P69), "",'The Power-Interest Grid'!P69)</f>
        <v/>
      </c>
      <c r="B67" s="13" t="str">
        <f>IF(ISNUMBER('The Power-Interest Grid'!P69), "", 'The Power-Interest Grid'!S69)</f>
        <v/>
      </c>
    </row>
    <row r="68" spans="1:7" ht="15" hidden="1" thickBot="1" x14ac:dyDescent="0.35">
      <c r="A68" s="12" t="str">
        <f>IF(ISNUMBER('The Power-Interest Grid'!P70), "",'The Power-Interest Grid'!P70)</f>
        <v/>
      </c>
      <c r="B68" s="13" t="str">
        <f>IF(ISNUMBER('The Power-Interest Grid'!P70), "", 'The Power-Interest Grid'!S70)</f>
        <v/>
      </c>
    </row>
    <row r="69" spans="1:7" ht="15" hidden="1" thickBot="1" x14ac:dyDescent="0.35">
      <c r="A69" s="12" t="str">
        <f>IF(ISNUMBER('The Power-Interest Grid'!P71), "",'The Power-Interest Grid'!P71)</f>
        <v/>
      </c>
      <c r="B69" s="13" t="str">
        <f>IF(ISNUMBER('The Power-Interest Grid'!P71), "", 'The Power-Interest Grid'!S71)</f>
        <v/>
      </c>
    </row>
    <row r="70" spans="1:7" ht="15" hidden="1" thickBot="1" x14ac:dyDescent="0.35">
      <c r="A70" s="12" t="str">
        <f>IF(ISNUMBER('The Power-Interest Grid'!P72), "",'The Power-Interest Grid'!P72)</f>
        <v/>
      </c>
      <c r="B70" s="13" t="str">
        <f>IF(ISNUMBER('The Power-Interest Grid'!P72), "", 'The Power-Interest Grid'!S72)</f>
        <v/>
      </c>
    </row>
    <row r="71" spans="1:7" ht="15" hidden="1" thickBot="1" x14ac:dyDescent="0.35">
      <c r="A71" s="12" t="str">
        <f>IF(ISNUMBER('The Power-Interest Grid'!P73), "",'The Power-Interest Grid'!P73)</f>
        <v/>
      </c>
      <c r="B71" s="13" t="str">
        <f>IF(ISNUMBER('The Power-Interest Grid'!P73), "", 'The Power-Interest Grid'!S73)</f>
        <v/>
      </c>
    </row>
    <row r="72" spans="1:7" ht="15" hidden="1" thickBot="1" x14ac:dyDescent="0.35">
      <c r="A72" s="12" t="str">
        <f>IF(ISNUMBER('The Power-Interest Grid'!P74), "",'The Power-Interest Grid'!P74)</f>
        <v/>
      </c>
      <c r="B72" s="13" t="str">
        <f>IF(ISNUMBER('The Power-Interest Grid'!P74), "", 'The Power-Interest Grid'!S74)</f>
        <v/>
      </c>
    </row>
    <row r="73" spans="1:7" ht="15" hidden="1" thickBot="1" x14ac:dyDescent="0.35">
      <c r="A73" s="12" t="str">
        <f>IF(ISNUMBER('The Power-Interest Grid'!P75), "",'The Power-Interest Grid'!P75)</f>
        <v/>
      </c>
      <c r="B73" s="13" t="str">
        <f>IF(ISNUMBER('The Power-Interest Grid'!P75), "", 'The Power-Interest Grid'!S75)</f>
        <v/>
      </c>
    </row>
    <row r="74" spans="1:7" ht="15" hidden="1" thickBot="1" x14ac:dyDescent="0.35">
      <c r="A74" s="12" t="str">
        <f>IF(ISNUMBER('The Power-Interest Grid'!P76), "",'The Power-Interest Grid'!P76)</f>
        <v/>
      </c>
      <c r="B74" s="13" t="str">
        <f>IF(ISNUMBER('The Power-Interest Grid'!P76), "", 'The Power-Interest Grid'!S76)</f>
        <v/>
      </c>
    </row>
    <row r="75" spans="1:7" ht="15" hidden="1" thickBot="1" x14ac:dyDescent="0.35">
      <c r="A75" s="12" t="str">
        <f>IF(ISNUMBER('The Power-Interest Grid'!P77), "",'The Power-Interest Grid'!P77)</f>
        <v/>
      </c>
      <c r="B75" s="13" t="str">
        <f>IF(ISNUMBER('The Power-Interest Grid'!P77), "", 'The Power-Interest Grid'!S77)</f>
        <v/>
      </c>
    </row>
    <row r="76" spans="1:7" ht="15" hidden="1" thickBot="1" x14ac:dyDescent="0.35">
      <c r="A76" s="12" t="str">
        <f>IF(ISNUMBER('The Power-Interest Grid'!P78), "",'The Power-Interest Grid'!P78)</f>
        <v/>
      </c>
      <c r="B76" s="13" t="str">
        <f>IF(ISNUMBER('The Power-Interest Grid'!P78), "", 'The Power-Interest Grid'!S78)</f>
        <v/>
      </c>
    </row>
    <row r="77" spans="1:7" ht="15" hidden="1" thickBot="1" x14ac:dyDescent="0.35">
      <c r="A77" s="12" t="str">
        <f>IF(ISNUMBER('The Power-Interest Grid'!P79), "",'The Power-Interest Grid'!P79)</f>
        <v/>
      </c>
      <c r="B77" s="13" t="str">
        <f>IF(ISNUMBER('The Power-Interest Grid'!P79), "", 'The Power-Interest Grid'!S79)</f>
        <v/>
      </c>
    </row>
    <row r="78" spans="1:7" ht="15" hidden="1" thickBot="1" x14ac:dyDescent="0.35">
      <c r="A78" s="12" t="str">
        <f>IF(ISNUMBER('The Power-Interest Grid'!P80), "",'The Power-Interest Grid'!P80)</f>
        <v/>
      </c>
      <c r="B78" s="13" t="str">
        <f>IF(ISNUMBER('The Power-Interest Grid'!P80), "", 'The Power-Interest Grid'!S80)</f>
        <v/>
      </c>
    </row>
    <row r="79" spans="1:7" ht="15" hidden="1" thickBot="1" x14ac:dyDescent="0.35">
      <c r="A79" s="12" t="str">
        <f>IF(ISNUMBER('The Power-Interest Grid'!P84), "",'The Power-Interest Grid'!P84)</f>
        <v/>
      </c>
      <c r="B79" s="13" t="str">
        <f>IF(ISNUMBER('The Power-Interest Grid'!P84), "", 'The Power-Interest Grid'!S84)</f>
        <v/>
      </c>
      <c r="G79" s="1"/>
    </row>
    <row r="80" spans="1:7" ht="15" hidden="1" thickBot="1" x14ac:dyDescent="0.35">
      <c r="A80" s="12" t="str">
        <f>IF(ISNUMBER('The Power-Interest Grid'!P85), "",'The Power-Interest Grid'!P85)</f>
        <v/>
      </c>
      <c r="B80" s="13" t="str">
        <f>IF(ISNUMBER('The Power-Interest Grid'!P85), "", 'The Power-Interest Grid'!S85)</f>
        <v/>
      </c>
      <c r="G80" s="1"/>
    </row>
    <row r="81" spans="1:7" ht="15" hidden="1" thickBot="1" x14ac:dyDescent="0.35">
      <c r="A81" s="12" t="str">
        <f>IF(ISNUMBER('The Power-Interest Grid'!P87), "",'The Power-Interest Grid'!P87)</f>
        <v/>
      </c>
      <c r="B81" s="13" t="str">
        <f>IF(ISNUMBER('The Power-Interest Grid'!P87), "", 'The Power-Interest Grid'!S87)</f>
        <v/>
      </c>
      <c r="G81" s="1"/>
    </row>
    <row r="82" spans="1:7" ht="15" hidden="1" thickBot="1" x14ac:dyDescent="0.35">
      <c r="A82" s="12" t="str">
        <f>IF(ISNUMBER('The Power-Interest Grid'!P88), "",'The Power-Interest Grid'!P88)</f>
        <v/>
      </c>
      <c r="B82" s="13" t="str">
        <f>IF(ISNUMBER('The Power-Interest Grid'!P88), "", 'The Power-Interest Grid'!S88)</f>
        <v/>
      </c>
      <c r="G82" s="1"/>
    </row>
    <row r="83" spans="1:7" ht="15" hidden="1" thickBot="1" x14ac:dyDescent="0.35">
      <c r="A83" s="12" t="str">
        <f>IF(ISNUMBER('The Power-Interest Grid'!P89), "",'The Power-Interest Grid'!P89)</f>
        <v/>
      </c>
      <c r="B83" s="13" t="str">
        <f>IF(ISNUMBER('The Power-Interest Grid'!P89), "", 'The Power-Interest Grid'!S89)</f>
        <v/>
      </c>
      <c r="G83" s="1"/>
    </row>
    <row r="84" spans="1:7" ht="15" hidden="1" thickBot="1" x14ac:dyDescent="0.35">
      <c r="A84" s="12" t="str">
        <f>IF(ISNUMBER('The Power-Interest Grid'!P90), "",'The Power-Interest Grid'!P90)</f>
        <v/>
      </c>
      <c r="B84" s="13" t="str">
        <f>IF(ISNUMBER('The Power-Interest Grid'!P90), "", 'The Power-Interest Grid'!S90)</f>
        <v/>
      </c>
      <c r="G84" s="1"/>
    </row>
    <row r="85" spans="1:7" ht="15" hidden="1" thickBot="1" x14ac:dyDescent="0.35">
      <c r="A85" s="12" t="str">
        <f>IF(ISNUMBER('The Power-Interest Grid'!P91), "",'The Power-Interest Grid'!P91)</f>
        <v/>
      </c>
      <c r="B85" s="13" t="str">
        <f>IF(ISNUMBER('The Power-Interest Grid'!P91), "", 'The Power-Interest Grid'!S91)</f>
        <v/>
      </c>
      <c r="G85" s="1"/>
    </row>
    <row r="86" spans="1:7" ht="15" hidden="1" thickBot="1" x14ac:dyDescent="0.35">
      <c r="A86" s="12" t="str">
        <f>IF(ISNUMBER('The Power-Interest Grid'!P92), "",'The Power-Interest Grid'!P92)</f>
        <v/>
      </c>
      <c r="B86" s="13" t="str">
        <f>IF(ISNUMBER('The Power-Interest Grid'!P92), "", 'The Power-Interest Grid'!S92)</f>
        <v/>
      </c>
      <c r="G86" s="1"/>
    </row>
    <row r="87" spans="1:7" ht="15" hidden="1" thickBot="1" x14ac:dyDescent="0.35">
      <c r="A87" s="12" t="str">
        <f>IF(ISNUMBER('The Power-Interest Grid'!P93), "",'The Power-Interest Grid'!P93)</f>
        <v/>
      </c>
      <c r="B87" s="13" t="str">
        <f>IF(ISNUMBER('The Power-Interest Grid'!P93), "", 'The Power-Interest Grid'!S93)</f>
        <v/>
      </c>
      <c r="G87" s="1"/>
    </row>
    <row r="88" spans="1:7" ht="15" hidden="1" thickBot="1" x14ac:dyDescent="0.35">
      <c r="A88" s="12" t="str">
        <f>IF(ISNUMBER('The Power-Interest Grid'!P94), "",'The Power-Interest Grid'!P94)</f>
        <v/>
      </c>
      <c r="B88" s="13" t="str">
        <f>IF(ISNUMBER('The Power-Interest Grid'!P94), "", 'The Power-Interest Grid'!S94)</f>
        <v/>
      </c>
      <c r="G88" s="1"/>
    </row>
    <row r="89" spans="1:7" ht="15" hidden="1" thickBot="1" x14ac:dyDescent="0.35">
      <c r="A89" s="12" t="str">
        <f>IF(ISNUMBER('The Power-Interest Grid'!P95), "",'The Power-Interest Grid'!P95)</f>
        <v/>
      </c>
      <c r="B89" s="13" t="str">
        <f>IF(ISNUMBER('The Power-Interest Grid'!P95), "", 'The Power-Interest Grid'!S95)</f>
        <v/>
      </c>
      <c r="G89" s="1"/>
    </row>
    <row r="90" spans="1:7" ht="15" hidden="1" thickBot="1" x14ac:dyDescent="0.35">
      <c r="A90" s="12" t="str">
        <f>IF(ISNUMBER('The Power-Interest Grid'!P96), "",'The Power-Interest Grid'!P96)</f>
        <v/>
      </c>
      <c r="B90" s="13" t="str">
        <f>IF(ISNUMBER('The Power-Interest Grid'!P96), "", 'The Power-Interest Grid'!S96)</f>
        <v/>
      </c>
      <c r="G90" s="1"/>
    </row>
    <row r="91" spans="1:7" ht="15" hidden="1" thickBot="1" x14ac:dyDescent="0.35">
      <c r="A91" s="12" t="str">
        <f>IF(ISNUMBER('The Power-Interest Grid'!P97), "",'The Power-Interest Grid'!P97)</f>
        <v/>
      </c>
      <c r="B91" s="13" t="str">
        <f>IF(ISNUMBER('The Power-Interest Grid'!P97), "", 'The Power-Interest Grid'!S97)</f>
        <v/>
      </c>
      <c r="G91" s="1"/>
    </row>
    <row r="92" spans="1:7" ht="15" hidden="1" thickBot="1" x14ac:dyDescent="0.35">
      <c r="A92" s="12" t="str">
        <f>IF(ISNUMBER('The Power-Interest Grid'!P98), "",'The Power-Interest Grid'!P98)</f>
        <v/>
      </c>
      <c r="B92" s="13" t="str">
        <f>IF(ISNUMBER('The Power-Interest Grid'!P98), "", 'The Power-Interest Grid'!S98)</f>
        <v/>
      </c>
      <c r="G92" s="1"/>
    </row>
    <row r="93" spans="1:7" ht="15" hidden="1" thickBot="1" x14ac:dyDescent="0.35">
      <c r="A93" s="12" t="str">
        <f>IF(ISNUMBER('The Power-Interest Grid'!P99), "",'The Power-Interest Grid'!P99)</f>
        <v/>
      </c>
      <c r="B93" s="13" t="str">
        <f>IF(ISNUMBER('The Power-Interest Grid'!P99), "", 'The Power-Interest Grid'!S99)</f>
        <v/>
      </c>
      <c r="G93" s="1"/>
    </row>
    <row r="94" spans="1:7" ht="15" hidden="1" thickBot="1" x14ac:dyDescent="0.35">
      <c r="A94" s="12" t="str">
        <f>IF(ISNUMBER('The Power-Interest Grid'!P86), "",'The Power-Interest Grid'!P86)</f>
        <v/>
      </c>
      <c r="B94" s="13" t="str">
        <f>IF(ISNUMBER('The Power-Interest Grid'!P86), "", 'The Power-Interest Grid'!S86)</f>
        <v/>
      </c>
      <c r="G94" s="1"/>
    </row>
    <row r="95" spans="1:7" ht="15" hidden="1" thickBot="1" x14ac:dyDescent="0.35">
      <c r="A95" s="12" t="str">
        <f>IF(ISNUMBER('The Power-Interest Grid'!P29), "",'The Power-Interest Grid'!P29)</f>
        <v>Potential Partner Agencies</v>
      </c>
      <c r="B95" s="13">
        <f>IF(ISNUMBER('The Power-Interest Grid'!P29), "", 'The Power-Interest Grid'!S29)</f>
        <v>0</v>
      </c>
    </row>
    <row r="96" spans="1:7" ht="15" hidden="1" thickBot="1" x14ac:dyDescent="0.35">
      <c r="A96" s="12" t="str">
        <f>IF(ISNUMBER('The Power-Interest Grid'!P55), "",'The Power-Interest Grid'!P55)</f>
        <v>Potential NGOs</v>
      </c>
      <c r="B96" s="13">
        <f>IF(ISNUMBER('The Power-Interest Grid'!P55), "", 'The Power-Interest Grid'!S55)</f>
        <v>0</v>
      </c>
    </row>
    <row r="97" spans="1:6" ht="15" hidden="1" thickBot="1" x14ac:dyDescent="0.35">
      <c r="A97" s="12" t="str">
        <f>IF(ISNUMBER('The Power-Interest Grid'!P81), "",'The Power-Interest Grid'!P81)</f>
        <v>Potential Vulnerable Populations</v>
      </c>
      <c r="B97" s="13">
        <f>IF(ISNUMBER('The Power-Interest Grid'!P81), "", 'The Power-Interest Grid'!S81)</f>
        <v>0</v>
      </c>
    </row>
    <row r="98" spans="1:6" ht="15" thickTop="1" x14ac:dyDescent="0.3">
      <c r="A98" s="45"/>
      <c r="B98" s="46"/>
      <c r="C98" s="46"/>
      <c r="D98" s="46"/>
      <c r="E98" s="46"/>
      <c r="F98" s="46"/>
    </row>
    <row r="99" spans="1:6" x14ac:dyDescent="0.3">
      <c r="A99" s="44"/>
    </row>
    <row r="100" spans="1:6" x14ac:dyDescent="0.3">
      <c r="A100" s="44"/>
    </row>
    <row r="101" spans="1:6" x14ac:dyDescent="0.3">
      <c r="A101" s="44"/>
    </row>
    <row r="102" spans="1:6" x14ac:dyDescent="0.3">
      <c r="A102" s="44"/>
    </row>
    <row r="103" spans="1:6" x14ac:dyDescent="0.3">
      <c r="A103" s="44"/>
    </row>
    <row r="104" spans="1:6" x14ac:dyDescent="0.3">
      <c r="A104" s="44"/>
    </row>
    <row r="105" spans="1:6" x14ac:dyDescent="0.3">
      <c r="A105" s="44"/>
    </row>
    <row r="106" spans="1:6" x14ac:dyDescent="0.3">
      <c r="A106" s="44"/>
    </row>
    <row r="107" spans="1:6" x14ac:dyDescent="0.3">
      <c r="A107" s="44"/>
    </row>
    <row r="108" spans="1:6" x14ac:dyDescent="0.3">
      <c r="A108" s="44"/>
    </row>
    <row r="109" spans="1:6" x14ac:dyDescent="0.3">
      <c r="A109" s="44"/>
    </row>
    <row r="110" spans="1:6" x14ac:dyDescent="0.3">
      <c r="A110" s="44"/>
    </row>
    <row r="111" spans="1:6" x14ac:dyDescent="0.3">
      <c r="A111" s="44"/>
    </row>
    <row r="112" spans="1:6" x14ac:dyDescent="0.3">
      <c r="A112" s="44"/>
    </row>
    <row r="113" spans="1:1" x14ac:dyDescent="0.3">
      <c r="A113" s="44"/>
    </row>
    <row r="114" spans="1:1" x14ac:dyDescent="0.3">
      <c r="A114" s="44"/>
    </row>
    <row r="115" spans="1:1" x14ac:dyDescent="0.3">
      <c r="A115" s="44"/>
    </row>
    <row r="116" spans="1:1" x14ac:dyDescent="0.3">
      <c r="A116" s="44"/>
    </row>
    <row r="117" spans="1:1" x14ac:dyDescent="0.3">
      <c r="A117" s="44"/>
    </row>
    <row r="118" spans="1:1" x14ac:dyDescent="0.3">
      <c r="A118" s="44"/>
    </row>
    <row r="119" spans="1:1" x14ac:dyDescent="0.3">
      <c r="A119" s="44"/>
    </row>
    <row r="120" spans="1:1" x14ac:dyDescent="0.3">
      <c r="A120" s="44"/>
    </row>
    <row r="121" spans="1:1" x14ac:dyDescent="0.3">
      <c r="A121" s="44"/>
    </row>
    <row r="122" spans="1:1" x14ac:dyDescent="0.3">
      <c r="A122" s="44"/>
    </row>
    <row r="123" spans="1:1" x14ac:dyDescent="0.3">
      <c r="A123" s="44"/>
    </row>
    <row r="124" spans="1:1" x14ac:dyDescent="0.3">
      <c r="A124" s="44"/>
    </row>
    <row r="125" spans="1:1" x14ac:dyDescent="0.3">
      <c r="A125" s="44"/>
    </row>
    <row r="126" spans="1:1" x14ac:dyDescent="0.3">
      <c r="A126" s="44"/>
    </row>
    <row r="127" spans="1:1" x14ac:dyDescent="0.3">
      <c r="A127" s="44"/>
    </row>
    <row r="128" spans="1:1" x14ac:dyDescent="0.3">
      <c r="A128" s="44"/>
    </row>
    <row r="129" spans="1:1" x14ac:dyDescent="0.3">
      <c r="A129" s="44"/>
    </row>
    <row r="130" spans="1:1" x14ac:dyDescent="0.3">
      <c r="A130" s="44"/>
    </row>
    <row r="131" spans="1:1" x14ac:dyDescent="0.3">
      <c r="A131" s="44"/>
    </row>
    <row r="132" spans="1:1" x14ac:dyDescent="0.3">
      <c r="A132" s="44"/>
    </row>
    <row r="133" spans="1:1" x14ac:dyDescent="0.3">
      <c r="A133" s="44"/>
    </row>
    <row r="134" spans="1:1" x14ac:dyDescent="0.3">
      <c r="A134" s="44"/>
    </row>
    <row r="135" spans="1:1" x14ac:dyDescent="0.3">
      <c r="A135" s="44"/>
    </row>
    <row r="136" spans="1:1" x14ac:dyDescent="0.3">
      <c r="A136" s="44"/>
    </row>
    <row r="137" spans="1:1" x14ac:dyDescent="0.3">
      <c r="A137" s="44"/>
    </row>
    <row r="138" spans="1:1" x14ac:dyDescent="0.3">
      <c r="A138" s="44"/>
    </row>
    <row r="139" spans="1:1" x14ac:dyDescent="0.3">
      <c r="A139" s="44"/>
    </row>
    <row r="140" spans="1:1" x14ac:dyDescent="0.3">
      <c r="A140" s="44"/>
    </row>
    <row r="141" spans="1:1" x14ac:dyDescent="0.3">
      <c r="A141" s="44"/>
    </row>
    <row r="142" spans="1:1" x14ac:dyDescent="0.3">
      <c r="A142" s="44"/>
    </row>
    <row r="143" spans="1:1" x14ac:dyDescent="0.3">
      <c r="A143" s="44"/>
    </row>
    <row r="144" spans="1:1" x14ac:dyDescent="0.3">
      <c r="A144" s="44"/>
    </row>
    <row r="145" spans="1:1" x14ac:dyDescent="0.3">
      <c r="A145" s="44"/>
    </row>
    <row r="146" spans="1:1" x14ac:dyDescent="0.3">
      <c r="A146" s="44"/>
    </row>
    <row r="147" spans="1:1" x14ac:dyDescent="0.3">
      <c r="A147" s="44"/>
    </row>
    <row r="148" spans="1:1" x14ac:dyDescent="0.3">
      <c r="A148" s="44"/>
    </row>
    <row r="149" spans="1:1" x14ac:dyDescent="0.3">
      <c r="A149" s="44"/>
    </row>
    <row r="150" spans="1:1" x14ac:dyDescent="0.3">
      <c r="A150" s="44"/>
    </row>
    <row r="151" spans="1:1" x14ac:dyDescent="0.3">
      <c r="A151" s="44"/>
    </row>
    <row r="152" spans="1:1" x14ac:dyDescent="0.3">
      <c r="A152" s="44"/>
    </row>
    <row r="153" spans="1:1" x14ac:dyDescent="0.3">
      <c r="A153" s="44"/>
    </row>
    <row r="154" spans="1:1" x14ac:dyDescent="0.3">
      <c r="A154" s="44"/>
    </row>
    <row r="155" spans="1:1" x14ac:dyDescent="0.3">
      <c r="A155" s="44"/>
    </row>
    <row r="156" spans="1:1" x14ac:dyDescent="0.3">
      <c r="A156" s="44"/>
    </row>
    <row r="157" spans="1:1" x14ac:dyDescent="0.3">
      <c r="A157" s="44"/>
    </row>
    <row r="158" spans="1:1" x14ac:dyDescent="0.3">
      <c r="A158" s="44"/>
    </row>
    <row r="159" spans="1:1" x14ac:dyDescent="0.3">
      <c r="A159" s="44"/>
    </row>
    <row r="160" spans="1:1" x14ac:dyDescent="0.3">
      <c r="A160" s="44"/>
    </row>
    <row r="161" spans="1:1" x14ac:dyDescent="0.3">
      <c r="A161" s="44"/>
    </row>
    <row r="162" spans="1:1" x14ac:dyDescent="0.3">
      <c r="A162" s="44"/>
    </row>
    <row r="163" spans="1:1" x14ac:dyDescent="0.3">
      <c r="A163" s="44"/>
    </row>
    <row r="164" spans="1:1" x14ac:dyDescent="0.3">
      <c r="A164" s="44"/>
    </row>
    <row r="165" spans="1:1" x14ac:dyDescent="0.3">
      <c r="A165" s="44"/>
    </row>
    <row r="166" spans="1:1" x14ac:dyDescent="0.3">
      <c r="A166" s="44"/>
    </row>
    <row r="167" spans="1:1" x14ac:dyDescent="0.3">
      <c r="A167" s="44"/>
    </row>
    <row r="168" spans="1:1" x14ac:dyDescent="0.3">
      <c r="A168" s="44"/>
    </row>
    <row r="169" spans="1:1" x14ac:dyDescent="0.3">
      <c r="A169" s="44"/>
    </row>
    <row r="170" spans="1:1" x14ac:dyDescent="0.3">
      <c r="A170" s="44"/>
    </row>
    <row r="171" spans="1:1" x14ac:dyDescent="0.3">
      <c r="A171" s="44"/>
    </row>
    <row r="172" spans="1:1" x14ac:dyDescent="0.3">
      <c r="A172" s="44"/>
    </row>
    <row r="173" spans="1:1" x14ac:dyDescent="0.3">
      <c r="A173" s="44"/>
    </row>
    <row r="174" spans="1:1" x14ac:dyDescent="0.3">
      <c r="A174" s="44"/>
    </row>
    <row r="175" spans="1:1" x14ac:dyDescent="0.3">
      <c r="A175" s="44"/>
    </row>
    <row r="176" spans="1:1" x14ac:dyDescent="0.3">
      <c r="A176" s="44"/>
    </row>
    <row r="177" spans="1:1" x14ac:dyDescent="0.3">
      <c r="A177" s="44"/>
    </row>
    <row r="178" spans="1:1" x14ac:dyDescent="0.3">
      <c r="A178" s="44"/>
    </row>
    <row r="179" spans="1:1" x14ac:dyDescent="0.3">
      <c r="A179" s="44"/>
    </row>
    <row r="180" spans="1:1" x14ac:dyDescent="0.3">
      <c r="A180" s="44"/>
    </row>
    <row r="181" spans="1:1" x14ac:dyDescent="0.3">
      <c r="A181" s="44"/>
    </row>
    <row r="182" spans="1:1" x14ac:dyDescent="0.3">
      <c r="A182" s="44"/>
    </row>
    <row r="183" spans="1:1" x14ac:dyDescent="0.3">
      <c r="A183" s="44"/>
    </row>
    <row r="184" spans="1:1" x14ac:dyDescent="0.3">
      <c r="A184" s="44"/>
    </row>
    <row r="185" spans="1:1" x14ac:dyDescent="0.3">
      <c r="A185" s="44"/>
    </row>
    <row r="186" spans="1:1" x14ac:dyDescent="0.3">
      <c r="A186" s="44"/>
    </row>
    <row r="187" spans="1:1" x14ac:dyDescent="0.3">
      <c r="A187" s="44"/>
    </row>
    <row r="188" spans="1:1" x14ac:dyDescent="0.3">
      <c r="A188" s="44"/>
    </row>
    <row r="189" spans="1:1" x14ac:dyDescent="0.3">
      <c r="A189" s="44"/>
    </row>
    <row r="190" spans="1:1" x14ac:dyDescent="0.3">
      <c r="A190" s="44"/>
    </row>
    <row r="191" spans="1:1" x14ac:dyDescent="0.3">
      <c r="A191" s="44"/>
    </row>
    <row r="192" spans="1:1" x14ac:dyDescent="0.3">
      <c r="A192" s="44"/>
    </row>
    <row r="193" spans="1:1" x14ac:dyDescent="0.3">
      <c r="A193" s="44"/>
    </row>
    <row r="194" spans="1:1" x14ac:dyDescent="0.3">
      <c r="A194" s="44"/>
    </row>
    <row r="195" spans="1:1" x14ac:dyDescent="0.3">
      <c r="A195" s="44"/>
    </row>
    <row r="196" spans="1:1" x14ac:dyDescent="0.3">
      <c r="A196" s="44"/>
    </row>
    <row r="197" spans="1:1" x14ac:dyDescent="0.3">
      <c r="A197" s="44"/>
    </row>
    <row r="198" spans="1:1" x14ac:dyDescent="0.3">
      <c r="A198" s="44"/>
    </row>
    <row r="199" spans="1:1" x14ac:dyDescent="0.3">
      <c r="A199" s="44"/>
    </row>
    <row r="200" spans="1:1" x14ac:dyDescent="0.3">
      <c r="A200" s="44"/>
    </row>
    <row r="201" spans="1:1" x14ac:dyDescent="0.3">
      <c r="A201" s="44"/>
    </row>
    <row r="202" spans="1:1" x14ac:dyDescent="0.3">
      <c r="A202" s="44"/>
    </row>
    <row r="203" spans="1:1" x14ac:dyDescent="0.3">
      <c r="A203" s="44"/>
    </row>
    <row r="204" spans="1:1" x14ac:dyDescent="0.3">
      <c r="A204" s="44"/>
    </row>
    <row r="205" spans="1:1" x14ac:dyDescent="0.3">
      <c r="A205" s="44"/>
    </row>
    <row r="206" spans="1:1" x14ac:dyDescent="0.3">
      <c r="A206" s="44"/>
    </row>
    <row r="207" spans="1:1" x14ac:dyDescent="0.3">
      <c r="A207" s="44"/>
    </row>
    <row r="208" spans="1:1" x14ac:dyDescent="0.3">
      <c r="A208" s="44"/>
    </row>
    <row r="209" spans="1:1" x14ac:dyDescent="0.3">
      <c r="A209" s="44"/>
    </row>
    <row r="210" spans="1:1" x14ac:dyDescent="0.3">
      <c r="A210" s="44"/>
    </row>
    <row r="211" spans="1:1" x14ac:dyDescent="0.3">
      <c r="A211" s="44"/>
    </row>
    <row r="212" spans="1:1" x14ac:dyDescent="0.3">
      <c r="A212" s="44"/>
    </row>
    <row r="213" spans="1:1" x14ac:dyDescent="0.3">
      <c r="A213" s="44"/>
    </row>
    <row r="214" spans="1:1" x14ac:dyDescent="0.3">
      <c r="A214" s="44"/>
    </row>
    <row r="215" spans="1:1" x14ac:dyDescent="0.3">
      <c r="A215" s="44"/>
    </row>
    <row r="216" spans="1:1" x14ac:dyDescent="0.3">
      <c r="A216" s="44"/>
    </row>
    <row r="217" spans="1:1" x14ac:dyDescent="0.3">
      <c r="A217" s="44"/>
    </row>
    <row r="218" spans="1:1" x14ac:dyDescent="0.3">
      <c r="A218" s="44"/>
    </row>
    <row r="219" spans="1:1" x14ac:dyDescent="0.3">
      <c r="A219" s="44"/>
    </row>
    <row r="220" spans="1:1" x14ac:dyDescent="0.3">
      <c r="A220" s="44"/>
    </row>
    <row r="221" spans="1:1" x14ac:dyDescent="0.3">
      <c r="A221" s="44"/>
    </row>
    <row r="222" spans="1:1" x14ac:dyDescent="0.3">
      <c r="A222" s="44"/>
    </row>
    <row r="223" spans="1:1" x14ac:dyDescent="0.3">
      <c r="A223" s="44"/>
    </row>
    <row r="224" spans="1:1" x14ac:dyDescent="0.3">
      <c r="A224" s="44"/>
    </row>
    <row r="225" spans="1:1" x14ac:dyDescent="0.3">
      <c r="A225" s="44"/>
    </row>
    <row r="226" spans="1:1" x14ac:dyDescent="0.3">
      <c r="A226" s="44"/>
    </row>
    <row r="227" spans="1:1" x14ac:dyDescent="0.3">
      <c r="A227" s="44"/>
    </row>
    <row r="228" spans="1:1" x14ac:dyDescent="0.3">
      <c r="A228" s="44"/>
    </row>
    <row r="229" spans="1:1" x14ac:dyDescent="0.3">
      <c r="A229" s="44"/>
    </row>
    <row r="230" spans="1:1" x14ac:dyDescent="0.3">
      <c r="A230" s="44"/>
    </row>
    <row r="231" spans="1:1" x14ac:dyDescent="0.3">
      <c r="A231" s="44"/>
    </row>
    <row r="232" spans="1:1" x14ac:dyDescent="0.3">
      <c r="A232" s="44"/>
    </row>
    <row r="233" spans="1:1" x14ac:dyDescent="0.3">
      <c r="A233" s="44"/>
    </row>
    <row r="234" spans="1:1" x14ac:dyDescent="0.3">
      <c r="A234" s="44"/>
    </row>
    <row r="235" spans="1:1" x14ac:dyDescent="0.3">
      <c r="A235" s="44"/>
    </row>
    <row r="236" spans="1:1" x14ac:dyDescent="0.3">
      <c r="A236" s="44"/>
    </row>
    <row r="237" spans="1:1" x14ac:dyDescent="0.3">
      <c r="A237" s="44"/>
    </row>
    <row r="238" spans="1:1" x14ac:dyDescent="0.3">
      <c r="A238" s="44"/>
    </row>
    <row r="239" spans="1:1" x14ac:dyDescent="0.3">
      <c r="A239" s="44"/>
    </row>
    <row r="240" spans="1:1" x14ac:dyDescent="0.3">
      <c r="A240" s="44"/>
    </row>
    <row r="241" spans="1:1" x14ac:dyDescent="0.3">
      <c r="A241" s="44"/>
    </row>
    <row r="242" spans="1:1" x14ac:dyDescent="0.3">
      <c r="A242" s="44"/>
    </row>
    <row r="243" spans="1:1" x14ac:dyDescent="0.3">
      <c r="A243" s="44"/>
    </row>
    <row r="244" spans="1:1" x14ac:dyDescent="0.3">
      <c r="A244" s="44"/>
    </row>
    <row r="245" spans="1:1" x14ac:dyDescent="0.3">
      <c r="A245" s="44"/>
    </row>
    <row r="246" spans="1:1" x14ac:dyDescent="0.3">
      <c r="A246" s="44"/>
    </row>
    <row r="247" spans="1:1" x14ac:dyDescent="0.3">
      <c r="A247" s="44"/>
    </row>
    <row r="248" spans="1:1" x14ac:dyDescent="0.3">
      <c r="A248" s="44"/>
    </row>
    <row r="249" spans="1:1" x14ac:dyDescent="0.3">
      <c r="A249" s="44"/>
    </row>
    <row r="250" spans="1:1" x14ac:dyDescent="0.3">
      <c r="A250" s="44"/>
    </row>
    <row r="251" spans="1:1" x14ac:dyDescent="0.3">
      <c r="A251" s="44"/>
    </row>
    <row r="252" spans="1:1" x14ac:dyDescent="0.3">
      <c r="A252" s="44"/>
    </row>
    <row r="253" spans="1:1" x14ac:dyDescent="0.3">
      <c r="A253" s="44"/>
    </row>
    <row r="254" spans="1:1" x14ac:dyDescent="0.3">
      <c r="A254" s="44"/>
    </row>
    <row r="255" spans="1:1" x14ac:dyDescent="0.3">
      <c r="A255" s="44"/>
    </row>
    <row r="256" spans="1:1" x14ac:dyDescent="0.3">
      <c r="A256" s="44"/>
    </row>
    <row r="257" spans="1:1" x14ac:dyDescent="0.3">
      <c r="A257" s="44"/>
    </row>
    <row r="258" spans="1:1" x14ac:dyDescent="0.3">
      <c r="A258" s="44"/>
    </row>
    <row r="259" spans="1:1" x14ac:dyDescent="0.3">
      <c r="A259" s="44"/>
    </row>
    <row r="260" spans="1:1" x14ac:dyDescent="0.3">
      <c r="A260" s="44"/>
    </row>
    <row r="261" spans="1:1" x14ac:dyDescent="0.3">
      <c r="A261" s="44"/>
    </row>
    <row r="262" spans="1:1" x14ac:dyDescent="0.3">
      <c r="A262" s="44"/>
    </row>
    <row r="263" spans="1:1" x14ac:dyDescent="0.3">
      <c r="A263" s="44"/>
    </row>
    <row r="264" spans="1:1" x14ac:dyDescent="0.3">
      <c r="A264" s="44"/>
    </row>
    <row r="265" spans="1:1" x14ac:dyDescent="0.3">
      <c r="A265" s="44"/>
    </row>
    <row r="266" spans="1:1" x14ac:dyDescent="0.3">
      <c r="A266" s="44"/>
    </row>
    <row r="267" spans="1:1" x14ac:dyDescent="0.3">
      <c r="A267" s="44"/>
    </row>
    <row r="268" spans="1:1" x14ac:dyDescent="0.3">
      <c r="A268" s="44"/>
    </row>
    <row r="269" spans="1:1" x14ac:dyDescent="0.3">
      <c r="A269" s="44"/>
    </row>
    <row r="270" spans="1:1" x14ac:dyDescent="0.3">
      <c r="A270" s="44"/>
    </row>
    <row r="271" spans="1:1" x14ac:dyDescent="0.3">
      <c r="A271" s="44"/>
    </row>
    <row r="272" spans="1:1" x14ac:dyDescent="0.3">
      <c r="A272" s="44"/>
    </row>
    <row r="273" spans="1:1" x14ac:dyDescent="0.3">
      <c r="A273" s="44"/>
    </row>
    <row r="274" spans="1:1" x14ac:dyDescent="0.3">
      <c r="A274" s="44"/>
    </row>
    <row r="275" spans="1:1" x14ac:dyDescent="0.3">
      <c r="A275" s="44"/>
    </row>
    <row r="276" spans="1:1" x14ac:dyDescent="0.3">
      <c r="A276" s="44"/>
    </row>
    <row r="277" spans="1:1" x14ac:dyDescent="0.3">
      <c r="A277" s="44"/>
    </row>
    <row r="278" spans="1:1" x14ac:dyDescent="0.3">
      <c r="A278" s="44"/>
    </row>
    <row r="279" spans="1:1" x14ac:dyDescent="0.3">
      <c r="A279" s="44"/>
    </row>
    <row r="280" spans="1:1" x14ac:dyDescent="0.3">
      <c r="A280" s="44"/>
    </row>
    <row r="281" spans="1:1" x14ac:dyDescent="0.3">
      <c r="A281" s="44"/>
    </row>
    <row r="282" spans="1:1" x14ac:dyDescent="0.3">
      <c r="A282" s="44"/>
    </row>
    <row r="283" spans="1:1" x14ac:dyDescent="0.3">
      <c r="A283" s="44"/>
    </row>
    <row r="284" spans="1:1" x14ac:dyDescent="0.3">
      <c r="A284" s="44"/>
    </row>
    <row r="285" spans="1:1" x14ac:dyDescent="0.3">
      <c r="A285" s="44"/>
    </row>
    <row r="286" spans="1:1" x14ac:dyDescent="0.3">
      <c r="A286" s="44"/>
    </row>
    <row r="287" spans="1:1" x14ac:dyDescent="0.3">
      <c r="A287" s="44"/>
    </row>
    <row r="288" spans="1:1" x14ac:dyDescent="0.3">
      <c r="A288" s="44"/>
    </row>
    <row r="289" spans="1:1" x14ac:dyDescent="0.3">
      <c r="A289" s="44"/>
    </row>
    <row r="290" spans="1:1" x14ac:dyDescent="0.3">
      <c r="A290" s="44"/>
    </row>
    <row r="291" spans="1:1" x14ac:dyDescent="0.3">
      <c r="A291" s="44"/>
    </row>
    <row r="292" spans="1:1" x14ac:dyDescent="0.3">
      <c r="A292" s="44"/>
    </row>
    <row r="293" spans="1:1" x14ac:dyDescent="0.3">
      <c r="A293" s="44"/>
    </row>
    <row r="294" spans="1:1" x14ac:dyDescent="0.3">
      <c r="A294" s="44"/>
    </row>
    <row r="295" spans="1:1" x14ac:dyDescent="0.3">
      <c r="A295" s="44"/>
    </row>
    <row r="296" spans="1:1" x14ac:dyDescent="0.3">
      <c r="A296" s="44"/>
    </row>
    <row r="297" spans="1:1" x14ac:dyDescent="0.3">
      <c r="A297" s="44"/>
    </row>
    <row r="298" spans="1:1" x14ac:dyDescent="0.3">
      <c r="A298" s="44"/>
    </row>
    <row r="299" spans="1:1" x14ac:dyDescent="0.3">
      <c r="A299" s="44"/>
    </row>
    <row r="300" spans="1:1" x14ac:dyDescent="0.3">
      <c r="A300" s="44"/>
    </row>
    <row r="301" spans="1:1" x14ac:dyDescent="0.3">
      <c r="A301" s="44"/>
    </row>
    <row r="302" spans="1:1" x14ac:dyDescent="0.3">
      <c r="A302" s="44"/>
    </row>
    <row r="303" spans="1:1" x14ac:dyDescent="0.3">
      <c r="A303" s="44"/>
    </row>
    <row r="304" spans="1:1" x14ac:dyDescent="0.3">
      <c r="A304" s="44"/>
    </row>
    <row r="305" spans="1:1" x14ac:dyDescent="0.3">
      <c r="A305" s="44"/>
    </row>
    <row r="306" spans="1:1" x14ac:dyDescent="0.3">
      <c r="A306" s="44"/>
    </row>
    <row r="307" spans="1:1" x14ac:dyDescent="0.3">
      <c r="A307" s="44"/>
    </row>
    <row r="308" spans="1:1" x14ac:dyDescent="0.3">
      <c r="A308" s="44"/>
    </row>
    <row r="309" spans="1:1" x14ac:dyDescent="0.3">
      <c r="A309" s="44"/>
    </row>
    <row r="310" spans="1:1" x14ac:dyDescent="0.3">
      <c r="A310" s="44"/>
    </row>
    <row r="311" spans="1:1" x14ac:dyDescent="0.3">
      <c r="A311" s="44"/>
    </row>
    <row r="312" spans="1:1" x14ac:dyDescent="0.3">
      <c r="A312" s="44"/>
    </row>
  </sheetData>
  <autoFilter ref="A1:F97" xr:uid="{F4D53D15-BE29-4F54-A125-6288C6ADA8B6}">
    <filterColumn colId="0">
      <filters>
        <filter val="Emergency Management"/>
        <filter val="Energy Companies"/>
        <filter val="Environemental Justice Group Representing a Population"/>
        <filter val="Environmental Advocacy groups"/>
        <filter val="Environmental Organizations"/>
        <filter val="Healthcare Workers"/>
        <filter val="Hospitals, health clinics"/>
        <filter val="Public Health"/>
        <filter val="Public Health Advocacy groups"/>
        <filter val="State/Federal/Government Agencies"/>
        <filter val="Universities and Academic Research Groups"/>
      </filters>
    </filterColumn>
    <sortState xmlns:xlrd2="http://schemas.microsoft.com/office/spreadsheetml/2017/richdata2" ref="A2:F63">
      <sortCondition sortBy="cellColor" ref="B2:B97" dxfId="7"/>
      <sortCondition sortBy="cellColor" ref="B2:B97" dxfId="6"/>
      <sortCondition sortBy="cellColor" ref="B2:B97" dxfId="5"/>
      <sortCondition sortBy="cellColor" ref="B2:B97" dxfId="4"/>
    </sortState>
  </autoFilter>
  <conditionalFormatting sqref="B2:B97">
    <cfRule type="cellIs" dxfId="3" priority="1" operator="equal">
      <formula>"Regularly Engage"</formula>
    </cfRule>
    <cfRule type="cellIs" dxfId="2" priority="2" operator="equal">
      <formula>"Actively Consult"</formula>
    </cfRule>
    <cfRule type="cellIs" dxfId="1" priority="3" operator="equal">
      <formula>"Keep Informed"</formula>
    </cfRule>
    <cfRule type="cellIs" dxfId="0" priority="4" operator="equal">
      <formula>"Maintain Interest"</formula>
    </cfRule>
  </conditionalFormatting>
  <pageMargins left="0.7" right="0.7" top="0.75" bottom="0.75" header="0.3" footer="0.3"/>
  <pageSetup orientation="portrait" horizontalDpi="360" verticalDpi="36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I D A A B Q S w M E F A A C A A g A n G 1 9 V N h e i d O i A A A A 9 g A A A B I A H A B D b 2 5 m a W c v U G F j a 2 F n Z S 5 4 b W w g o h g A K K A U A A A A A A A A A A A A A A A A A A A A A A A A A A A A h Y + x D o I w F E V / h X S n L X U x 5 F E H V 0 l M i M a 1 K R U a 4 W F o s f y b g 5 / k L 4 h R 1 M 3 x n n u G e + / X G 6 z G t o k u p n e 2 w 4 w k l J P I o O 5 K i 1 V G B n + M l 2 Q l Y a v 0 S V U m m m R 0 6 e j K j N T e n 1 P G Q g g 0 L G j X V 0 x w n r B D v i l 0 b V p F P r L 9 L 8 c W n V e o D Z G w f 4 2 R g i Z c U M G n T c B m C L n F r y C m 7 t n + Q F g P j R 9 6 I w 3 G u w L Y H I G 9 P 8 g H U E s D B B Q A A g A I A J x t f V Q 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c b X 1 U K I p H u A 4 A A A A R A A A A E w A c A E Z v c m 1 1 b G F z L 1 N l Y 3 R p b 2 4 x L m 0 g o h g A K K A U A A A A A A A A A A A A A A A A A A A A A A A A A A A A K 0 5 N L s n M z 1 M I h t C G 1 g B Q S w E C L Q A U A A I A C A C c b X 1 U 2 F 6 J 0 6 I A A A D 2 A A A A E g A A A A A A A A A A A A A A A A A A A A A A Q 2 9 u Z m l n L 1 B h Y 2 t h Z 2 U u e G 1 s U E s B A i 0 A F A A C A A g A n G 1 9 V A / K 6 a u k A A A A 6 Q A A A B M A A A A A A A A A A A A A A A A A 7 g A A A F t D b 2 5 0 Z W 5 0 X 1 R 5 c G V z X S 5 4 b W x Q S w E C L Q A U A A I A C A C c b X 1 U K I p H u A 4 A A A A R A A A A E w A A A A A A A A A A A A A A A A D f A Q A A R m 9 y b X V s Y X M v U 2 V j d G l v b j E u b V B L B Q Y A A A A A A w A D A M I A A A A 6 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d w u b M + 3 n u E S n m a C 9 q c c J m A A A A A A C A A A A A A A Q Z g A A A A E A A C A A A A A O n s r H K l P i g X q 2 o m s n a T P l t n a F 2 4 O F s C 6 B g 3 C 1 g J P j n w A A A A A O g A A A A A I A A C A A A A C V T a j I b s e L d x y X J y K l p U b 3 o 8 Y o M J h H p B + E l D 3 j 9 b D q 8 1 A A A A D B c z j r v I 8 K h 7 M 0 3 0 S N l 7 j d o m I w F X I c a i P W I S a 5 8 e z 4 J 5 d I r K h s s X E O s n K C s Z 6 d 2 n E 5 2 E Z n F h 9 S i L T e R 5 Z g F Q 2 w u a K 2 M n 1 R p z M t t y e 4 a M C K K E A A A A A 8 D r y w i X V 7 3 a r E L A e w Q Q R k K M w p q 7 J o 4 U p T q r b W f e N m j T 5 R F n n v x c t + C x t 3 T A a v i s V J m 9 y N D w z a A p o X B g 7 E 9 9 L l < / D a t a M a s h u p > 
</file>

<file path=customXml/itemProps1.xml><?xml version="1.0" encoding="utf-8"?>
<ds:datastoreItem xmlns:ds="http://schemas.openxmlformats.org/officeDocument/2006/customXml" ds:itemID="{A381723C-B59A-4815-BCD4-946615EE716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Definitions and User Guide</vt:lpstr>
      <vt:lpstr>Stakeholder List</vt:lpstr>
      <vt:lpstr>I.M. V2</vt:lpstr>
      <vt:lpstr>P.M. V2</vt:lpstr>
      <vt:lpstr>The Power-Interest Grid</vt:lpstr>
      <vt:lpstr>The Communications Table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Toshak Patel</dc:creator>
  <cp:keywords/>
  <dc:description/>
  <cp:lastModifiedBy>Toshak Patel</cp:lastModifiedBy>
  <cp:revision/>
  <dcterms:created xsi:type="dcterms:W3CDTF">2015-06-05T18:17:20Z</dcterms:created>
  <dcterms:modified xsi:type="dcterms:W3CDTF">2022-04-30T22:29:06Z</dcterms:modified>
  <cp:category/>
  <cp:contentStatus/>
</cp:coreProperties>
</file>