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e\Documents\Junior Year\IQP\FINAL PAPER &amp; PRESENT\Data Analysis\"/>
    </mc:Choice>
  </mc:AlternateContent>
  <bookViews>
    <workbookView xWindow="0" yWindow="0" windowWidth="20490" windowHeight="7155"/>
  </bookViews>
  <sheets>
    <sheet name="TTL" sheetId="1" r:id="rId1"/>
    <sheet name="Answer Key" sheetId="2" r:id="rId2"/>
    <sheet name="Quant. Analy" sheetId="3" r:id="rId3"/>
    <sheet name="Occupation" sheetId="4" r:id="rId4"/>
    <sheet name="Age" sheetId="5" r:id="rId5"/>
    <sheet name="Time in Village" sheetId="6" r:id="rId6"/>
    <sheet name="Drinking Water Analysis" sheetId="7" r:id="rId7"/>
    <sheet name="Household-Sanitation" sheetId="8" r:id="rId8"/>
    <sheet name="Agriculture Analysis" sheetId="9" r:id="rId9"/>
    <sheet name="Broken PipesPumps" sheetId="10" r:id="rId10"/>
    <sheet name="Water Supply" sheetId="11" r:id="rId11"/>
    <sheet name="Changes to System" sheetId="12" r:id="rId12"/>
    <sheet name="Water Quality Perception" sheetId="13" r:id="rId13"/>
  </sheets>
  <calcPr calcId="152511"/>
</workbook>
</file>

<file path=xl/calcChain.xml><?xml version="1.0" encoding="utf-8"?>
<calcChain xmlns="http://schemas.openxmlformats.org/spreadsheetml/2006/main">
  <c r="G12" i="12" l="1"/>
  <c r="H11" i="12"/>
  <c r="G11" i="12"/>
  <c r="F60" i="10"/>
  <c r="F59" i="10"/>
  <c r="F58" i="10"/>
  <c r="F57" i="10"/>
  <c r="F56" i="10"/>
  <c r="I19" i="7"/>
  <c r="I18" i="7"/>
  <c r="J17" i="7"/>
  <c r="I17" i="7"/>
  <c r="C7" i="6"/>
  <c r="C6" i="6"/>
  <c r="C5" i="6"/>
  <c r="C4" i="6"/>
  <c r="C3" i="6"/>
  <c r="C2" i="6"/>
  <c r="C7" i="5"/>
  <c r="C6" i="5"/>
  <c r="C5" i="5"/>
  <c r="C4" i="5"/>
  <c r="C3" i="5"/>
  <c r="C2" i="5"/>
  <c r="B9" i="4"/>
  <c r="C6" i="4" s="1"/>
  <c r="C8" i="4"/>
  <c r="C7" i="4"/>
  <c r="AD55" i="3"/>
  <c r="AD54" i="3"/>
  <c r="AD53" i="3"/>
  <c r="AD51" i="3"/>
  <c r="AD50" i="3"/>
  <c r="AD48" i="3"/>
  <c r="AD47" i="3"/>
  <c r="AD45" i="3"/>
  <c r="AD44" i="3"/>
  <c r="AD42" i="3"/>
  <c r="AD41" i="3"/>
  <c r="AD39" i="3"/>
  <c r="AD38" i="3"/>
  <c r="AD33" i="3"/>
  <c r="AD32" i="3"/>
  <c r="AD29" i="3"/>
  <c r="AD27" i="3"/>
  <c r="AD26" i="3"/>
  <c r="AD24" i="3"/>
  <c r="AD23" i="3"/>
  <c r="C2" i="4" l="1"/>
  <c r="C3" i="4"/>
  <c r="C4" i="4"/>
  <c r="C5" i="4"/>
</calcChain>
</file>

<file path=xl/sharedStrings.xml><?xml version="1.0" encoding="utf-8"?>
<sst xmlns="http://schemas.openxmlformats.org/spreadsheetml/2006/main" count="917" uniqueCount="281">
  <si>
    <t>Answer Key</t>
  </si>
  <si>
    <t>For Close-ended Questions:</t>
  </si>
  <si>
    <t>1 = chosen</t>
  </si>
  <si>
    <t>0 = not chosen</t>
  </si>
  <si>
    <t>General Info</t>
  </si>
  <si>
    <t>Interviewer:</t>
  </si>
  <si>
    <t>Art Ritta = AR</t>
  </si>
  <si>
    <t>Nasa Panida = NP</t>
  </si>
  <si>
    <t>Vee Sirisuksakulchai = VS</t>
  </si>
  <si>
    <t>Nura Alamoudi = NA</t>
  </si>
  <si>
    <t>Date:</t>
  </si>
  <si>
    <t>27 = 27Jan</t>
  </si>
  <si>
    <t>Location:</t>
  </si>
  <si>
    <t>R = Restaurant</t>
  </si>
  <si>
    <t>S = Shop</t>
  </si>
  <si>
    <t>H = House</t>
  </si>
  <si>
    <t>Village:</t>
  </si>
  <si>
    <t>Tha Lane = TL</t>
  </si>
  <si>
    <t>Hua Kuan Tha Klang = HKTK</t>
  </si>
  <si>
    <t>Sanam Geela = SG</t>
  </si>
  <si>
    <t>Sam Yak Klong Kruad = SYKK</t>
  </si>
  <si>
    <t>Klong Kruad= KK</t>
  </si>
  <si>
    <t>Question N.</t>
  </si>
  <si>
    <t>Number</t>
  </si>
  <si>
    <t>Occupation</t>
  </si>
  <si>
    <t>People use the water to clean clothes &amp; dishes but NOT for cooking</t>
  </si>
  <si>
    <t>Number of Responses</t>
  </si>
  <si>
    <t>%</t>
  </si>
  <si>
    <t>Agriculture</t>
  </si>
  <si>
    <t>-</t>
  </si>
  <si>
    <t>People use the water to clean themselves</t>
  </si>
  <si>
    <t>Ocupation</t>
  </si>
  <si>
    <t>Age</t>
  </si>
  <si>
    <t>Time living in village</t>
  </si>
  <si>
    <t>Uses of water</t>
  </si>
  <si>
    <t>Opinion</t>
  </si>
  <si>
    <t>Scarcity</t>
  </si>
  <si>
    <t>Health Problems</t>
  </si>
  <si>
    <t>Damage to household items</t>
  </si>
  <si>
    <t>Agriculture is not reliant on the water which comes from any of the 4 wells</t>
  </si>
  <si>
    <t xml:space="preserve">Out of the 21 villagers, 8 reported that they use the water for personal crops and livestock </t>
  </si>
  <si>
    <t>The data suggests that agriculture is not reliant on the water coming from the wells and if the water is used for such purposes, it is for personal gardens, crops, and livestock in the homes.</t>
  </si>
  <si>
    <t>Broken Pipes/Pumps</t>
  </si>
  <si>
    <t>Problems of water source</t>
  </si>
  <si>
    <t>Changes to current water system</t>
  </si>
  <si>
    <t>System</t>
  </si>
  <si>
    <t>Water Quality</t>
  </si>
  <si>
    <t>Any other issues</t>
  </si>
  <si>
    <t>Interviewer</t>
  </si>
  <si>
    <t>Date</t>
  </si>
  <si>
    <t>Time</t>
  </si>
  <si>
    <t>Location</t>
  </si>
  <si>
    <t>The data suggests that the villagers currently have no issue with the source of underground water being supplied to their homes</t>
  </si>
  <si>
    <t>a</t>
  </si>
  <si>
    <t>b</t>
  </si>
  <si>
    <t>c</t>
  </si>
  <si>
    <t>d</t>
  </si>
  <si>
    <t>e</t>
  </si>
  <si>
    <t>f</t>
  </si>
  <si>
    <t>g</t>
  </si>
  <si>
    <t>Drinking</t>
  </si>
  <si>
    <t>Household</t>
  </si>
  <si>
    <t>Sanitation</t>
  </si>
  <si>
    <t>Livestock/Agricult.</t>
  </si>
  <si>
    <t>Y</t>
  </si>
  <si>
    <t>N</t>
  </si>
  <si>
    <t>Before</t>
  </si>
  <si>
    <t>After</t>
  </si>
  <si>
    <t>Same</t>
  </si>
  <si>
    <t>HKTK1</t>
  </si>
  <si>
    <t>VS</t>
  </si>
  <si>
    <t>H</t>
  </si>
  <si>
    <t>Farmer</t>
  </si>
  <si>
    <t>Completely Satisfied</t>
  </si>
  <si>
    <t>None</t>
  </si>
  <si>
    <t>Willing to pay but if government pays is better</t>
  </si>
  <si>
    <t>Does not belive it is safe so he installed a treatment machine which costs 10K. Machine was bought 5 years ago and works well</t>
  </si>
  <si>
    <t xml:space="preserve">   </t>
  </si>
  <si>
    <t>Doesn’t Treat before use</t>
  </si>
  <si>
    <t xml:space="preserve"> </t>
  </si>
  <si>
    <t>Doesn't Treat before use</t>
  </si>
  <si>
    <t>Does not use for farming</t>
  </si>
  <si>
    <t>Experience broken pumps or pipes 1-2 times per year</t>
  </si>
  <si>
    <t xml:space="preserve">  </t>
  </si>
  <si>
    <t>HKTK2</t>
  </si>
  <si>
    <t>Housewife</t>
  </si>
  <si>
    <t>Has no problems since she can afford to buy drinking water</t>
  </si>
  <si>
    <t>Bought drinking water from delivery trucks (10 baht / tank)</t>
  </si>
  <si>
    <t>No Treatment</t>
  </si>
  <si>
    <t>Even though they think it is not safe but they don’t have treatments for it</t>
  </si>
  <si>
    <t xml:space="preserve">Latest one she heard about was the breakdown of the pump, but maintenance were done within a day. She said that this happens annually and that the villagers could use water from other villages while the system is being fixed. </t>
  </si>
  <si>
    <t>Yes, treat the lime (hardness) so that the water can be drinkable</t>
  </si>
  <si>
    <t>HKTK3</t>
  </si>
  <si>
    <t>Rubber Farmer</t>
  </si>
  <si>
    <t>Satisfied but could improve to drinking standard</t>
  </si>
  <si>
    <t>15-24</t>
  </si>
  <si>
    <t>Bought drinking water from delivery trucks (12 baht / tank)</t>
  </si>
  <si>
    <t>Thinks it is safe so no treatment</t>
  </si>
  <si>
    <t>Yes, pipes were broken because the construction machines ran over them</t>
  </si>
  <si>
    <t>Yes, treatment for drinking standard</t>
  </si>
  <si>
    <t>HKTK4</t>
  </si>
  <si>
    <t>Freelance Driver</t>
  </si>
  <si>
    <t>25-&gt;34</t>
  </si>
  <si>
    <t>Satisfied</t>
  </si>
  <si>
    <t>1 years ago there were problem with water scarcity but it was not a big deal.</t>
  </si>
  <si>
    <t>35-&gt;44</t>
  </si>
  <si>
    <t>Yes, with a 2000 Baht treatment tank (used for cooking)</t>
  </si>
  <si>
    <t>Feels like it is safe so no treatment</t>
  </si>
  <si>
    <t>45-&gt;54</t>
  </si>
  <si>
    <t>None (treatment tank + washing machine are fine ☺)</t>
  </si>
  <si>
    <t>55-&gt;64</t>
  </si>
  <si>
    <t>HKTK5</t>
  </si>
  <si>
    <t>Freelance Work</t>
  </si>
  <si>
    <t>65 &amp; Over</t>
  </si>
  <si>
    <t>No, he doesn’t think the water is safe for drinking. He buys water at 10 baht per tank.</t>
  </si>
  <si>
    <t xml:space="preserve"> Yes, he thinks it is safe so there are no treatments installed</t>
  </si>
  <si>
    <t>Yes, pipe was broken once</t>
  </si>
  <si>
    <t>Yes, make it drinkable</t>
  </si>
  <si>
    <t>Same, Same. The previous system was a surface water which they could drink and use</t>
  </si>
  <si>
    <t>Years lived in village</t>
  </si>
  <si>
    <t>Less than 10</t>
  </si>
  <si>
    <t>10-&gt;19</t>
  </si>
  <si>
    <t>SG1</t>
  </si>
  <si>
    <t>SG2</t>
  </si>
  <si>
    <t>SG3</t>
  </si>
  <si>
    <t>SG4</t>
  </si>
  <si>
    <t>SYKK1</t>
  </si>
  <si>
    <t>SYKK2</t>
  </si>
  <si>
    <t>SYKK3</t>
  </si>
  <si>
    <t>SYKK4</t>
  </si>
  <si>
    <t>SYKK5</t>
  </si>
  <si>
    <t>SYKK6</t>
  </si>
  <si>
    <t>KK1</t>
  </si>
  <si>
    <t>KK2</t>
  </si>
  <si>
    <t>KK3</t>
  </si>
  <si>
    <t>KK4</t>
  </si>
  <si>
    <t>KK5</t>
  </si>
  <si>
    <t>KK6</t>
  </si>
  <si>
    <t>Rubber Farming &amp; Retail</t>
  </si>
  <si>
    <t>NP</t>
  </si>
  <si>
    <t>Quality of Water Since Construction</t>
  </si>
  <si>
    <t>He wants treatment on line</t>
  </si>
  <si>
    <t>RESPONSES</t>
  </si>
  <si>
    <t>No, he doesn’t think it’s safe for drinking, so he buys water at 13 baht per tank.</t>
  </si>
  <si>
    <t xml:space="preserve"> Yes, he thinks it’s safe so there are no treatments installed.</t>
  </si>
  <si>
    <t>20-&gt;29</t>
  </si>
  <si>
    <t>Yes, he thinks it’s safe so there are no treatments installed.</t>
  </si>
  <si>
    <t>Yes, pipes were broken because of construction machines</t>
  </si>
  <si>
    <t>Yes, treat the lime and hardness</t>
  </si>
  <si>
    <t>30-&gt;39</t>
  </si>
  <si>
    <t>Rubber Farming &amp; Retailing</t>
  </si>
  <si>
    <t>40-&gt;49</t>
  </si>
  <si>
    <t>Would be better to treat it for drinkable standards</t>
  </si>
  <si>
    <t>50 &amp; Over</t>
  </si>
  <si>
    <t>TOTAL</t>
  </si>
  <si>
    <t>WELL 1</t>
  </si>
  <si>
    <t>No, he doesn’t think it’s safe so he buys water at 13 baht per tank</t>
  </si>
  <si>
    <t xml:space="preserve"> Yes, he thinks it’s safe so there are no treatments</t>
  </si>
  <si>
    <t>Yes, no treatment for this purpose</t>
  </si>
  <si>
    <t>WELL 2</t>
  </si>
  <si>
    <t>Not often</t>
  </si>
  <si>
    <t>Yes, treat to drinkable standards</t>
  </si>
  <si>
    <t>WELL 3</t>
  </si>
  <si>
    <t>WELL 4</t>
  </si>
  <si>
    <t>Fisherman</t>
  </si>
  <si>
    <t>ASK VEE</t>
  </si>
  <si>
    <t>S</t>
  </si>
  <si>
    <t>Wants the water to be drinkable</t>
  </si>
  <si>
    <t>H/S</t>
  </si>
  <si>
    <t>ALL WELL</t>
  </si>
  <si>
    <t>No, he thinks it’s unsafe for drinking, so he buys</t>
  </si>
  <si>
    <t xml:space="preserve">  Yes, he thinks it’s safe for this purpose so there are no treatments installed</t>
  </si>
  <si>
    <t>Both pump and pipes</t>
  </si>
  <si>
    <t>Previous system which was the surface water was drinkable</t>
  </si>
  <si>
    <t>Satisfied ☺, he needs to consider the price first if drinking standard treatment is to be installed.</t>
  </si>
  <si>
    <t>Retired Head of Villager</t>
  </si>
  <si>
    <t>Freelance Worker</t>
  </si>
  <si>
    <t>No, he doesn’t think it’s safe since there are solid precipitates. He buys water from town.</t>
  </si>
  <si>
    <t>Rubber Farming</t>
  </si>
  <si>
    <t>Yes, he thinks it’s safe for this purpose so there are no treatments</t>
  </si>
  <si>
    <t>Vendor</t>
  </si>
  <si>
    <t>He thinks it is okay</t>
  </si>
  <si>
    <t>Says he will be lacking of water when it was really dry season</t>
  </si>
  <si>
    <t>*just moved to village, question does not apply</t>
  </si>
  <si>
    <t>&lt;5mon</t>
  </si>
  <si>
    <t>sometimes he drinks well water but mostly he purchase water</t>
  </si>
  <si>
    <t>sometimes for washing clothes and dishes but not safe for cooking</t>
  </si>
  <si>
    <t xml:space="preserve"> believes well water is safe for this use</t>
  </si>
  <si>
    <t>no problems related to the water in terms of livestock health or crop decline</t>
  </si>
  <si>
    <t>Yes, make it safer for drinkgin</t>
  </si>
  <si>
    <t>uses a treatment machine for the water before this use but uses purchased water for cooking</t>
  </si>
  <si>
    <t>Retired Village Head</t>
  </si>
  <si>
    <t>Retailer</t>
  </si>
  <si>
    <t>He is okay with the system</t>
  </si>
  <si>
    <t xml:space="preserve"> Has access to enough water</t>
  </si>
  <si>
    <t>Total</t>
  </si>
  <si>
    <t>He believes water is safe for this use, and does not even boil the water anymore</t>
  </si>
  <si>
    <t>Improve Water Quality</t>
  </si>
  <si>
    <t>Believes it is safe, no treatment</t>
  </si>
  <si>
    <t>No Changes</t>
  </si>
  <si>
    <t>Believes water is safe for this use, no treatment</t>
  </si>
  <si>
    <t>Drinking Standards</t>
  </si>
  <si>
    <t>Does not have this occupation</t>
  </si>
  <si>
    <t>Says because the pipe was too old</t>
  </si>
  <si>
    <t>Non Drinking Standards</t>
  </si>
  <si>
    <t>Make the water safer to drink</t>
  </si>
  <si>
    <t>She thinks the water is clean enough</t>
  </si>
  <si>
    <t>Has access to clean water</t>
  </si>
  <si>
    <t>4-5 years</t>
  </si>
  <si>
    <t>Purchases drinking water and doesn’t feel it is safe for this use</t>
  </si>
  <si>
    <t>Believes the well water is safe for this use and does not need to treat it before use</t>
  </si>
  <si>
    <t>Believes the water is safe and does not treat water before use</t>
  </si>
  <si>
    <t>Uses the water for crop farming and has not experienced any problems</t>
  </si>
  <si>
    <t>She said that the pipe was broken when the car ran over</t>
  </si>
  <si>
    <t>Improve quality of water, she also said that would be willing to pay more for better quality water to save money from purchasing drinking water</t>
  </si>
  <si>
    <t>The water needs an improvement</t>
  </si>
  <si>
    <t>Not sure if it is safe for this use, but he drinks because he does not have money to purchase</t>
  </si>
  <si>
    <t>yes</t>
  </si>
  <si>
    <t>Uses for crop farming and believes it to be safe, however the water has unknown precipiatate (eg. Dust, and moina)</t>
  </si>
  <si>
    <t>No mineral building but the moina was found (but she was not sure whether it came from her own pipe or the underground water pipe)</t>
  </si>
  <si>
    <t>Improve quality of water to be more clean because current source is of low quality</t>
  </si>
  <si>
    <t>Good</t>
  </si>
  <si>
    <t>She said she didn’t know if the water is safe for this use or not, but that she has been using it for a long time without treatment</t>
  </si>
  <si>
    <t>Uses for crop farming and believes it to be safe</t>
  </si>
  <si>
    <t>Improve quality of water, to make sure that it is safe for drinking purposes</t>
  </si>
  <si>
    <t>Yes, make it safer for drinking</t>
  </si>
  <si>
    <t>Satisfied (self-managed by the villagers)</t>
  </si>
  <si>
    <t>no</t>
  </si>
  <si>
    <t>With treatment installed, costs 30K (nathan has photo)</t>
  </si>
  <si>
    <t>He thinks it is safe so there are not treatment options for this purpose</t>
  </si>
  <si>
    <t>Yes, the pump broke last year and pipes were broken because of the construction machines</t>
  </si>
  <si>
    <t>None, he already has his own treatment installed and people drink directly from tap without treatment</t>
  </si>
  <si>
    <t>Water from the wells to be drinkable to improve low quality of water and to save cost</t>
  </si>
  <si>
    <t>She wants water to drink from the wells in order to not have to buy drinkgin water anymore</t>
  </si>
  <si>
    <t>She wants the water from the well to be drinkable to improve the quality of water</t>
  </si>
  <si>
    <t>Improve the quality of water to make it drinkable and taste good to also improve quality of water</t>
  </si>
  <si>
    <t>1*</t>
  </si>
  <si>
    <t>Improve the quality of water because now the water cannot be used for cooking or drinkgin</t>
  </si>
  <si>
    <t>She is now okay with the system. Sometimes quality of water is good, but sometimes it is bad. (For bad condition, she opens the valve until good water comes out.)</t>
  </si>
  <si>
    <t>Sometimes, it is seasonally based and occurs during dry season</t>
  </si>
  <si>
    <t xml:space="preserve"> None</t>
  </si>
  <si>
    <t>Improve the water so that it is safe to drink</t>
  </si>
  <si>
    <t>She can not drink water because of bad quality of water (red precipiation - iron)</t>
  </si>
  <si>
    <t>*these 7 people said no because they do not use it for cooking</t>
  </si>
  <si>
    <t>It is not safe for this use and purchases water jugs for 10-12 baht a gallon</t>
  </si>
  <si>
    <t>Not for cooking but yes for washing clothes or dishes</t>
  </si>
  <si>
    <t>Water is fit for use, no treatment needed</t>
  </si>
  <si>
    <t>She doesn’t grow any crops &amp; livestock</t>
  </si>
  <si>
    <t>Pipe was broken when the car ran over it</t>
  </si>
  <si>
    <t>DRINKING</t>
  </si>
  <si>
    <t>Its really good (better than befor)</t>
  </si>
  <si>
    <t>Enough access</t>
  </si>
  <si>
    <t>The water is not safe enough to be used for drinking</t>
  </si>
  <si>
    <t>Its not clean enough and there is some red (iron) precipitate in the water</t>
  </si>
  <si>
    <t>Water is not safe for this purpose and must purchase drinking water</t>
  </si>
  <si>
    <t>She thinks that it is okay for potable use</t>
  </si>
  <si>
    <t>Yes</t>
  </si>
  <si>
    <t>5years</t>
  </si>
  <si>
    <t>Cannot use for drinking, must buy gallon water</t>
  </si>
  <si>
    <t>She thinks that it is good</t>
  </si>
  <si>
    <t>He thinks that it is good</t>
  </si>
  <si>
    <t>5 are sat. 16 are unsat.</t>
  </si>
  <si>
    <t>Yes (she said that the water lacked when the pipe is broken)</t>
  </si>
  <si>
    <t>Safe to drink</t>
  </si>
  <si>
    <t>Not safe to drink</t>
  </si>
  <si>
    <t>Yes (he said that he will be lacking of water when the pipe is broken)</t>
  </si>
  <si>
    <t>Infrequent Damage</t>
  </si>
  <si>
    <t xml:space="preserve">5 people said water scarcity with 2 people saying it occurred when theyre pipes were broken and 2 people stating it occurred during dry season and 1 person saying it occurred 1 year ago </t>
  </si>
  <si>
    <t>Safe to Drink</t>
  </si>
  <si>
    <t>Unsafe to Drink</t>
  </si>
  <si>
    <t>No Water Treatment</t>
  </si>
  <si>
    <t>Frequent Damage</t>
  </si>
  <si>
    <t>Construction Incident</t>
  </si>
  <si>
    <t>Non Descript</t>
  </si>
  <si>
    <t>No Issue</t>
  </si>
  <si>
    <t>Water Treatment</t>
  </si>
  <si>
    <t>Buy Water</t>
  </si>
  <si>
    <t>before</t>
  </si>
  <si>
    <t>after</t>
  </si>
  <si>
    <t>*1 villager couldn’t answer</t>
  </si>
  <si>
    <t>same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</si>
</sst>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sz val="11"/>
      <color rgb="FF000000"/>
      <name val="Calibri"/>
    </font>
    <font>
      <b/>
      <sz val="11"/>
      <color rgb="FF000000"/>
      <name val="Calibri"/>
    </font>
    <font>
      <b/>
      <sz val="18"/>
      <color rgb="FF000000"/>
      <name val="Calibri"/>
    </font>
    <font>
      <sz val="11"/>
      <name val="Calibri"/>
    </font>
  </fonts>
  <fills count="11">
    <fill>
      <patternFill patternType="none"/>
    </fill>
    <fill>
      <patternFill patternType="gray125"/>
    </fill>
    <fill>
      <patternFill patternType="solid">
        <fgColor rgb="FFFFFF66"/>
        <bgColor rgb="FFFFFF66"/>
      </patternFill>
    </fill>
    <fill>
      <patternFill patternType="solid">
        <fgColor rgb="FF0070C0"/>
        <bgColor rgb="FF0070C0"/>
      </patternFill>
    </fill>
    <fill>
      <patternFill patternType="solid">
        <fgColor rgb="FF00B0F0"/>
        <bgColor rgb="FF00B0F0"/>
      </patternFill>
    </fill>
    <fill>
      <patternFill patternType="solid">
        <fgColor rgb="FFFF0000"/>
        <bgColor rgb="FFFF0000"/>
      </patternFill>
    </fill>
    <fill>
      <patternFill patternType="solid">
        <fgColor rgb="FFFFC000"/>
        <bgColor rgb="FFFFC000"/>
      </patternFill>
    </fill>
    <fill>
      <patternFill patternType="solid">
        <fgColor rgb="FFFFFF00"/>
        <bgColor rgb="FFFFFF00"/>
      </patternFill>
    </fill>
    <fill>
      <patternFill patternType="solid">
        <fgColor rgb="FF00B050"/>
        <bgColor rgb="FF00B050"/>
      </patternFill>
    </fill>
    <fill>
      <patternFill patternType="solid">
        <fgColor rgb="FFF79646"/>
        <bgColor rgb="FFF79646"/>
      </patternFill>
    </fill>
    <fill>
      <patternFill patternType="solid">
        <fgColor rgb="FF92CDDC"/>
        <bgColor rgb="FF92CDDC"/>
      </patternFill>
    </fill>
  </fills>
  <borders count="15">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0">
    <xf numFmtId="0" fontId="0" fillId="0" borderId="0" xfId="0"/>
    <xf numFmtId="0" fontId="2" fillId="0" borderId="2" xfId="0" applyFont="1" applyBorder="1" applyAlignment="1">
      <alignment horizontal="center"/>
    </xf>
    <xf numFmtId="0" fontId="1" fillId="0" borderId="2" xfId="0" applyFont="1" applyBorder="1"/>
    <xf numFmtId="0" fontId="2" fillId="0" borderId="3" xfId="0" applyFont="1" applyBorder="1"/>
    <xf numFmtId="0" fontId="1" fillId="0" borderId="3" xfId="0" applyFont="1" applyBorder="1"/>
    <xf numFmtId="0" fontId="2" fillId="2" borderId="1" xfId="0" applyFont="1" applyFill="1" applyBorder="1" applyAlignment="1">
      <alignment horizontal="center"/>
    </xf>
    <xf numFmtId="0" fontId="2" fillId="0" borderId="2" xfId="0" applyFont="1" applyBorder="1"/>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wrapText="1"/>
    </xf>
    <xf numFmtId="0" fontId="2" fillId="2" borderId="3" xfId="0" applyFont="1" applyFill="1" applyBorder="1" applyAlignment="1">
      <alignment horizontal="center"/>
    </xf>
    <xf numFmtId="0" fontId="1" fillId="2" borderId="3" xfId="0" applyFont="1" applyFill="1" applyBorder="1"/>
    <xf numFmtId="0" fontId="2" fillId="2" borderId="3" xfId="0" applyFont="1" applyFill="1" applyBorder="1"/>
    <xf numFmtId="0" fontId="1" fillId="2" borderId="3" xfId="0" applyFont="1" applyFill="1" applyBorder="1" applyAlignment="1">
      <alignment horizontal="right"/>
    </xf>
    <xf numFmtId="0" fontId="1" fillId="0" borderId="6" xfId="0" applyFont="1" applyBorder="1"/>
    <xf numFmtId="0" fontId="1" fillId="2" borderId="3" xfId="0" applyFont="1" applyFill="1" applyBorder="1" applyAlignment="1">
      <alignment horizontal="center"/>
    </xf>
    <xf numFmtId="0" fontId="1" fillId="0" borderId="7" xfId="0" applyFont="1" applyBorder="1"/>
    <xf numFmtId="0" fontId="1" fillId="0" borderId="8" xfId="0" applyFont="1" applyBorder="1"/>
    <xf numFmtId="20" fontId="1" fillId="0" borderId="8" xfId="0" applyNumberFormat="1" applyFont="1" applyBorder="1"/>
    <xf numFmtId="0" fontId="1" fillId="0" borderId="8" xfId="0" applyFont="1" applyBorder="1" applyAlignment="1">
      <alignment horizontal="right"/>
    </xf>
    <xf numFmtId="0" fontId="1" fillId="0" borderId="9" xfId="0" applyFont="1" applyBorder="1" applyAlignment="1">
      <alignment horizontal="right"/>
    </xf>
    <xf numFmtId="0" fontId="1" fillId="0" borderId="4" xfId="0" applyFont="1" applyBorder="1"/>
    <xf numFmtId="0" fontId="1" fillId="0" borderId="2" xfId="0" applyFont="1" applyBorder="1"/>
    <xf numFmtId="0" fontId="1" fillId="0" borderId="2" xfId="0" applyFont="1" applyBorder="1" applyAlignment="1">
      <alignment horizontal="right"/>
    </xf>
    <xf numFmtId="0" fontId="1" fillId="0" borderId="6" xfId="0" applyFont="1" applyBorder="1" applyAlignment="1">
      <alignment horizontal="right"/>
    </xf>
    <xf numFmtId="20" fontId="1" fillId="0" borderId="2" xfId="0" applyNumberFormat="1" applyFont="1" applyBorder="1"/>
    <xf numFmtId="9" fontId="1" fillId="0" borderId="2" xfId="0" applyNumberFormat="1" applyFont="1" applyBorder="1"/>
    <xf numFmtId="0" fontId="1" fillId="0" borderId="5" xfId="0" applyFont="1" applyBorder="1"/>
    <xf numFmtId="0" fontId="1" fillId="0" borderId="10" xfId="0" applyFont="1" applyBorder="1"/>
    <xf numFmtId="0" fontId="1" fillId="0" borderId="10" xfId="0" applyFont="1" applyBorder="1" applyAlignment="1">
      <alignment horizontal="right"/>
    </xf>
    <xf numFmtId="0" fontId="1" fillId="0" borderId="11" xfId="0" applyFont="1" applyBorder="1" applyAlignment="1">
      <alignment horizontal="right"/>
    </xf>
    <xf numFmtId="0" fontId="1" fillId="3" borderId="2" xfId="0" applyFont="1" applyFill="1" applyBorder="1"/>
    <xf numFmtId="0" fontId="1" fillId="3" borderId="2" xfId="0" applyFont="1" applyFill="1" applyBorder="1" applyAlignment="1">
      <alignment horizontal="right"/>
    </xf>
    <xf numFmtId="16" fontId="1" fillId="0" borderId="2" xfId="0" applyNumberFormat="1" applyFont="1" applyBorder="1"/>
    <xf numFmtId="0" fontId="2" fillId="3" borderId="3" xfId="0" applyFont="1" applyFill="1" applyBorder="1"/>
    <xf numFmtId="0" fontId="1" fillId="3" borderId="3" xfId="0" applyFont="1" applyFill="1" applyBorder="1"/>
    <xf numFmtId="9" fontId="1" fillId="0" borderId="3" xfId="0" applyNumberFormat="1" applyFont="1" applyBorder="1"/>
    <xf numFmtId="0" fontId="1" fillId="4" borderId="2" xfId="0" applyFont="1" applyFill="1" applyBorder="1"/>
    <xf numFmtId="0" fontId="1" fillId="0" borderId="2" xfId="0" applyFont="1" applyBorder="1"/>
    <xf numFmtId="0" fontId="2" fillId="0" borderId="3" xfId="0" applyFont="1" applyBorder="1" applyAlignment="1">
      <alignment horizontal="center"/>
    </xf>
    <xf numFmtId="0" fontId="1" fillId="0" borderId="6" xfId="0" applyFont="1" applyBorder="1"/>
    <xf numFmtId="0" fontId="1" fillId="5" borderId="2" xfId="0" applyFont="1" applyFill="1" applyBorder="1"/>
    <xf numFmtId="0" fontId="1" fillId="6" borderId="2" xfId="0" applyFont="1" applyFill="1" applyBorder="1"/>
    <xf numFmtId="0" fontId="1" fillId="0" borderId="9" xfId="0" applyFont="1" applyBorder="1"/>
    <xf numFmtId="0" fontId="1" fillId="7" borderId="2" xfId="0" applyFont="1" applyFill="1" applyBorder="1"/>
    <xf numFmtId="0" fontId="1" fillId="8" borderId="2" xfId="0" applyFont="1" applyFill="1" applyBorder="1"/>
    <xf numFmtId="0" fontId="1" fillId="9" borderId="2" xfId="0" applyFont="1" applyFill="1" applyBorder="1"/>
    <xf numFmtId="0" fontId="4" fillId="10" borderId="2" xfId="0" applyFont="1" applyFill="1" applyBorder="1"/>
    <xf numFmtId="16" fontId="1" fillId="0" borderId="6" xfId="0" applyNumberFormat="1" applyFont="1" applyBorder="1"/>
    <xf numFmtId="0" fontId="1" fillId="0" borderId="3" xfId="0" applyFont="1" applyBorder="1" applyAlignment="1">
      <alignment horizontal="center"/>
    </xf>
    <xf numFmtId="0" fontId="1" fillId="0" borderId="11" xfId="0" applyFont="1" applyBorder="1"/>
    <xf numFmtId="9" fontId="1" fillId="0" borderId="12" xfId="0" applyNumberFormat="1" applyFont="1" applyBorder="1"/>
    <xf numFmtId="0" fontId="1" fillId="0" borderId="13" xfId="0" applyFont="1" applyBorder="1"/>
    <xf numFmtId="0" fontId="1" fillId="0" borderId="14" xfId="0" applyFont="1" applyBorder="1" applyAlignment="1">
      <alignment horizontal="center"/>
    </xf>
    <xf numFmtId="0" fontId="2" fillId="2" borderId="2" xfId="0" applyFont="1" applyFill="1" applyBorder="1" applyAlignment="1">
      <alignment horizontal="center" wrapText="1"/>
    </xf>
    <xf numFmtId="0" fontId="1" fillId="3" borderId="3" xfId="0" applyFont="1" applyFill="1" applyBorder="1" applyAlignment="1">
      <alignment horizontal="right"/>
    </xf>
    <xf numFmtId="0" fontId="1" fillId="0" borderId="4" xfId="0" applyFont="1" applyBorder="1" applyAlignment="1">
      <alignment horizontal="right"/>
    </xf>
    <xf numFmtId="0" fontId="1" fillId="0" borderId="5" xfId="0" applyFont="1" applyBorder="1" applyAlignment="1">
      <alignment horizontal="right"/>
    </xf>
    <xf numFmtId="0" fontId="2" fillId="2" borderId="1" xfId="0" applyFont="1" applyFill="1" applyBorder="1" applyAlignment="1">
      <alignment horizontal="center"/>
    </xf>
    <xf numFmtId="0" fontId="0" fillId="0" borderId="0" xfId="0"/>
    <xf numFmtId="0" fontId="2" fillId="2" borderId="3" xfId="0" applyFont="1" applyFill="1" applyBorder="1" applyAlignment="1">
      <alignment horizontal="center"/>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4" xfId="0" applyFont="1" applyFill="1" applyBorder="1" applyAlignment="1">
      <alignment horizontal="center"/>
    </xf>
    <xf numFmtId="0" fontId="1" fillId="2" borderId="1" xfId="0" applyFont="1" applyFill="1" applyBorder="1" applyAlignment="1">
      <alignment horizontal="center"/>
    </xf>
    <xf numFmtId="0" fontId="2" fillId="2" borderId="2" xfId="0" applyFont="1" applyFill="1" applyBorder="1" applyAlignment="1">
      <alignment horizontal="center"/>
    </xf>
    <xf numFmtId="0" fontId="1" fillId="0" borderId="1" xfId="0" applyFont="1" applyBorder="1" applyAlignment="1">
      <alignment horizontal="center"/>
    </xf>
    <xf numFmtId="0" fontId="3" fillId="0" borderId="2" xfId="0" applyFont="1" applyBorder="1" applyAlignment="1">
      <alignment horizontal="center"/>
    </xf>
    <xf numFmtId="0" fontId="1" fillId="0" borderId="3" xfId="0" applyFont="1" applyBorder="1" applyAlignment="1">
      <alignment horizontal="center"/>
    </xf>
    <xf numFmtId="0" fontId="2" fillId="0" borderId="2" xfId="0" applyFont="1" applyBorder="1" applyAlignment="1">
      <alignment horizont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b="0" i="0">
                <a:solidFill>
                  <a:srgbClr val="808080"/>
                </a:solidFill>
              </a:defRPr>
            </a:pPr>
            <a:r>
              <a:rPr lang="en-US"/>
              <a:t>Occupations</a:t>
            </a:r>
          </a:p>
        </c:rich>
      </c:tx>
      <c:layout/>
      <c:overlay val="0"/>
    </c:title>
    <c:autoTitleDeleted val="0"/>
    <c:plotArea>
      <c:layout/>
      <c:barChart>
        <c:barDir val="col"/>
        <c:grouping val="clustered"/>
        <c:varyColors val="1"/>
        <c:ser>
          <c:idx val="0"/>
          <c:order val="0"/>
          <c:spPr>
            <a:solidFill>
              <a:srgbClr val="4F81BD"/>
            </a:solidFill>
          </c:spPr>
          <c:invertIfNegative val="1"/>
          <c:cat>
            <c:strRef>
              <c:f>Occupation!$A$2:$A$8</c:f>
              <c:strCache>
                <c:ptCount val="7"/>
                <c:pt idx="0">
                  <c:v>Housewife</c:v>
                </c:pt>
                <c:pt idx="1">
                  <c:v>Rubber Farming</c:v>
                </c:pt>
                <c:pt idx="2">
                  <c:v>Freelance Work</c:v>
                </c:pt>
                <c:pt idx="3">
                  <c:v>Rubber Farming &amp; Retail</c:v>
                </c:pt>
                <c:pt idx="4">
                  <c:v>Fisherman</c:v>
                </c:pt>
                <c:pt idx="5">
                  <c:v>Retired Village Head</c:v>
                </c:pt>
                <c:pt idx="6">
                  <c:v>Retailer</c:v>
                </c:pt>
              </c:strCache>
            </c:strRef>
          </c:cat>
          <c:val>
            <c:numRef>
              <c:f>Occupation!$B$2:$B$8</c:f>
              <c:numCache>
                <c:formatCode>General</c:formatCode>
                <c:ptCount val="7"/>
                <c:pt idx="0">
                  <c:v>4</c:v>
                </c:pt>
                <c:pt idx="1">
                  <c:v>5</c:v>
                </c:pt>
                <c:pt idx="2">
                  <c:v>3</c:v>
                </c:pt>
                <c:pt idx="3">
                  <c:v>2</c:v>
                </c:pt>
                <c:pt idx="4">
                  <c:v>4</c:v>
                </c:pt>
                <c:pt idx="5">
                  <c:v>1</c:v>
                </c:pt>
                <c:pt idx="6">
                  <c:v>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47190736"/>
        <c:axId val="347188776"/>
      </c:barChart>
      <c:catAx>
        <c:axId val="347190736"/>
        <c:scaling>
          <c:orientation val="minMax"/>
        </c:scaling>
        <c:delete val="0"/>
        <c:axPos val="b"/>
        <c:numFmt formatCode="General" sourceLinked="1"/>
        <c:majorTickMark val="cross"/>
        <c:minorTickMark val="cross"/>
        <c:tickLblPos val="nextTo"/>
        <c:txPr>
          <a:bodyPr/>
          <a:lstStyle/>
          <a:p>
            <a:pPr>
              <a:defRPr sz="900" b="0" i="0">
                <a:solidFill>
                  <a:srgbClr val="808080"/>
                </a:solidFill>
              </a:defRPr>
            </a:pPr>
            <a:endParaRPr lang="en-US"/>
          </a:p>
        </c:txPr>
        <c:crossAx val="347188776"/>
        <c:crosses val="autoZero"/>
        <c:auto val="1"/>
        <c:lblAlgn val="ctr"/>
        <c:lblOffset val="100"/>
        <c:noMultiLvlLbl val="1"/>
      </c:catAx>
      <c:valAx>
        <c:axId val="347188776"/>
        <c:scaling>
          <c:orientation val="minMax"/>
        </c:scaling>
        <c:delete val="0"/>
        <c:axPos val="l"/>
        <c:majorGridlines>
          <c:spPr>
            <a:ln>
              <a:solidFill>
                <a:srgbClr val="D9D9D9"/>
              </a:solidFill>
            </a:ln>
          </c:spPr>
        </c:majorGridlines>
        <c:title>
          <c:tx>
            <c:rich>
              <a:bodyPr/>
              <a:lstStyle/>
              <a:p>
                <a:pPr>
                  <a:defRPr sz="900" b="0" i="0">
                    <a:solidFill>
                      <a:srgbClr val="808080"/>
                    </a:solidFill>
                  </a:defRPr>
                </a:pPr>
                <a:r>
                  <a:rPr lang="en-US"/>
                  <a:t>Number of Responses</a:t>
                </a:r>
              </a:p>
            </c:rich>
          </c:tx>
          <c:layout/>
          <c:overlay val="0"/>
        </c:title>
        <c:numFmt formatCode="General" sourceLinked="1"/>
        <c:majorTickMark val="cross"/>
        <c:minorTickMark val="cross"/>
        <c:tickLblPos val="nextTo"/>
        <c:spPr>
          <a:ln w="47625">
            <a:noFill/>
          </a:ln>
        </c:spPr>
        <c:txPr>
          <a:bodyPr/>
          <a:lstStyle/>
          <a:p>
            <a:pPr>
              <a:defRPr sz="900" b="0" i="0">
                <a:solidFill>
                  <a:srgbClr val="808080"/>
                </a:solidFill>
              </a:defRPr>
            </a:pPr>
            <a:endParaRPr lang="en-US"/>
          </a:p>
        </c:txPr>
        <c:crossAx val="347190736"/>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b="0" i="0">
                <a:solidFill>
                  <a:srgbClr val="808080"/>
                </a:solidFill>
              </a:defRPr>
            </a:pPr>
            <a:r>
              <a:rPr lang="en-US"/>
              <a:t>Changes to the system</a:t>
            </a:r>
          </a:p>
        </c:rich>
      </c:tx>
      <c:layout/>
      <c:overlay val="0"/>
    </c:title>
    <c:autoTitleDeleted val="0"/>
    <c:plotArea>
      <c:layout>
        <c:manualLayout>
          <c:xMode val="edge"/>
          <c:yMode val="edge"/>
          <c:x val="0.12209492563429571"/>
          <c:y val="0.3152314814814815"/>
          <c:w val="0.84734951881014875"/>
          <c:h val="0.52246099445902594"/>
        </c:manualLayout>
      </c:layout>
      <c:barChart>
        <c:barDir val="col"/>
        <c:grouping val="stacked"/>
        <c:varyColors val="1"/>
        <c:ser>
          <c:idx val="0"/>
          <c:order val="0"/>
          <c:tx>
            <c:strRef>
              <c:f>'Changes to System'!$F$6</c:f>
              <c:strCache>
                <c:ptCount val="1"/>
                <c:pt idx="0">
                  <c:v>Drinking Standards</c:v>
                </c:pt>
              </c:strCache>
            </c:strRef>
          </c:tx>
          <c:spPr>
            <a:solidFill>
              <a:srgbClr val="4F81BD"/>
            </a:solidFill>
          </c:spPr>
          <c:invertIfNegative val="1"/>
          <c:cat>
            <c:strRef>
              <c:f>'Changes to System'!$G$5:$H$5</c:f>
              <c:strCache>
                <c:ptCount val="2"/>
                <c:pt idx="0">
                  <c:v>Improve Water Quality</c:v>
                </c:pt>
                <c:pt idx="1">
                  <c:v>No Changes</c:v>
                </c:pt>
              </c:strCache>
            </c:strRef>
          </c:cat>
          <c:val>
            <c:numRef>
              <c:f>'Changes to System'!$G$6:$H$6</c:f>
              <c:numCache>
                <c:formatCode>General</c:formatCode>
                <c:ptCount val="2"/>
                <c:pt idx="0">
                  <c:v>16</c:v>
                </c:pt>
                <c:pt idx="1">
                  <c:v>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'Changes to System'!$F$7</c:f>
              <c:strCache>
                <c:ptCount val="1"/>
                <c:pt idx="0">
                  <c:v>Non Drinking Standards</c:v>
                </c:pt>
              </c:strCache>
            </c:strRef>
          </c:tx>
          <c:spPr>
            <a:solidFill>
              <a:srgbClr val="FFFF99"/>
            </a:solidFill>
          </c:spPr>
          <c:invertIfNegative val="1"/>
          <c:cat>
            <c:strRef>
              <c:f>'Changes to System'!$G$5:$H$5</c:f>
              <c:strCache>
                <c:ptCount val="2"/>
                <c:pt idx="0">
                  <c:v>Improve Water Quality</c:v>
                </c:pt>
                <c:pt idx="1">
                  <c:v>No Changes</c:v>
                </c:pt>
              </c:strCache>
            </c:strRef>
          </c:cat>
          <c:val>
            <c:numRef>
              <c:f>'Changes to System'!$G$7:$H$7</c:f>
              <c:numCache>
                <c:formatCode>General</c:formatCode>
                <c:ptCount val="2"/>
                <c:pt idx="0">
                  <c:v>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29754056"/>
        <c:axId val="129752488"/>
      </c:barChart>
      <c:catAx>
        <c:axId val="129754056"/>
        <c:scaling>
          <c:orientation val="minMax"/>
        </c:scaling>
        <c:delete val="0"/>
        <c:axPos val="b"/>
        <c:title>
          <c:tx>
            <c:rich>
              <a:bodyPr/>
              <a:lstStyle/>
              <a:p>
                <a:pPr>
                  <a:defRPr sz="900" b="0" i="0">
                    <a:solidFill>
                      <a:srgbClr val="808080"/>
                    </a:solidFill>
                  </a:defRPr>
                </a:pPr>
                <a:r>
                  <a:rPr lang="en-US"/>
                  <a:t>Villager's Perception</a:t>
                </a:r>
              </a:p>
            </c:rich>
          </c:tx>
          <c:layout/>
          <c:overlay val="0"/>
        </c:title>
        <c:numFmt formatCode="General" sourceLinked="1"/>
        <c:majorTickMark val="cross"/>
        <c:minorTickMark val="cross"/>
        <c:tickLblPos val="nextTo"/>
        <c:txPr>
          <a:bodyPr/>
          <a:lstStyle/>
          <a:p>
            <a:pPr>
              <a:defRPr sz="900" b="0" i="0">
                <a:solidFill>
                  <a:srgbClr val="808080"/>
                </a:solidFill>
              </a:defRPr>
            </a:pPr>
            <a:endParaRPr lang="en-US"/>
          </a:p>
        </c:txPr>
        <c:crossAx val="129752488"/>
        <c:crosses val="autoZero"/>
        <c:auto val="1"/>
        <c:lblAlgn val="ctr"/>
        <c:lblOffset val="100"/>
        <c:noMultiLvlLbl val="1"/>
      </c:catAx>
      <c:valAx>
        <c:axId val="129752488"/>
        <c:scaling>
          <c:orientation val="minMax"/>
        </c:scaling>
        <c:delete val="0"/>
        <c:axPos val="l"/>
        <c:majorGridlines>
          <c:spPr>
            <a:ln>
              <a:solidFill>
                <a:srgbClr val="D9D9D9"/>
              </a:solidFill>
            </a:ln>
          </c:spPr>
        </c:majorGridlines>
        <c:title>
          <c:tx>
            <c:rich>
              <a:bodyPr/>
              <a:lstStyle/>
              <a:p>
                <a:pPr>
                  <a:defRPr sz="900" b="0" i="0">
                    <a:solidFill>
                      <a:srgbClr val="808080"/>
                    </a:solidFill>
                  </a:defRPr>
                </a:pPr>
                <a:r>
                  <a:rPr lang="en-US"/>
                  <a:t>Number of Villagers</a:t>
                </a:r>
              </a:p>
            </c:rich>
          </c:tx>
          <c:layout/>
          <c:overlay val="0"/>
        </c:title>
        <c:numFmt formatCode="General" sourceLinked="1"/>
        <c:majorTickMark val="cross"/>
        <c:minorTickMark val="cross"/>
        <c:tickLblPos val="nextTo"/>
        <c:spPr>
          <a:ln w="47625">
            <a:noFill/>
          </a:ln>
        </c:spPr>
        <c:txPr>
          <a:bodyPr/>
          <a:lstStyle/>
          <a:p>
            <a:pPr>
              <a:defRPr sz="900" b="0" i="0">
                <a:solidFill>
                  <a:srgbClr val="808080"/>
                </a:solidFill>
              </a:defRPr>
            </a:pPr>
            <a:endParaRPr lang="en-US"/>
          </a:p>
        </c:txPr>
        <c:crossAx val="129754056"/>
        <c:crosses val="autoZero"/>
        <c:crossBetween val="between"/>
      </c:valAx>
      <c:spPr>
        <a:solidFill>
          <a:srgbClr val="FFFFFF"/>
        </a:solidFill>
      </c:spPr>
    </c:plotArea>
    <c:legend>
      <c:legendPos val="b"/>
      <c:layout/>
      <c:overlay val="0"/>
      <c:txPr>
        <a:bodyPr/>
        <a:lstStyle/>
        <a:p>
          <a:pPr>
            <a:defRPr sz="900">
              <a:solidFill>
                <a:srgbClr val="808080"/>
              </a:solidFil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600" b="0" i="0">
                <a:solidFill>
                  <a:srgbClr val="808080"/>
                </a:solidFill>
              </a:defRPr>
            </a:pPr>
            <a:r>
              <a:rPr lang="en-US"/>
              <a:t>Desired Changes to the Current water system</a:t>
            </a:r>
          </a:p>
        </c:rich>
      </c:tx>
      <c:layout/>
      <c:overlay val="0"/>
    </c:title>
    <c:autoTitleDeleted val="0"/>
    <c:plotArea>
      <c:layout>
        <c:manualLayout>
          <c:xMode val="edge"/>
          <c:yMode val="edge"/>
          <c:x val="0.13230794641872368"/>
          <c:y val="0.30878085508211084"/>
          <c:w val="0.80998705071775223"/>
          <c:h val="0.54394322451110821"/>
        </c:manualLayout>
      </c:layout>
      <c:barChart>
        <c:barDir val="col"/>
        <c:grouping val="stacked"/>
        <c:varyColors val="1"/>
        <c:ser>
          <c:idx val="0"/>
          <c:order val="0"/>
          <c:tx>
            <c:strRef>
              <c:f>'Changes to System'!$F$11</c:f>
              <c:strCache>
                <c:ptCount val="1"/>
                <c:pt idx="0">
                  <c:v>Drinking Standards</c:v>
                </c:pt>
              </c:strCache>
            </c:strRef>
          </c:tx>
          <c:spPr>
            <a:solidFill>
              <a:srgbClr val="4F81BD"/>
            </a:solidFill>
          </c:spPr>
          <c:invertIfNegative val="1"/>
          <c:cat>
            <c:strRef>
              <c:f>'Changes to System'!$G$10:$H$10</c:f>
              <c:strCache>
                <c:ptCount val="2"/>
                <c:pt idx="0">
                  <c:v>Improve Water Quality</c:v>
                </c:pt>
                <c:pt idx="1">
                  <c:v>No Changes</c:v>
                </c:pt>
              </c:strCache>
            </c:strRef>
          </c:cat>
          <c:val>
            <c:numRef>
              <c:f>'Changes to System'!$G$11:$H$11</c:f>
              <c:numCache>
                <c:formatCode>0%</c:formatCode>
                <c:ptCount val="2"/>
                <c:pt idx="0">
                  <c:v>0.76190476190476186</c:v>
                </c:pt>
                <c:pt idx="1">
                  <c:v>0.14285714285714285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'Changes to System'!$F$12</c:f>
              <c:strCache>
                <c:ptCount val="1"/>
                <c:pt idx="0">
                  <c:v>Non Drinking Standards</c:v>
                </c:pt>
              </c:strCache>
            </c:strRef>
          </c:tx>
          <c:spPr>
            <a:solidFill>
              <a:srgbClr val="FFFF99"/>
            </a:solidFill>
          </c:spPr>
          <c:invertIfNegative val="1"/>
          <c:cat>
            <c:strRef>
              <c:f>'Changes to System'!$G$10:$H$10</c:f>
              <c:strCache>
                <c:ptCount val="2"/>
                <c:pt idx="0">
                  <c:v>Improve Water Quality</c:v>
                </c:pt>
                <c:pt idx="1">
                  <c:v>No Changes</c:v>
                </c:pt>
              </c:strCache>
            </c:strRef>
          </c:cat>
          <c:val>
            <c:numRef>
              <c:f>'Changes to System'!$G$12:$H$12</c:f>
              <c:numCache>
                <c:formatCode>0%</c:formatCode>
                <c:ptCount val="2"/>
                <c:pt idx="0">
                  <c:v>9.5238095238095233E-2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49075504"/>
        <c:axId val="349070408"/>
      </c:barChart>
      <c:catAx>
        <c:axId val="349075504"/>
        <c:scaling>
          <c:orientation val="minMax"/>
        </c:scaling>
        <c:delete val="0"/>
        <c:axPos val="b"/>
        <c:title>
          <c:tx>
            <c:rich>
              <a:bodyPr/>
              <a:lstStyle/>
              <a:p>
                <a:pPr>
                  <a:defRPr sz="900" b="0" i="0">
                    <a:solidFill>
                      <a:srgbClr val="808080"/>
                    </a:solidFill>
                  </a:defRPr>
                </a:pPr>
                <a:r>
                  <a:rPr lang="en-US"/>
                  <a:t>Changes Desired</a:t>
                </a:r>
              </a:p>
            </c:rich>
          </c:tx>
          <c:layout/>
          <c:overlay val="0"/>
        </c:title>
        <c:numFmt formatCode="General" sourceLinked="1"/>
        <c:majorTickMark val="cross"/>
        <c:minorTickMark val="cross"/>
        <c:tickLblPos val="nextTo"/>
        <c:txPr>
          <a:bodyPr/>
          <a:lstStyle/>
          <a:p>
            <a:pPr>
              <a:defRPr sz="900" b="0" i="0">
                <a:solidFill>
                  <a:srgbClr val="808080"/>
                </a:solidFill>
              </a:defRPr>
            </a:pPr>
            <a:endParaRPr lang="en-US"/>
          </a:p>
        </c:txPr>
        <c:crossAx val="349070408"/>
        <c:crosses val="autoZero"/>
        <c:auto val="1"/>
        <c:lblAlgn val="ctr"/>
        <c:lblOffset val="100"/>
        <c:noMultiLvlLbl val="1"/>
      </c:catAx>
      <c:valAx>
        <c:axId val="349070408"/>
        <c:scaling>
          <c:orientation val="minMax"/>
        </c:scaling>
        <c:delete val="0"/>
        <c:axPos val="l"/>
        <c:majorGridlines>
          <c:spPr>
            <a:ln>
              <a:solidFill>
                <a:srgbClr val="D9D9D9"/>
              </a:solidFill>
            </a:ln>
          </c:spPr>
        </c:majorGridlines>
        <c:title>
          <c:tx>
            <c:rich>
              <a:bodyPr/>
              <a:lstStyle/>
              <a:p>
                <a:pPr>
                  <a:defRPr sz="900" b="0" i="0">
                    <a:solidFill>
                      <a:srgbClr val="808080"/>
                    </a:solidFill>
                  </a:defRPr>
                </a:pPr>
                <a:r>
                  <a:rPr lang="en-US"/>
                  <a:t>Percentage of Villagers</a:t>
                </a:r>
              </a:p>
            </c:rich>
          </c:tx>
          <c:layout/>
          <c:overlay val="0"/>
        </c:title>
        <c:numFmt formatCode="0%" sourceLinked="1"/>
        <c:majorTickMark val="cross"/>
        <c:minorTickMark val="cross"/>
        <c:tickLblPos val="nextTo"/>
        <c:spPr>
          <a:ln w="47625">
            <a:noFill/>
          </a:ln>
        </c:spPr>
        <c:txPr>
          <a:bodyPr/>
          <a:lstStyle/>
          <a:p>
            <a:pPr>
              <a:defRPr sz="900" b="0" i="0">
                <a:solidFill>
                  <a:srgbClr val="808080"/>
                </a:solidFill>
              </a:defRPr>
            </a:pPr>
            <a:endParaRPr lang="en-US"/>
          </a:p>
        </c:txPr>
        <c:crossAx val="349075504"/>
        <c:crosses val="autoZero"/>
        <c:crossBetween val="between"/>
      </c:valAx>
      <c:spPr>
        <a:solidFill>
          <a:srgbClr val="FFFFFF"/>
        </a:solidFill>
      </c:spPr>
    </c:plotArea>
    <c:legend>
      <c:legendPos val="b"/>
      <c:layout/>
      <c:overlay val="0"/>
      <c:txPr>
        <a:bodyPr/>
        <a:lstStyle/>
        <a:p>
          <a:pPr>
            <a:defRPr sz="1000">
              <a:solidFill>
                <a:srgbClr val="808080"/>
              </a:solidFil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b="0" i="0">
                <a:solidFill>
                  <a:srgbClr val="808080"/>
                </a:solidFill>
              </a:defRPr>
            </a:pPr>
            <a:r>
              <a:rPr lang="en-US"/>
              <a:t>Water quality perception after government construction of new system</a:t>
            </a:r>
          </a:p>
        </c:rich>
      </c:tx>
      <c:layout/>
      <c:overlay val="0"/>
    </c:title>
    <c:autoTitleDeleted val="0"/>
    <c:plotArea>
      <c:layout/>
      <c:barChart>
        <c:barDir val="col"/>
        <c:grouping val="clustered"/>
        <c:varyColors val="1"/>
        <c:ser>
          <c:idx val="0"/>
          <c:order val="0"/>
          <c:spPr>
            <a:solidFill>
              <a:srgbClr val="4F81BD"/>
            </a:solidFill>
          </c:spPr>
          <c:invertIfNegative val="1"/>
          <c:cat>
            <c:strRef>
              <c:f>'Water Quality Perception'!$A$2:$C$2</c:f>
              <c:strCache>
                <c:ptCount val="3"/>
                <c:pt idx="0">
                  <c:v>Before</c:v>
                </c:pt>
                <c:pt idx="1">
                  <c:v>After</c:v>
                </c:pt>
                <c:pt idx="2">
                  <c:v>Same</c:v>
                </c:pt>
              </c:strCache>
            </c:strRef>
          </c:cat>
          <c:val>
            <c:numRef>
              <c:f>'Water Quality Perception'!$A$3:$C$3</c:f>
              <c:numCache>
                <c:formatCode>General</c:formatCode>
                <c:ptCount val="3"/>
                <c:pt idx="0">
                  <c:v>1</c:v>
                </c:pt>
                <c:pt idx="1">
                  <c:v>14</c:v>
                </c:pt>
                <c:pt idx="2">
                  <c:v>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49071584"/>
        <c:axId val="349074328"/>
      </c:barChart>
      <c:catAx>
        <c:axId val="349071584"/>
        <c:scaling>
          <c:orientation val="minMax"/>
        </c:scaling>
        <c:delete val="0"/>
        <c:axPos val="b"/>
        <c:title>
          <c:tx>
            <c:rich>
              <a:bodyPr/>
              <a:lstStyle/>
              <a:p>
                <a:pPr>
                  <a:defRPr sz="900" b="0" i="0">
                    <a:solidFill>
                      <a:srgbClr val="808080"/>
                    </a:solidFill>
                  </a:defRPr>
                </a:pPr>
                <a:r>
                  <a:rPr lang="en-US"/>
                  <a:t>Water Quality Since Construction</a:t>
                </a:r>
              </a:p>
            </c:rich>
          </c:tx>
          <c:layout/>
          <c:overlay val="0"/>
        </c:title>
        <c:numFmt formatCode="General" sourceLinked="1"/>
        <c:majorTickMark val="cross"/>
        <c:minorTickMark val="cross"/>
        <c:tickLblPos val="nextTo"/>
        <c:txPr>
          <a:bodyPr/>
          <a:lstStyle/>
          <a:p>
            <a:pPr>
              <a:defRPr sz="900" b="0" i="0">
                <a:solidFill>
                  <a:srgbClr val="808080"/>
                </a:solidFill>
              </a:defRPr>
            </a:pPr>
            <a:endParaRPr lang="en-US"/>
          </a:p>
        </c:txPr>
        <c:crossAx val="349074328"/>
        <c:crosses val="autoZero"/>
        <c:auto val="1"/>
        <c:lblAlgn val="ctr"/>
        <c:lblOffset val="100"/>
        <c:noMultiLvlLbl val="1"/>
      </c:catAx>
      <c:valAx>
        <c:axId val="349074328"/>
        <c:scaling>
          <c:orientation val="minMax"/>
        </c:scaling>
        <c:delete val="0"/>
        <c:axPos val="l"/>
        <c:majorGridlines>
          <c:spPr>
            <a:ln>
              <a:solidFill>
                <a:srgbClr val="D9D9D9"/>
              </a:solidFill>
            </a:ln>
          </c:spPr>
        </c:majorGridlines>
        <c:title>
          <c:tx>
            <c:rich>
              <a:bodyPr/>
              <a:lstStyle/>
              <a:p>
                <a:pPr>
                  <a:defRPr sz="900" b="0" i="0">
                    <a:solidFill>
                      <a:srgbClr val="808080"/>
                    </a:solidFill>
                  </a:defRPr>
                </a:pPr>
                <a:r>
                  <a:rPr lang="en-US"/>
                  <a:t>Number of VIllagers</a:t>
                </a:r>
              </a:p>
            </c:rich>
          </c:tx>
          <c:layout/>
          <c:overlay val="0"/>
        </c:title>
        <c:numFmt formatCode="General" sourceLinked="1"/>
        <c:majorTickMark val="cross"/>
        <c:minorTickMark val="cross"/>
        <c:tickLblPos val="nextTo"/>
        <c:spPr>
          <a:ln w="47625">
            <a:noFill/>
          </a:ln>
        </c:spPr>
        <c:txPr>
          <a:bodyPr/>
          <a:lstStyle/>
          <a:p>
            <a:pPr>
              <a:defRPr sz="900" b="0" i="0">
                <a:solidFill>
                  <a:srgbClr val="808080"/>
                </a:solidFill>
              </a:defRPr>
            </a:pPr>
            <a:endParaRPr lang="en-US"/>
          </a:p>
        </c:txPr>
        <c:crossAx val="349071584"/>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b="0" i="0">
                <a:solidFill>
                  <a:srgbClr val="808080"/>
                </a:solidFill>
              </a:defRPr>
            </a:pPr>
            <a:r>
              <a:rPr lang="en-US"/>
              <a:t>Quality of water since construction</a:t>
            </a:r>
          </a:p>
        </c:rich>
      </c:tx>
      <c:layout/>
      <c:overlay val="0"/>
    </c:title>
    <c:autoTitleDeleted val="0"/>
    <c:plotArea>
      <c:layout/>
      <c:pieChart>
        <c:varyColors val="1"/>
        <c:ser>
          <c:idx val="0"/>
          <c:order val="0"/>
          <c:tx>
            <c:strRef>
              <c:f>'Water Quality Perception'!$N$2</c:f>
              <c:strCache>
                <c:ptCount val="1"/>
                <c:pt idx="0">
                  <c:v>Quality of Water Since Construction</c:v>
                </c:pt>
              </c:strCache>
            </c:strRef>
          </c:tx>
          <c:dPt>
            <c:idx val="0"/>
            <c:bubble3D val="0"/>
            <c:spPr>
              <a:solidFill>
                <a:srgbClr val="4F81BD"/>
              </a:solidFill>
              <a:ln w="25400" cmpd="sng">
                <a:solidFill>
                  <a:srgbClr val="FFFFFF"/>
                </a:solidFill>
              </a:ln>
            </c:spPr>
          </c:dPt>
          <c:dPt>
            <c:idx val="1"/>
            <c:bubble3D val="0"/>
            <c:spPr>
              <a:solidFill>
                <a:srgbClr val="C0504D"/>
              </a:solidFill>
              <a:ln w="25400" cmpd="sng">
                <a:solidFill>
                  <a:srgbClr val="FFFFFF"/>
                </a:solidFill>
              </a:ln>
            </c:spPr>
          </c:dPt>
          <c:dPt>
            <c:idx val="2"/>
            <c:bubble3D val="0"/>
            <c:spPr>
              <a:solidFill>
                <a:srgbClr val="9BBB59"/>
              </a:solidFill>
              <a:ln w="25400" cmpd="sng">
                <a:solidFill>
                  <a:srgbClr val="FFFFFF"/>
                </a:solidFill>
              </a:ln>
            </c:spPr>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'Water Quality Perception'!$M$3:$M$5</c:f>
              <c:strCache>
                <c:ptCount val="3"/>
                <c:pt idx="0">
                  <c:v>Before</c:v>
                </c:pt>
                <c:pt idx="1">
                  <c:v>After</c:v>
                </c:pt>
                <c:pt idx="2">
                  <c:v>Same</c:v>
                </c:pt>
              </c:strCache>
            </c:strRef>
          </c:cat>
          <c:val>
            <c:numRef>
              <c:f>'Water Quality Perception'!$N$3:$N$5</c:f>
              <c:numCache>
                <c:formatCode>General</c:formatCode>
                <c:ptCount val="3"/>
                <c:pt idx="0">
                  <c:v>4.8000000000000001E-2</c:v>
                </c:pt>
                <c:pt idx="1">
                  <c:v>0.66</c:v>
                </c:pt>
                <c:pt idx="2">
                  <c:v>0.29199999999999998</c:v>
                </c:pt>
              </c:numCache>
            </c:numRef>
          </c:val>
        </c:ser>
        <c:dLbls>
          <c:showLegendKey val="0"/>
          <c:showVal val="0"/>
          <c:showCatName val="0"/>
          <c:showSerName val="0"/>
          <c:showPercent val="0"/>
          <c:showBubbleSize val="0"/>
          <c:showLeaderLines val="1"/>
        </c:dLbls>
        <c:firstSliceAng val="0"/>
      </c:pieChart>
      <c:spPr>
        <a:solidFill>
          <a:srgbClr val="FFFFFF"/>
        </a:solidFill>
      </c:spPr>
    </c:plotArea>
    <c:legend>
      <c:legendPos val="b"/>
      <c:layout/>
      <c:overlay val="0"/>
      <c:txPr>
        <a:bodyPr/>
        <a:lstStyle/>
        <a:p>
          <a:pPr>
            <a:defRPr sz="900">
              <a:solidFill>
                <a:srgbClr val="808080"/>
              </a:solidFil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b="0" i="0">
                <a:solidFill>
                  <a:srgbClr val="808080"/>
                </a:solidFill>
              </a:defRPr>
            </a:pPr>
            <a:r>
              <a:rPr lang="en-US"/>
              <a:t>Occupations</a:t>
            </a:r>
          </a:p>
        </c:rich>
      </c:tx>
      <c:layout/>
      <c:overlay val="0"/>
    </c:title>
    <c:autoTitleDeleted val="0"/>
    <c:plotArea>
      <c:layout/>
      <c:barChart>
        <c:barDir val="col"/>
        <c:grouping val="clustered"/>
        <c:varyColors val="1"/>
        <c:ser>
          <c:idx val="0"/>
          <c:order val="0"/>
          <c:spPr>
            <a:solidFill>
              <a:srgbClr val="4F81BD"/>
            </a:solidFill>
          </c:spPr>
          <c:invertIfNegative val="1"/>
          <c:cat>
            <c:strRef>
              <c:f>Occupation!$A$2:$A$8</c:f>
              <c:strCache>
                <c:ptCount val="7"/>
                <c:pt idx="0">
                  <c:v>Housewife</c:v>
                </c:pt>
                <c:pt idx="1">
                  <c:v>Rubber Farming</c:v>
                </c:pt>
                <c:pt idx="2">
                  <c:v>Freelance Work</c:v>
                </c:pt>
                <c:pt idx="3">
                  <c:v>Rubber Farming &amp; Retail</c:v>
                </c:pt>
                <c:pt idx="4">
                  <c:v>Fisherman</c:v>
                </c:pt>
                <c:pt idx="5">
                  <c:v>Retired Village Head</c:v>
                </c:pt>
                <c:pt idx="6">
                  <c:v>Retailer</c:v>
                </c:pt>
              </c:strCache>
            </c:strRef>
          </c:cat>
          <c:val>
            <c:numRef>
              <c:f>Occupation!$C$2:$C$8</c:f>
              <c:numCache>
                <c:formatCode>0%</c:formatCode>
                <c:ptCount val="7"/>
                <c:pt idx="0">
                  <c:v>0.19047619047619047</c:v>
                </c:pt>
                <c:pt idx="1">
                  <c:v>0.23809523809523808</c:v>
                </c:pt>
                <c:pt idx="2">
                  <c:v>0.14285714285714285</c:v>
                </c:pt>
                <c:pt idx="3">
                  <c:v>9.5238095238095233E-2</c:v>
                </c:pt>
                <c:pt idx="4">
                  <c:v>0.19047619047619047</c:v>
                </c:pt>
                <c:pt idx="5">
                  <c:v>4.7619047619047616E-2</c:v>
                </c:pt>
                <c:pt idx="6">
                  <c:v>9.5238095238095233E-2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47188384"/>
        <c:axId val="347191128"/>
      </c:barChart>
      <c:catAx>
        <c:axId val="347188384"/>
        <c:scaling>
          <c:orientation val="minMax"/>
        </c:scaling>
        <c:delete val="0"/>
        <c:axPos val="b"/>
        <c:numFmt formatCode="General" sourceLinked="1"/>
        <c:majorTickMark val="cross"/>
        <c:minorTickMark val="cross"/>
        <c:tickLblPos val="nextTo"/>
        <c:txPr>
          <a:bodyPr/>
          <a:lstStyle/>
          <a:p>
            <a:pPr>
              <a:defRPr sz="900" b="0" i="0">
                <a:solidFill>
                  <a:srgbClr val="808080"/>
                </a:solidFill>
              </a:defRPr>
            </a:pPr>
            <a:endParaRPr lang="en-US"/>
          </a:p>
        </c:txPr>
        <c:crossAx val="347191128"/>
        <c:crosses val="autoZero"/>
        <c:auto val="1"/>
        <c:lblAlgn val="ctr"/>
        <c:lblOffset val="100"/>
        <c:noMultiLvlLbl val="1"/>
      </c:catAx>
      <c:valAx>
        <c:axId val="347191128"/>
        <c:scaling>
          <c:orientation val="minMax"/>
        </c:scaling>
        <c:delete val="0"/>
        <c:axPos val="l"/>
        <c:majorGridlines>
          <c:spPr>
            <a:ln>
              <a:solidFill>
                <a:srgbClr val="D9D9D9"/>
              </a:solidFill>
            </a:ln>
          </c:spPr>
        </c:majorGridlines>
        <c:title>
          <c:tx>
            <c:rich>
              <a:bodyPr/>
              <a:lstStyle/>
              <a:p>
                <a:pPr>
                  <a:defRPr sz="900" b="0" i="0">
                    <a:solidFill>
                      <a:srgbClr val="808080"/>
                    </a:solidFill>
                  </a:defRPr>
                </a:pPr>
                <a:r>
                  <a:rPr lang="en-US"/>
                  <a:t>Percentage of Villagers</a:t>
                </a:r>
              </a:p>
            </c:rich>
          </c:tx>
          <c:layout/>
          <c:overlay val="0"/>
        </c:title>
        <c:numFmt formatCode="0%" sourceLinked="1"/>
        <c:majorTickMark val="cross"/>
        <c:minorTickMark val="cross"/>
        <c:tickLblPos val="nextTo"/>
        <c:spPr>
          <a:ln w="47625">
            <a:noFill/>
          </a:ln>
        </c:spPr>
        <c:txPr>
          <a:bodyPr/>
          <a:lstStyle/>
          <a:p>
            <a:pPr>
              <a:defRPr sz="900" b="0" i="0">
                <a:solidFill>
                  <a:srgbClr val="808080"/>
                </a:solidFill>
              </a:defRPr>
            </a:pPr>
            <a:endParaRPr lang="en-US"/>
          </a:p>
        </c:txPr>
        <c:crossAx val="347188384"/>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b="0" i="0">
                <a:solidFill>
                  <a:srgbClr val="808080"/>
                </a:solidFill>
              </a:defRPr>
            </a:pPr>
            <a:r>
              <a:rPr lang="en-US"/>
              <a:t>aGe Range</a:t>
            </a:r>
          </a:p>
        </c:rich>
      </c:tx>
      <c:layout/>
      <c:overlay val="0"/>
    </c:title>
    <c:autoTitleDeleted val="0"/>
    <c:plotArea>
      <c:layout/>
      <c:barChart>
        <c:barDir val="col"/>
        <c:grouping val="clustered"/>
        <c:varyColors val="1"/>
        <c:ser>
          <c:idx val="0"/>
          <c:order val="0"/>
          <c:spPr>
            <a:solidFill>
              <a:srgbClr val="4F81BD"/>
            </a:solidFill>
          </c:spPr>
          <c:invertIfNegative val="1"/>
          <c:cat>
            <c:strRef>
              <c:f>Age!$A$3:$A$7</c:f>
              <c:strCache>
                <c:ptCount val="5"/>
                <c:pt idx="0">
                  <c:v>25-&gt;34</c:v>
                </c:pt>
                <c:pt idx="1">
                  <c:v>35-&gt;44</c:v>
                </c:pt>
                <c:pt idx="2">
                  <c:v>45-&gt;54</c:v>
                </c:pt>
                <c:pt idx="3">
                  <c:v>55-&gt;64</c:v>
                </c:pt>
                <c:pt idx="4">
                  <c:v>65 &amp; Over</c:v>
                </c:pt>
              </c:strCache>
            </c:strRef>
          </c:cat>
          <c:val>
            <c:numRef>
              <c:f>Age!$B$3:$B$7</c:f>
              <c:numCache>
                <c:formatCode>General</c:formatCode>
                <c:ptCount val="5"/>
                <c:pt idx="0">
                  <c:v>4</c:v>
                </c:pt>
                <c:pt idx="1">
                  <c:v>4</c:v>
                </c:pt>
                <c:pt idx="2">
                  <c:v>5</c:v>
                </c:pt>
                <c:pt idx="3">
                  <c:v>5</c:v>
                </c:pt>
                <c:pt idx="4">
                  <c:v>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47192304"/>
        <c:axId val="347193872"/>
      </c:barChart>
      <c:catAx>
        <c:axId val="347192304"/>
        <c:scaling>
          <c:orientation val="minMax"/>
        </c:scaling>
        <c:delete val="0"/>
        <c:axPos val="b"/>
        <c:title>
          <c:tx>
            <c:rich>
              <a:bodyPr/>
              <a:lstStyle/>
              <a:p>
                <a:pPr>
                  <a:defRPr sz="900" b="0" i="0">
                    <a:solidFill>
                      <a:srgbClr val="808080"/>
                    </a:solidFill>
                  </a:defRPr>
                </a:pPr>
                <a:r>
                  <a:rPr lang="en-US"/>
                  <a:t>Time (years)</a:t>
                </a:r>
              </a:p>
            </c:rich>
          </c:tx>
          <c:layout/>
          <c:overlay val="0"/>
        </c:title>
        <c:numFmt formatCode="General" sourceLinked="1"/>
        <c:majorTickMark val="cross"/>
        <c:minorTickMark val="cross"/>
        <c:tickLblPos val="nextTo"/>
        <c:txPr>
          <a:bodyPr/>
          <a:lstStyle/>
          <a:p>
            <a:pPr>
              <a:defRPr sz="900" b="0" i="0">
                <a:solidFill>
                  <a:srgbClr val="808080"/>
                </a:solidFill>
              </a:defRPr>
            </a:pPr>
            <a:endParaRPr lang="en-US"/>
          </a:p>
        </c:txPr>
        <c:crossAx val="347193872"/>
        <c:crosses val="autoZero"/>
        <c:auto val="1"/>
        <c:lblAlgn val="ctr"/>
        <c:lblOffset val="100"/>
        <c:noMultiLvlLbl val="1"/>
      </c:catAx>
      <c:valAx>
        <c:axId val="347193872"/>
        <c:scaling>
          <c:orientation val="minMax"/>
        </c:scaling>
        <c:delete val="0"/>
        <c:axPos val="l"/>
        <c:majorGridlines>
          <c:spPr>
            <a:ln>
              <a:solidFill>
                <a:srgbClr val="D9D9D9"/>
              </a:solidFill>
            </a:ln>
          </c:spPr>
        </c:majorGridlines>
        <c:title>
          <c:tx>
            <c:rich>
              <a:bodyPr/>
              <a:lstStyle/>
              <a:p>
                <a:pPr>
                  <a:defRPr sz="900" b="0" i="0">
                    <a:solidFill>
                      <a:srgbClr val="808080"/>
                    </a:solidFill>
                  </a:defRPr>
                </a:pPr>
                <a:r>
                  <a:rPr lang="en-US"/>
                  <a:t>Number of Responses</a:t>
                </a:r>
              </a:p>
            </c:rich>
          </c:tx>
          <c:layout/>
          <c:overlay val="0"/>
        </c:title>
        <c:numFmt formatCode="General" sourceLinked="1"/>
        <c:majorTickMark val="cross"/>
        <c:minorTickMark val="cross"/>
        <c:tickLblPos val="nextTo"/>
        <c:spPr>
          <a:ln w="47625">
            <a:noFill/>
          </a:ln>
        </c:spPr>
        <c:txPr>
          <a:bodyPr/>
          <a:lstStyle/>
          <a:p>
            <a:pPr>
              <a:defRPr sz="900" b="0" i="0">
                <a:solidFill>
                  <a:srgbClr val="808080"/>
                </a:solidFill>
              </a:defRPr>
            </a:pPr>
            <a:endParaRPr lang="en-US"/>
          </a:p>
        </c:txPr>
        <c:crossAx val="347192304"/>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b="0" i="0">
                <a:solidFill>
                  <a:srgbClr val="808080"/>
                </a:solidFill>
              </a:defRPr>
            </a:pPr>
            <a:r>
              <a:rPr lang="en-US"/>
              <a:t>aGe Range</a:t>
            </a:r>
          </a:p>
        </c:rich>
      </c:tx>
      <c:layout/>
      <c:overlay val="0"/>
    </c:title>
    <c:autoTitleDeleted val="0"/>
    <c:plotArea>
      <c:layout/>
      <c:pieChart>
        <c:varyColors val="1"/>
        <c:ser>
          <c:idx val="0"/>
          <c:order val="0"/>
          <c:dPt>
            <c:idx val="0"/>
            <c:bubble3D val="0"/>
            <c:spPr>
              <a:solidFill>
                <a:srgbClr val="4F81BD"/>
              </a:solidFill>
              <a:ln w="25400" cmpd="sng">
                <a:solidFill>
                  <a:srgbClr val="FFFFFF"/>
                </a:solidFill>
              </a:ln>
            </c:spPr>
          </c:dPt>
          <c:dPt>
            <c:idx val="1"/>
            <c:bubble3D val="0"/>
            <c:spPr>
              <a:solidFill>
                <a:srgbClr val="FFFF99"/>
              </a:solidFill>
              <a:ln w="25400" cmpd="sng">
                <a:solidFill>
                  <a:srgbClr val="FFFFFF"/>
                </a:solidFill>
              </a:ln>
            </c:spPr>
          </c:dPt>
          <c:dPt>
            <c:idx val="2"/>
            <c:bubble3D val="0"/>
            <c:spPr>
              <a:solidFill>
                <a:srgbClr val="9BBB59"/>
              </a:solidFill>
              <a:ln w="25400" cmpd="sng">
                <a:solidFill>
                  <a:srgbClr val="FFFFFF"/>
                </a:solidFill>
              </a:ln>
            </c:spPr>
          </c:dPt>
          <c:dPt>
            <c:idx val="3"/>
            <c:bubble3D val="0"/>
            <c:spPr>
              <a:solidFill>
                <a:srgbClr val="8064A2"/>
              </a:solidFill>
              <a:ln w="25400" cmpd="sng">
                <a:solidFill>
                  <a:srgbClr val="FFFFFF"/>
                </a:solidFill>
              </a:ln>
            </c:spPr>
          </c:dPt>
          <c:dPt>
            <c:idx val="4"/>
            <c:bubble3D val="0"/>
            <c:spPr>
              <a:solidFill>
                <a:srgbClr val="4BACC6"/>
              </a:solidFill>
              <a:ln w="25400" cmpd="sng">
                <a:solidFill>
                  <a:srgbClr val="FFFFFF"/>
                </a:solidFill>
              </a:ln>
            </c:spPr>
          </c:dPt>
          <c:dPt>
            <c:idx val="5"/>
            <c:bubble3D val="0"/>
            <c:spPr>
              <a:solidFill>
                <a:srgbClr val="F79646"/>
              </a:solidFill>
              <a:ln w="25400" cmpd="sng">
                <a:solidFill>
                  <a:srgbClr val="FFFFFF"/>
                </a:solidFill>
              </a:ln>
            </c:spPr>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Age!$A$2:$A$7</c:f>
              <c:strCache>
                <c:ptCount val="6"/>
                <c:pt idx="0">
                  <c:v>15-24</c:v>
                </c:pt>
                <c:pt idx="1">
                  <c:v>25-&gt;34</c:v>
                </c:pt>
                <c:pt idx="2">
                  <c:v>35-&gt;44</c:v>
                </c:pt>
                <c:pt idx="3">
                  <c:v>45-&gt;54</c:v>
                </c:pt>
                <c:pt idx="4">
                  <c:v>55-&gt;64</c:v>
                </c:pt>
                <c:pt idx="5">
                  <c:v>65 &amp; Over</c:v>
                </c:pt>
              </c:strCache>
            </c:strRef>
          </c:cat>
          <c:val>
            <c:numRef>
              <c:f>Age!$C$2:$C$7</c:f>
              <c:numCache>
                <c:formatCode>0%</c:formatCode>
                <c:ptCount val="6"/>
                <c:pt idx="0">
                  <c:v>0</c:v>
                </c:pt>
                <c:pt idx="1">
                  <c:v>0.19047619047619047</c:v>
                </c:pt>
                <c:pt idx="2">
                  <c:v>0.19047619047619047</c:v>
                </c:pt>
                <c:pt idx="3">
                  <c:v>0.23809523809523808</c:v>
                </c:pt>
                <c:pt idx="4">
                  <c:v>0.23809523809523808</c:v>
                </c:pt>
                <c:pt idx="5">
                  <c:v>0.14285714285714285</c:v>
                </c:pt>
              </c:numCache>
            </c:numRef>
          </c:val>
        </c:ser>
        <c:dLbls>
          <c:showLegendKey val="0"/>
          <c:showVal val="0"/>
          <c:showCatName val="0"/>
          <c:showSerName val="0"/>
          <c:showPercent val="0"/>
          <c:showBubbleSize val="0"/>
          <c:showLeaderLines val="1"/>
        </c:dLbls>
        <c:firstSliceAng val="0"/>
      </c:pieChart>
      <c:spPr>
        <a:solidFill>
          <a:srgbClr val="FFFFFF"/>
        </a:solidFill>
      </c:spPr>
    </c:plotArea>
    <c:legend>
      <c:legendPos val="b"/>
      <c:layout/>
      <c:overlay val="0"/>
      <c:txPr>
        <a:bodyPr/>
        <a:lstStyle/>
        <a:p>
          <a:pPr>
            <a:defRPr sz="900">
              <a:solidFill>
                <a:srgbClr val="808080"/>
              </a:solidFil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b="0" i="0">
                <a:solidFill>
                  <a:srgbClr val="808080"/>
                </a:solidFill>
              </a:defRPr>
            </a:pPr>
            <a:r>
              <a:rPr lang="en-US"/>
              <a:t>Years Villagers Have Resided in the Village</a:t>
            </a:r>
          </a:p>
        </c:rich>
      </c:tx>
      <c:layout/>
      <c:overlay val="0"/>
    </c:title>
    <c:autoTitleDeleted val="0"/>
    <c:plotArea>
      <c:layout/>
      <c:barChart>
        <c:barDir val="col"/>
        <c:grouping val="clustered"/>
        <c:varyColors val="1"/>
        <c:ser>
          <c:idx val="0"/>
          <c:order val="0"/>
          <c:spPr>
            <a:solidFill>
              <a:srgbClr val="4F81BD"/>
            </a:solidFill>
          </c:spPr>
          <c:invertIfNegative val="1"/>
          <c:cat>
            <c:strRef>
              <c:f>'Time in Village'!$A$2:$A$7</c:f>
              <c:strCache>
                <c:ptCount val="6"/>
                <c:pt idx="0">
                  <c:v>Less than 10</c:v>
                </c:pt>
                <c:pt idx="1">
                  <c:v>10-&gt;19</c:v>
                </c:pt>
                <c:pt idx="2">
                  <c:v>20-&gt;29</c:v>
                </c:pt>
                <c:pt idx="3">
                  <c:v>30-&gt;39</c:v>
                </c:pt>
                <c:pt idx="4">
                  <c:v>40-&gt;49</c:v>
                </c:pt>
                <c:pt idx="5">
                  <c:v>50 &amp; Over</c:v>
                </c:pt>
              </c:strCache>
            </c:strRef>
          </c:cat>
          <c:val>
            <c:numRef>
              <c:f>'Time in Village'!$B$2:$B$7</c:f>
              <c:numCache>
                <c:formatCode>General</c:formatCode>
                <c:ptCount val="6"/>
                <c:pt idx="0">
                  <c:v>5</c:v>
                </c:pt>
                <c:pt idx="1">
                  <c:v>0</c:v>
                </c:pt>
                <c:pt idx="2">
                  <c:v>2</c:v>
                </c:pt>
                <c:pt idx="3">
                  <c:v>6</c:v>
                </c:pt>
                <c:pt idx="4">
                  <c:v>2</c:v>
                </c:pt>
                <c:pt idx="5">
                  <c:v>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48234472"/>
        <c:axId val="248240352"/>
      </c:barChart>
      <c:catAx>
        <c:axId val="248234472"/>
        <c:scaling>
          <c:orientation val="minMax"/>
        </c:scaling>
        <c:delete val="0"/>
        <c:axPos val="b"/>
        <c:title>
          <c:tx>
            <c:rich>
              <a:bodyPr/>
              <a:lstStyle/>
              <a:p>
                <a:pPr>
                  <a:defRPr sz="900" b="0" i="0">
                    <a:solidFill>
                      <a:srgbClr val="808080"/>
                    </a:solidFill>
                  </a:defRPr>
                </a:pPr>
                <a:r>
                  <a:rPr lang="en-US"/>
                  <a:t>Time (years)</a:t>
                </a:r>
              </a:p>
            </c:rich>
          </c:tx>
          <c:layout/>
          <c:overlay val="0"/>
        </c:title>
        <c:numFmt formatCode="General" sourceLinked="1"/>
        <c:majorTickMark val="cross"/>
        <c:minorTickMark val="cross"/>
        <c:tickLblPos val="nextTo"/>
        <c:txPr>
          <a:bodyPr/>
          <a:lstStyle/>
          <a:p>
            <a:pPr>
              <a:defRPr sz="900" b="0" i="0">
                <a:solidFill>
                  <a:srgbClr val="808080"/>
                </a:solidFill>
              </a:defRPr>
            </a:pPr>
            <a:endParaRPr lang="en-US"/>
          </a:p>
        </c:txPr>
        <c:crossAx val="248240352"/>
        <c:crosses val="autoZero"/>
        <c:auto val="1"/>
        <c:lblAlgn val="ctr"/>
        <c:lblOffset val="100"/>
        <c:noMultiLvlLbl val="1"/>
      </c:catAx>
      <c:valAx>
        <c:axId val="248240352"/>
        <c:scaling>
          <c:orientation val="minMax"/>
        </c:scaling>
        <c:delete val="0"/>
        <c:axPos val="l"/>
        <c:majorGridlines>
          <c:spPr>
            <a:ln>
              <a:solidFill>
                <a:srgbClr val="D9D9D9"/>
              </a:solidFill>
            </a:ln>
          </c:spPr>
        </c:majorGridlines>
        <c:title>
          <c:tx>
            <c:rich>
              <a:bodyPr/>
              <a:lstStyle/>
              <a:p>
                <a:pPr>
                  <a:defRPr sz="900" b="0" i="0">
                    <a:solidFill>
                      <a:srgbClr val="808080"/>
                    </a:solidFill>
                  </a:defRPr>
                </a:pPr>
                <a:r>
                  <a:rPr lang="en-US"/>
                  <a:t>Number of Responses</a:t>
                </a:r>
              </a:p>
            </c:rich>
          </c:tx>
          <c:layout/>
          <c:overlay val="0"/>
        </c:title>
        <c:numFmt formatCode="General" sourceLinked="1"/>
        <c:majorTickMark val="cross"/>
        <c:minorTickMark val="cross"/>
        <c:tickLblPos val="nextTo"/>
        <c:spPr>
          <a:ln w="47625">
            <a:noFill/>
          </a:ln>
        </c:spPr>
        <c:txPr>
          <a:bodyPr/>
          <a:lstStyle/>
          <a:p>
            <a:pPr>
              <a:defRPr sz="900" b="0" i="0">
                <a:solidFill>
                  <a:srgbClr val="808080"/>
                </a:solidFill>
              </a:defRPr>
            </a:pPr>
            <a:endParaRPr lang="en-US"/>
          </a:p>
        </c:txPr>
        <c:crossAx val="248234472"/>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b="0" i="0">
                <a:solidFill>
                  <a:srgbClr val="808080"/>
                </a:solidFill>
              </a:defRPr>
            </a:pPr>
            <a:r>
              <a:rPr lang="en-US"/>
              <a:t>Years Villagers Have Resided in the Village</a:t>
            </a:r>
          </a:p>
        </c:rich>
      </c:tx>
      <c:layout/>
      <c:overlay val="0"/>
    </c:title>
    <c:autoTitleDeleted val="0"/>
    <c:plotArea>
      <c:layout/>
      <c:barChart>
        <c:barDir val="col"/>
        <c:grouping val="clustered"/>
        <c:varyColors val="1"/>
        <c:ser>
          <c:idx val="0"/>
          <c:order val="0"/>
          <c:spPr>
            <a:solidFill>
              <a:srgbClr val="4F81BD"/>
            </a:solidFill>
          </c:spPr>
          <c:invertIfNegative val="1"/>
          <c:cat>
            <c:strRef>
              <c:f>'Time in Village'!$A$2:$A$7</c:f>
              <c:strCache>
                <c:ptCount val="6"/>
                <c:pt idx="0">
                  <c:v>Less than 10</c:v>
                </c:pt>
                <c:pt idx="1">
                  <c:v>10-&gt;19</c:v>
                </c:pt>
                <c:pt idx="2">
                  <c:v>20-&gt;29</c:v>
                </c:pt>
                <c:pt idx="3">
                  <c:v>30-&gt;39</c:v>
                </c:pt>
                <c:pt idx="4">
                  <c:v>40-&gt;49</c:v>
                </c:pt>
                <c:pt idx="5">
                  <c:v>50 &amp; Over</c:v>
                </c:pt>
              </c:strCache>
            </c:strRef>
          </c:cat>
          <c:val>
            <c:numRef>
              <c:f>'Time in Village'!$C$2:$C$7</c:f>
              <c:numCache>
                <c:formatCode>0%</c:formatCode>
                <c:ptCount val="6"/>
                <c:pt idx="0">
                  <c:v>0.23809523809523808</c:v>
                </c:pt>
                <c:pt idx="1">
                  <c:v>0</c:v>
                </c:pt>
                <c:pt idx="2">
                  <c:v>9.5238095238095233E-2</c:v>
                </c:pt>
                <c:pt idx="3">
                  <c:v>0.2857142857142857</c:v>
                </c:pt>
                <c:pt idx="4">
                  <c:v>9.5238095238095233E-2</c:v>
                </c:pt>
                <c:pt idx="5">
                  <c:v>0.2857142857142857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48240744"/>
        <c:axId val="248241136"/>
      </c:barChart>
      <c:catAx>
        <c:axId val="248240744"/>
        <c:scaling>
          <c:orientation val="minMax"/>
        </c:scaling>
        <c:delete val="0"/>
        <c:axPos val="b"/>
        <c:title>
          <c:tx>
            <c:rich>
              <a:bodyPr/>
              <a:lstStyle/>
              <a:p>
                <a:pPr>
                  <a:defRPr sz="900" b="0" i="0">
                    <a:solidFill>
                      <a:srgbClr val="808080"/>
                    </a:solidFill>
                  </a:defRPr>
                </a:pPr>
                <a:r>
                  <a:rPr lang="en-US"/>
                  <a:t>Time (Years)</a:t>
                </a:r>
              </a:p>
            </c:rich>
          </c:tx>
          <c:layout/>
          <c:overlay val="0"/>
        </c:title>
        <c:numFmt formatCode="General" sourceLinked="1"/>
        <c:majorTickMark val="cross"/>
        <c:minorTickMark val="cross"/>
        <c:tickLblPos val="nextTo"/>
        <c:txPr>
          <a:bodyPr/>
          <a:lstStyle/>
          <a:p>
            <a:pPr>
              <a:defRPr sz="900" b="0" i="0">
                <a:solidFill>
                  <a:srgbClr val="808080"/>
                </a:solidFill>
              </a:defRPr>
            </a:pPr>
            <a:endParaRPr lang="en-US"/>
          </a:p>
        </c:txPr>
        <c:crossAx val="248241136"/>
        <c:crosses val="autoZero"/>
        <c:auto val="1"/>
        <c:lblAlgn val="ctr"/>
        <c:lblOffset val="100"/>
        <c:noMultiLvlLbl val="1"/>
      </c:catAx>
      <c:valAx>
        <c:axId val="248241136"/>
        <c:scaling>
          <c:orientation val="minMax"/>
        </c:scaling>
        <c:delete val="0"/>
        <c:axPos val="l"/>
        <c:majorGridlines>
          <c:spPr>
            <a:ln>
              <a:solidFill>
                <a:srgbClr val="D9D9D9"/>
              </a:solidFill>
            </a:ln>
          </c:spPr>
        </c:majorGridlines>
        <c:title>
          <c:tx>
            <c:rich>
              <a:bodyPr/>
              <a:lstStyle/>
              <a:p>
                <a:pPr>
                  <a:defRPr sz="900" b="0" i="0">
                    <a:solidFill>
                      <a:srgbClr val="808080"/>
                    </a:solidFill>
                  </a:defRPr>
                </a:pPr>
                <a:r>
                  <a:rPr lang="en-US"/>
                  <a:t>Percentage of Villagers</a:t>
                </a:r>
              </a:p>
            </c:rich>
          </c:tx>
          <c:layout/>
          <c:overlay val="0"/>
        </c:title>
        <c:numFmt formatCode="0%" sourceLinked="1"/>
        <c:majorTickMark val="cross"/>
        <c:minorTickMark val="cross"/>
        <c:tickLblPos val="nextTo"/>
        <c:spPr>
          <a:ln w="47625">
            <a:noFill/>
          </a:ln>
        </c:spPr>
        <c:txPr>
          <a:bodyPr/>
          <a:lstStyle/>
          <a:p>
            <a:pPr>
              <a:defRPr sz="900" b="0" i="0">
                <a:solidFill>
                  <a:srgbClr val="808080"/>
                </a:solidFill>
              </a:defRPr>
            </a:pPr>
            <a:endParaRPr lang="en-US"/>
          </a:p>
        </c:txPr>
        <c:crossAx val="248240744"/>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b="0" i="0">
                <a:solidFill>
                  <a:srgbClr val="808080"/>
                </a:solidFill>
              </a:defRPr>
            </a:pPr>
            <a:r>
              <a:rPr lang="en-US"/>
              <a:t>Well Water Usage for Drinking</a:t>
            </a:r>
          </a:p>
        </c:rich>
      </c:tx>
      <c:layout/>
      <c:overlay val="0"/>
    </c:title>
    <c:autoTitleDeleted val="0"/>
    <c:plotArea>
      <c:layout>
        <c:manualLayout>
          <c:xMode val="edge"/>
          <c:yMode val="edge"/>
          <c:x val="0.12209492563429571"/>
          <c:y val="0.31469925634295715"/>
          <c:w val="0.84734951881014875"/>
          <c:h val="0.49984507144940216"/>
        </c:manualLayout>
      </c:layout>
      <c:barChart>
        <c:barDir val="col"/>
        <c:grouping val="stacked"/>
        <c:varyColors val="1"/>
        <c:ser>
          <c:idx val="0"/>
          <c:order val="0"/>
          <c:tx>
            <c:strRef>
              <c:f>'Drinking Water Analysis'!$E$18</c:f>
              <c:strCache>
                <c:ptCount val="1"/>
                <c:pt idx="0">
                  <c:v>Safe to Drink</c:v>
                </c:pt>
              </c:strCache>
            </c:strRef>
          </c:tx>
          <c:spPr>
            <a:solidFill>
              <a:srgbClr val="4F81BD"/>
            </a:solidFill>
          </c:spPr>
          <c:invertIfNegative val="1"/>
          <c:cat>
            <c:strRef>
              <c:f>'Drinking Water Analysis'!$D$19:$D$21</c:f>
              <c:strCache>
                <c:ptCount val="3"/>
                <c:pt idx="0">
                  <c:v>No Water Treatment</c:v>
                </c:pt>
                <c:pt idx="1">
                  <c:v>Water Treatment</c:v>
                </c:pt>
                <c:pt idx="2">
                  <c:v>Buy Water</c:v>
                </c:pt>
              </c:strCache>
            </c:strRef>
          </c:cat>
          <c:val>
            <c:numRef>
              <c:f>'Drinking Water Analysis'!$E$19:$E$21</c:f>
              <c:numCache>
                <c:formatCode>General</c:formatCode>
                <c:ptCount val="3"/>
                <c:pt idx="0">
                  <c:v>2</c:v>
                </c:pt>
                <c:pt idx="1">
                  <c:v>3</c:v>
                </c:pt>
                <c:pt idx="2">
                  <c:v>14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'Drinking Water Analysis'!$F$18</c:f>
              <c:strCache>
                <c:ptCount val="1"/>
                <c:pt idx="0">
                  <c:v>Unsafe to Drink</c:v>
                </c:pt>
              </c:strCache>
            </c:strRef>
          </c:tx>
          <c:spPr>
            <a:solidFill>
              <a:srgbClr val="FFFF99"/>
            </a:solidFill>
          </c:spPr>
          <c:invertIfNegative val="1"/>
          <c:cat>
            <c:strRef>
              <c:f>'Drinking Water Analysis'!$D$19:$D$21</c:f>
              <c:strCache>
                <c:ptCount val="3"/>
                <c:pt idx="0">
                  <c:v>No Water Treatment</c:v>
                </c:pt>
                <c:pt idx="1">
                  <c:v>Water Treatment</c:v>
                </c:pt>
                <c:pt idx="2">
                  <c:v>Buy Water</c:v>
                </c:pt>
              </c:strCache>
            </c:strRef>
          </c:cat>
          <c:val>
            <c:numRef>
              <c:f>'Drinking Water Analysis'!$F$19:$F$21</c:f>
              <c:numCache>
                <c:formatCode>General</c:formatCode>
                <c:ptCount val="3"/>
                <c:pt idx="0">
                  <c:v>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249788352"/>
        <c:axId val="249792272"/>
      </c:barChart>
      <c:catAx>
        <c:axId val="249788352"/>
        <c:scaling>
          <c:orientation val="minMax"/>
        </c:scaling>
        <c:delete val="0"/>
        <c:axPos val="b"/>
        <c:title>
          <c:tx>
            <c:rich>
              <a:bodyPr/>
              <a:lstStyle/>
              <a:p>
                <a:pPr>
                  <a:defRPr sz="900" b="0" i="0">
                    <a:solidFill>
                      <a:srgbClr val="808080"/>
                    </a:solidFill>
                  </a:defRPr>
                </a:pPr>
                <a:r>
                  <a:rPr lang="en-US"/>
                  <a:t>Water Consumption Habits &amp; Perception</a:t>
                </a:r>
              </a:p>
            </c:rich>
          </c:tx>
          <c:layout/>
          <c:overlay val="0"/>
        </c:title>
        <c:numFmt formatCode="General" sourceLinked="1"/>
        <c:majorTickMark val="cross"/>
        <c:minorTickMark val="cross"/>
        <c:tickLblPos val="nextTo"/>
        <c:txPr>
          <a:bodyPr/>
          <a:lstStyle/>
          <a:p>
            <a:pPr>
              <a:defRPr sz="900" b="0" i="0">
                <a:solidFill>
                  <a:srgbClr val="808080"/>
                </a:solidFill>
              </a:defRPr>
            </a:pPr>
            <a:endParaRPr lang="en-US"/>
          </a:p>
        </c:txPr>
        <c:crossAx val="249792272"/>
        <c:crosses val="autoZero"/>
        <c:auto val="1"/>
        <c:lblAlgn val="ctr"/>
        <c:lblOffset val="100"/>
        <c:noMultiLvlLbl val="1"/>
      </c:catAx>
      <c:valAx>
        <c:axId val="249792272"/>
        <c:scaling>
          <c:orientation val="minMax"/>
        </c:scaling>
        <c:delete val="0"/>
        <c:axPos val="l"/>
        <c:majorGridlines>
          <c:spPr>
            <a:ln>
              <a:solidFill>
                <a:srgbClr val="D9D9D9"/>
              </a:solidFill>
            </a:ln>
          </c:spPr>
        </c:majorGridlines>
        <c:title>
          <c:tx>
            <c:rich>
              <a:bodyPr/>
              <a:lstStyle/>
              <a:p>
                <a:pPr>
                  <a:defRPr sz="900" b="0" i="0">
                    <a:solidFill>
                      <a:srgbClr val="808080"/>
                    </a:solidFill>
                  </a:defRPr>
                </a:pPr>
                <a:r>
                  <a:rPr lang="en-US"/>
                  <a:t>Number of Villagers</a:t>
                </a:r>
              </a:p>
            </c:rich>
          </c:tx>
          <c:layout/>
          <c:overlay val="0"/>
        </c:title>
        <c:numFmt formatCode="General" sourceLinked="1"/>
        <c:majorTickMark val="cross"/>
        <c:minorTickMark val="cross"/>
        <c:tickLblPos val="nextTo"/>
        <c:spPr>
          <a:ln w="47625">
            <a:noFill/>
          </a:ln>
        </c:spPr>
        <c:txPr>
          <a:bodyPr/>
          <a:lstStyle/>
          <a:p>
            <a:pPr>
              <a:defRPr sz="900" b="0" i="0">
                <a:solidFill>
                  <a:srgbClr val="808080"/>
                </a:solidFill>
              </a:defRPr>
            </a:pPr>
            <a:endParaRPr lang="en-US"/>
          </a:p>
        </c:txPr>
        <c:crossAx val="249788352"/>
        <c:crosses val="autoZero"/>
        <c:crossBetween val="between"/>
      </c:valAx>
      <c:spPr>
        <a:solidFill>
          <a:srgbClr val="FFFFFF"/>
        </a:solidFill>
      </c:spPr>
    </c:plotArea>
    <c:legend>
      <c:legendPos val="b"/>
      <c:layout/>
      <c:overlay val="0"/>
      <c:txPr>
        <a:bodyPr/>
        <a:lstStyle/>
        <a:p>
          <a:pPr>
            <a:defRPr sz="900">
              <a:solidFill>
                <a:srgbClr val="808080"/>
              </a:solidFil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b="0" i="0">
                <a:solidFill>
                  <a:srgbClr val="808080"/>
                </a:solidFill>
              </a:defRPr>
            </a:pPr>
            <a:r>
              <a:rPr lang="en-US"/>
              <a:t>Well Water Usage for Drinking</a:t>
            </a:r>
          </a:p>
        </c:rich>
      </c:tx>
      <c:layout/>
      <c:overlay val="0"/>
    </c:title>
    <c:autoTitleDeleted val="0"/>
    <c:plotArea>
      <c:layout>
        <c:manualLayout>
          <c:xMode val="edge"/>
          <c:yMode val="edge"/>
          <c:x val="0.13997003499562555"/>
          <c:y val="0.30081036745406831"/>
          <c:w val="0.82947440944881889"/>
          <c:h val="0.49984507144940216"/>
        </c:manualLayout>
      </c:layout>
      <c:barChart>
        <c:barDir val="col"/>
        <c:grouping val="stacked"/>
        <c:varyColors val="1"/>
        <c:ser>
          <c:idx val="0"/>
          <c:order val="0"/>
          <c:tx>
            <c:strRef>
              <c:f>'Drinking Water Analysis'!$I$16</c:f>
              <c:strCache>
                <c:ptCount val="1"/>
                <c:pt idx="0">
                  <c:v>Safe to Drink</c:v>
                </c:pt>
              </c:strCache>
            </c:strRef>
          </c:tx>
          <c:spPr>
            <a:solidFill>
              <a:srgbClr val="4F81BD"/>
            </a:solidFill>
          </c:spPr>
          <c:invertIfNegative val="1"/>
          <c:cat>
            <c:strRef>
              <c:f>'Drinking Water Analysis'!$H$17:$H$19</c:f>
              <c:strCache>
                <c:ptCount val="3"/>
                <c:pt idx="0">
                  <c:v>No Water Treatment</c:v>
                </c:pt>
                <c:pt idx="1">
                  <c:v>Water Treatment</c:v>
                </c:pt>
                <c:pt idx="2">
                  <c:v>Buy Water</c:v>
                </c:pt>
              </c:strCache>
            </c:strRef>
          </c:cat>
          <c:val>
            <c:numRef>
              <c:f>'Drinking Water Analysis'!$I$17:$I$19</c:f>
              <c:numCache>
                <c:formatCode>0%</c:formatCode>
                <c:ptCount val="3"/>
                <c:pt idx="0">
                  <c:v>9.5238095238095233E-2</c:v>
                </c:pt>
                <c:pt idx="1">
                  <c:v>0.14285714285714285</c:v>
                </c:pt>
                <c:pt idx="2">
                  <c:v>0.66666666666666663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'Drinking Water Analysis'!$J$16</c:f>
              <c:strCache>
                <c:ptCount val="1"/>
                <c:pt idx="0">
                  <c:v>Unsafe to Drink</c:v>
                </c:pt>
              </c:strCache>
            </c:strRef>
          </c:tx>
          <c:spPr>
            <a:solidFill>
              <a:srgbClr val="FFFF99"/>
            </a:solidFill>
          </c:spPr>
          <c:invertIfNegative val="1"/>
          <c:cat>
            <c:strRef>
              <c:f>'Drinking Water Analysis'!$H$17:$H$19</c:f>
              <c:strCache>
                <c:ptCount val="3"/>
                <c:pt idx="0">
                  <c:v>No Water Treatment</c:v>
                </c:pt>
                <c:pt idx="1">
                  <c:v>Water Treatment</c:v>
                </c:pt>
                <c:pt idx="2">
                  <c:v>Buy Water</c:v>
                </c:pt>
              </c:strCache>
            </c:strRef>
          </c:cat>
          <c:val>
            <c:numRef>
              <c:f>'Drinking Water Analysis'!$J$17:$J$19</c:f>
              <c:numCache>
                <c:formatCode>0%</c:formatCode>
                <c:ptCount val="3"/>
                <c:pt idx="0">
                  <c:v>9.5238095238095233E-2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47190344"/>
        <c:axId val="347191912"/>
      </c:barChart>
      <c:catAx>
        <c:axId val="347190344"/>
        <c:scaling>
          <c:orientation val="minMax"/>
        </c:scaling>
        <c:delete val="0"/>
        <c:axPos val="b"/>
        <c:title>
          <c:tx>
            <c:rich>
              <a:bodyPr/>
              <a:lstStyle/>
              <a:p>
                <a:pPr>
                  <a:defRPr sz="900" b="0" i="0">
                    <a:solidFill>
                      <a:srgbClr val="808080"/>
                    </a:solidFill>
                  </a:defRPr>
                </a:pPr>
                <a:r>
                  <a:rPr lang="en-US"/>
                  <a:t>Water Consumption Habits &amp; Perception</a:t>
                </a:r>
              </a:p>
            </c:rich>
          </c:tx>
          <c:layout/>
          <c:overlay val="0"/>
        </c:title>
        <c:numFmt formatCode="General" sourceLinked="1"/>
        <c:majorTickMark val="cross"/>
        <c:minorTickMark val="cross"/>
        <c:tickLblPos val="nextTo"/>
        <c:txPr>
          <a:bodyPr/>
          <a:lstStyle/>
          <a:p>
            <a:pPr>
              <a:defRPr sz="900" b="0" i="0">
                <a:solidFill>
                  <a:srgbClr val="808080"/>
                </a:solidFill>
              </a:defRPr>
            </a:pPr>
            <a:endParaRPr lang="en-US"/>
          </a:p>
        </c:txPr>
        <c:crossAx val="347191912"/>
        <c:crosses val="autoZero"/>
        <c:auto val="1"/>
        <c:lblAlgn val="ctr"/>
        <c:lblOffset val="100"/>
        <c:noMultiLvlLbl val="1"/>
      </c:catAx>
      <c:valAx>
        <c:axId val="347191912"/>
        <c:scaling>
          <c:orientation val="minMax"/>
        </c:scaling>
        <c:delete val="0"/>
        <c:axPos val="l"/>
        <c:majorGridlines>
          <c:spPr>
            <a:ln>
              <a:solidFill>
                <a:srgbClr val="D9D9D9"/>
              </a:solidFill>
            </a:ln>
          </c:spPr>
        </c:majorGridlines>
        <c:title>
          <c:tx>
            <c:rich>
              <a:bodyPr/>
              <a:lstStyle/>
              <a:p>
                <a:pPr>
                  <a:defRPr sz="900" b="0" i="0">
                    <a:solidFill>
                      <a:srgbClr val="808080"/>
                    </a:solidFill>
                  </a:defRPr>
                </a:pPr>
                <a:r>
                  <a:rPr lang="en-US"/>
                  <a:t>Percentage of Villagers</a:t>
                </a:r>
              </a:p>
            </c:rich>
          </c:tx>
          <c:layout/>
          <c:overlay val="0"/>
        </c:title>
        <c:numFmt formatCode="0%" sourceLinked="1"/>
        <c:majorTickMark val="cross"/>
        <c:minorTickMark val="cross"/>
        <c:tickLblPos val="nextTo"/>
        <c:spPr>
          <a:ln w="47625">
            <a:noFill/>
          </a:ln>
        </c:spPr>
        <c:txPr>
          <a:bodyPr/>
          <a:lstStyle/>
          <a:p>
            <a:pPr>
              <a:defRPr sz="900" b="0" i="0">
                <a:solidFill>
                  <a:srgbClr val="808080"/>
                </a:solidFill>
              </a:defRPr>
            </a:pPr>
            <a:endParaRPr lang="en-US"/>
          </a:p>
        </c:txPr>
        <c:crossAx val="347190344"/>
        <c:crosses val="autoZero"/>
        <c:crossBetween val="between"/>
      </c:valAx>
      <c:spPr>
        <a:solidFill>
          <a:srgbClr val="FFFFFF"/>
        </a:solidFill>
      </c:spPr>
    </c:plotArea>
    <c:legend>
      <c:legendPos val="b"/>
      <c:layout/>
      <c:overlay val="0"/>
      <c:txPr>
        <a:bodyPr/>
        <a:lstStyle/>
        <a:p>
          <a:pPr>
            <a:defRPr sz="900">
              <a:solidFill>
                <a:srgbClr val="808080"/>
              </a:solidFill>
            </a:defRPr>
          </a:pPr>
          <a:endParaRPr lang="en-US"/>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b="0" i="0">
                <a:solidFill>
                  <a:srgbClr val="808080"/>
                </a:solidFill>
              </a:defRPr>
            </a:pPr>
            <a:r>
              <a:rPr lang="en-US"/>
              <a:t>Damage effects to pipes and pumps</a:t>
            </a:r>
          </a:p>
        </c:rich>
      </c:tx>
      <c:layout/>
      <c:overlay val="0"/>
    </c:title>
    <c:autoTitleDeleted val="0"/>
    <c:plotArea>
      <c:layout/>
      <c:barChart>
        <c:barDir val="col"/>
        <c:grouping val="clustered"/>
        <c:varyColors val="1"/>
        <c:ser>
          <c:idx val="0"/>
          <c:order val="0"/>
          <c:spPr>
            <a:solidFill>
              <a:srgbClr val="4F81BD"/>
            </a:solidFill>
          </c:spPr>
          <c:invertIfNegative val="1"/>
          <c:cat>
            <c:strRef>
              <c:f>'Broken PipesPumps'!$D$56:$D$60</c:f>
              <c:strCache>
                <c:ptCount val="5"/>
                <c:pt idx="0">
                  <c:v>Infrequent Damage</c:v>
                </c:pt>
                <c:pt idx="1">
                  <c:v>Frequent Damage</c:v>
                </c:pt>
                <c:pt idx="2">
                  <c:v>Construction Incident</c:v>
                </c:pt>
                <c:pt idx="3">
                  <c:v>Non Descript</c:v>
                </c:pt>
                <c:pt idx="4">
                  <c:v>No Issue</c:v>
                </c:pt>
              </c:strCache>
            </c:strRef>
          </c:cat>
          <c:val>
            <c:numRef>
              <c:f>'Broken PipesPumps'!$F$56:$F$60</c:f>
              <c:numCache>
                <c:formatCode>0%</c:formatCode>
                <c:ptCount val="5"/>
                <c:pt idx="0">
                  <c:v>0.1</c:v>
                </c:pt>
                <c:pt idx="1">
                  <c:v>0.1</c:v>
                </c:pt>
                <c:pt idx="2">
                  <c:v>0.3</c:v>
                </c:pt>
                <c:pt idx="3">
                  <c:v>0.15</c:v>
                </c:pt>
                <c:pt idx="4">
                  <c:v>0.35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347189952"/>
        <c:axId val="347187600"/>
      </c:barChart>
      <c:catAx>
        <c:axId val="347189952"/>
        <c:scaling>
          <c:orientation val="minMax"/>
        </c:scaling>
        <c:delete val="0"/>
        <c:axPos val="b"/>
        <c:title>
          <c:tx>
            <c:rich>
              <a:bodyPr/>
              <a:lstStyle/>
              <a:p>
                <a:pPr>
                  <a:defRPr sz="900" b="0" i="0">
                    <a:solidFill>
                      <a:srgbClr val="808080"/>
                    </a:solidFill>
                  </a:defRPr>
                </a:pPr>
                <a:r>
                  <a:rPr lang="en-US"/>
                  <a:t>Types of Issues</a:t>
                </a:r>
              </a:p>
            </c:rich>
          </c:tx>
          <c:layout/>
          <c:overlay val="0"/>
        </c:title>
        <c:numFmt formatCode="General" sourceLinked="1"/>
        <c:majorTickMark val="cross"/>
        <c:minorTickMark val="cross"/>
        <c:tickLblPos val="nextTo"/>
        <c:txPr>
          <a:bodyPr/>
          <a:lstStyle/>
          <a:p>
            <a:pPr>
              <a:defRPr sz="900" b="0" i="0">
                <a:solidFill>
                  <a:srgbClr val="808080"/>
                </a:solidFill>
              </a:defRPr>
            </a:pPr>
            <a:endParaRPr lang="en-US"/>
          </a:p>
        </c:txPr>
        <c:crossAx val="347187600"/>
        <c:crosses val="autoZero"/>
        <c:auto val="1"/>
        <c:lblAlgn val="ctr"/>
        <c:lblOffset val="100"/>
        <c:noMultiLvlLbl val="1"/>
      </c:catAx>
      <c:valAx>
        <c:axId val="347187600"/>
        <c:scaling>
          <c:orientation val="minMax"/>
        </c:scaling>
        <c:delete val="0"/>
        <c:axPos val="l"/>
        <c:majorGridlines>
          <c:spPr>
            <a:ln>
              <a:solidFill>
                <a:srgbClr val="D9D9D9"/>
              </a:solidFill>
            </a:ln>
          </c:spPr>
        </c:majorGridlines>
        <c:title>
          <c:tx>
            <c:rich>
              <a:bodyPr/>
              <a:lstStyle/>
              <a:p>
                <a:pPr>
                  <a:defRPr sz="900" b="0" i="0">
                    <a:solidFill>
                      <a:srgbClr val="808080"/>
                    </a:solidFill>
                  </a:defRPr>
                </a:pPr>
                <a:r>
                  <a:rPr lang="en-US"/>
                  <a:t>Number of Villagers</a:t>
                </a:r>
              </a:p>
            </c:rich>
          </c:tx>
          <c:layout/>
          <c:overlay val="0"/>
        </c:title>
        <c:numFmt formatCode="0%" sourceLinked="1"/>
        <c:majorTickMark val="cross"/>
        <c:minorTickMark val="cross"/>
        <c:tickLblPos val="nextTo"/>
        <c:spPr>
          <a:ln w="47625">
            <a:noFill/>
          </a:ln>
        </c:spPr>
        <c:txPr>
          <a:bodyPr/>
          <a:lstStyle/>
          <a:p>
            <a:pPr>
              <a:defRPr sz="900" b="0" i="0">
                <a:solidFill>
                  <a:srgbClr val="808080"/>
                </a:solidFill>
              </a:defRPr>
            </a:pPr>
            <a:endParaRPr lang="en-US"/>
          </a:p>
        </c:txPr>
        <c:crossAx val="347189952"/>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absoluteAnchor>
    <xdr:pos x="57150" y="1790700"/>
    <xdr:ext cx="4371975" cy="27432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4543425" y="1800225"/>
    <xdr:ext cx="4343400" cy="2743200"/>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wsDr>
</file>

<file path=xl/drawings/drawing2.xml><?xml version="1.0" encoding="utf-8"?>
<xdr:wsDr xmlns:xdr="http://schemas.openxmlformats.org/drawingml/2006/spreadsheetDrawing" xmlns:a="http://schemas.openxmlformats.org/drawingml/2006/main">
  <xdr:absoluteAnchor>
    <xdr:pos x="47625" y="1438275"/>
    <xdr:ext cx="4371975" cy="2743200"/>
    <xdr:graphicFrame macro="">
      <xdr:nvGraphicFramePr>
        <xdr:cNvPr id="3"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4562475" y="1476375"/>
    <xdr:ext cx="4343400" cy="2743200"/>
    <xdr:graphicFrame macro="">
      <xdr:nvGraphicFramePr>
        <xdr:cNvPr id="5"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wsDr>
</file>

<file path=xl/drawings/drawing3.xml><?xml version="1.0" encoding="utf-8"?>
<xdr:wsDr xmlns:xdr="http://schemas.openxmlformats.org/drawingml/2006/spreadsheetDrawing" xmlns:a="http://schemas.openxmlformats.org/drawingml/2006/main">
  <xdr:absoluteAnchor>
    <xdr:pos x="4810125" y="1524000"/>
    <xdr:ext cx="4400550" cy="2743200"/>
    <xdr:graphicFrame macro="">
      <xdr:nvGraphicFramePr>
        <xdr:cNvPr id="4"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171450" y="1514475"/>
    <xdr:ext cx="4486275" cy="2743200"/>
    <xdr:graphicFrame macro="">
      <xdr:nvGraphicFramePr>
        <xdr:cNvPr id="10"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wsDr>
</file>

<file path=xl/drawings/drawing4.xml><?xml version="1.0" encoding="utf-8"?>
<xdr:wsDr xmlns:xdr="http://schemas.openxmlformats.org/drawingml/2006/spreadsheetDrawing" xmlns:a="http://schemas.openxmlformats.org/drawingml/2006/main">
  <xdr:absoluteAnchor>
    <xdr:pos x="13406438" y="4262436"/>
    <xdr:ext cx="3619500" cy="1990725"/>
    <xdr:graphicFrame macro="">
      <xdr:nvGraphicFramePr>
        <xdr:cNvPr id="6"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17216437" y="4286249"/>
    <xdr:ext cx="3619500" cy="2024064"/>
    <xdr:graphicFrame macro="">
      <xdr:nvGraphicFramePr>
        <xdr:cNvPr id="12"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absoluteAnchor>
    <xdr:pos x="1085850" y="7077075"/>
    <xdr:ext cx="4305300" cy="2667000"/>
    <xdr:pic>
      <xdr:nvPicPr>
        <xdr:cNvPr id="2" name="image01.jpg"/>
        <xdr:cNvPicPr preferRelativeResize="0"/>
      </xdr:nvPicPr>
      <xdr:blipFill>
        <a:blip xmlns:r="http://schemas.openxmlformats.org/officeDocument/2006/relationships" r:embed="rId3" cstate="print"/>
        <a:stretch>
          <a:fillRect/>
        </a:stretch>
      </xdr:blipFill>
      <xdr:spPr>
        <a:xfrm>
          <a:off x="0" y="0"/>
          <a:ext cx="4305300" cy="2667000"/>
        </a:xfrm>
        <a:prstGeom prst="rect">
          <a:avLst/>
        </a:prstGeom>
        <a:noFill/>
      </xdr:spPr>
    </xdr:pic>
    <xdr:clientData fLocksWithSheet="0"/>
  </xdr:absoluteAnchor>
  <xdr:twoCellAnchor editAs="oneCell">
    <xdr:from>
      <xdr:col>2</xdr:col>
      <xdr:colOff>404813</xdr:colOff>
      <xdr:row>37</xdr:row>
      <xdr:rowOff>0</xdr:rowOff>
    </xdr:from>
    <xdr:to>
      <xdr:col>8</xdr:col>
      <xdr:colOff>222446</xdr:colOff>
      <xdr:row>55</xdr:row>
      <xdr:rowOff>180145</xdr:rowOff>
    </xdr:to>
    <xdr:pic>
      <xdr:nvPicPr>
        <xdr:cNvPr id="4" name="Picture 3"/>
        <xdr:cNvPicPr>
          <a:picLocks noChangeAspect="1"/>
        </xdr:cNvPicPr>
      </xdr:nvPicPr>
      <xdr:blipFill>
        <a:blip xmlns:r="http://schemas.openxmlformats.org/officeDocument/2006/relationships" r:embed="rId4"/>
        <a:stretch>
          <a:fillRect/>
        </a:stretch>
      </xdr:blipFill>
      <xdr:spPr>
        <a:xfrm>
          <a:off x="13596938" y="7143750"/>
          <a:ext cx="5913633" cy="36091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14859000" y="433387"/>
    <xdr:ext cx="4533900" cy="2743200"/>
    <xdr:graphicFrame macro="">
      <xdr:nvGraphicFramePr>
        <xdr:cNvPr id="7"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1962150" y="9725025"/>
    <xdr:ext cx="5638800" cy="3467100"/>
    <xdr:pic>
      <xdr:nvPicPr>
        <xdr:cNvPr id="2" name="image00.jpg"/>
        <xdr:cNvPicPr preferRelativeResize="0"/>
      </xdr:nvPicPr>
      <xdr:blipFill>
        <a:blip xmlns:r="http://schemas.openxmlformats.org/officeDocument/2006/relationships" r:embed="rId2" cstate="print"/>
        <a:stretch>
          <a:fillRect/>
        </a:stretch>
      </xdr:blipFill>
      <xdr:spPr>
        <a:xfrm>
          <a:off x="0" y="0"/>
          <a:ext cx="5638800" cy="3467100"/>
        </a:xfrm>
        <a:prstGeom prst="rect">
          <a:avLst/>
        </a:prstGeom>
        <a:noFill/>
      </xdr:spPr>
    </xdr:pic>
    <xdr:clientData fLocksWithSheet="0"/>
  </xdr:absoluteAnchor>
</xdr:wsDr>
</file>

<file path=xl/drawings/drawing6.xml><?xml version="1.0" encoding="utf-8"?>
<xdr:wsDr xmlns:xdr="http://schemas.openxmlformats.org/drawingml/2006/spreadsheetDrawing" xmlns:a="http://schemas.openxmlformats.org/drawingml/2006/main">
  <xdr:absoluteAnchor>
    <xdr:pos x="15191510" y="2473036"/>
    <xdr:ext cx="3425536" cy="1821873"/>
    <xdr:graphicFrame macro="">
      <xdr:nvGraphicFramePr>
        <xdr:cNvPr id="9"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18809279" y="2327564"/>
    <xdr:ext cx="2994314" cy="2088573"/>
    <xdr:graphicFrame macro="">
      <xdr:nvGraphicFramePr>
        <xdr:cNvPr id="13"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twoCellAnchor editAs="oneCell">
    <xdr:from>
      <xdr:col>2</xdr:col>
      <xdr:colOff>363682</xdr:colOff>
      <xdr:row>25</xdr:row>
      <xdr:rowOff>103908</xdr:rowOff>
    </xdr:from>
    <xdr:to>
      <xdr:col>11</xdr:col>
      <xdr:colOff>831273</xdr:colOff>
      <xdr:row>44</xdr:row>
      <xdr:rowOff>17761</xdr:rowOff>
    </xdr:to>
    <xdr:pic>
      <xdr:nvPicPr>
        <xdr:cNvPr id="3" name="Picture 2"/>
        <xdr:cNvPicPr>
          <a:picLocks noChangeAspect="1"/>
        </xdr:cNvPicPr>
      </xdr:nvPicPr>
      <xdr:blipFill>
        <a:blip xmlns:r="http://schemas.openxmlformats.org/officeDocument/2006/relationships" r:embed="rId3"/>
        <a:stretch>
          <a:fillRect/>
        </a:stretch>
      </xdr:blipFill>
      <xdr:spPr>
        <a:xfrm>
          <a:off x="15465137" y="4866408"/>
          <a:ext cx="6321136" cy="35333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47625" y="657225"/>
    <xdr:ext cx="2886075" cy="1790700"/>
    <xdr:graphicFrame macro="">
      <xdr:nvGraphicFramePr>
        <xdr:cNvPr id="7"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3057525" y="666750"/>
    <xdr:ext cx="2790825" cy="1771650"/>
    <xdr:graphicFrame macro="">
      <xdr:nvGraphicFramePr>
        <xdr:cNvPr id="11"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twoCellAnchor editAs="oneCell">
    <xdr:from>
      <xdr:col>10</xdr:col>
      <xdr:colOff>409575</xdr:colOff>
      <xdr:row>6</xdr:row>
      <xdr:rowOff>19050</xdr:rowOff>
    </xdr:from>
    <xdr:to>
      <xdr:col>17</xdr:col>
      <xdr:colOff>85725</xdr:colOff>
      <xdr:row>21</xdr:row>
      <xdr:rowOff>133350</xdr:rowOff>
    </xdr:to>
    <xdr:pic>
      <xdr:nvPicPr>
        <xdr:cNvPr id="5" name="image05.png"/>
        <xdr:cNvPicPr/>
      </xdr:nvPicPr>
      <xdr:blipFill>
        <a:blip xmlns:r="http://schemas.openxmlformats.org/officeDocument/2006/relationships" r:embed="rId3"/>
        <a:srcRect/>
        <a:stretch>
          <a:fillRect/>
        </a:stretch>
      </xdr:blipFill>
      <xdr:spPr>
        <a:xfrm>
          <a:off x="6219825" y="1162050"/>
          <a:ext cx="5943600" cy="2971800"/>
        </a:xfrm>
        <a:prstGeom prst="rect">
          <a:avLst/>
        </a:prstGeom>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9"/>
  <sheetViews>
    <sheetView tabSelected="1" zoomScale="25" zoomScaleNormal="25" workbookViewId="0">
      <selection activeCell="H69" sqref="H69"/>
    </sheetView>
  </sheetViews>
  <sheetFormatPr defaultColWidth="17.28515625" defaultRowHeight="15" customHeight="1" x14ac:dyDescent="0.2"/>
  <cols>
    <col min="1" max="2" width="8.7109375" customWidth="1"/>
    <col min="3" max="3" width="11.42578125" customWidth="1"/>
    <col min="4" max="6" width="8.7109375" customWidth="1"/>
    <col min="7" max="7" width="12" customWidth="1"/>
    <col min="8" max="8" width="25.7109375" customWidth="1"/>
    <col min="9" max="9" width="3.7109375" customWidth="1"/>
    <col min="10" max="10" width="3.28515625" customWidth="1"/>
    <col min="11" max="11" width="4" customWidth="1"/>
    <col min="12" max="12" width="4.28515625" customWidth="1"/>
    <col min="13" max="13" width="4.42578125" customWidth="1"/>
    <col min="14" max="14" width="4.28515625" customWidth="1"/>
    <col min="15" max="15" width="4" customWidth="1"/>
    <col min="16" max="16" width="4.7109375" customWidth="1"/>
    <col min="17" max="17" width="4.5703125" customWidth="1"/>
    <col min="18" max="18" width="4.42578125" customWidth="1"/>
    <col min="19" max="20" width="4.5703125" customWidth="1"/>
    <col min="21" max="21" width="4.28515625" customWidth="1"/>
    <col min="22" max="22" width="8.28515625" customWidth="1"/>
    <col min="23" max="23" width="8.5703125" customWidth="1"/>
    <col min="24" max="29" width="8.7109375" customWidth="1"/>
    <col min="30" max="30" width="12.85546875" customWidth="1"/>
    <col min="31" max="31" width="11.28515625" customWidth="1"/>
    <col min="32" max="32" width="15.28515625" customWidth="1"/>
    <col min="33" max="33" width="13.42578125" customWidth="1"/>
    <col min="34" max="34" width="13.5703125" customWidth="1"/>
    <col min="35" max="35" width="8.7109375" customWidth="1"/>
    <col min="36" max="36" width="10" customWidth="1"/>
    <col min="37" max="37" width="8.7109375" customWidth="1"/>
    <col min="38" max="38" width="14.140625" customWidth="1"/>
    <col min="39" max="40" width="8.7109375" customWidth="1"/>
    <col min="41" max="41" width="8" customWidth="1"/>
    <col min="42" max="42" width="6.5703125" customWidth="1"/>
    <col min="43" max="43" width="9.140625" customWidth="1"/>
    <col min="44" max="44" width="7.28515625" customWidth="1"/>
    <col min="45" max="45" width="8.7109375" customWidth="1"/>
    <col min="46" max="46" width="9.140625" customWidth="1"/>
    <col min="47" max="48" width="8.7109375" customWidth="1"/>
  </cols>
  <sheetData>
    <row r="1" spans="1:46" ht="45" customHeight="1" x14ac:dyDescent="0.25">
      <c r="B1" s="64"/>
      <c r="C1" s="59"/>
      <c r="D1" s="59"/>
      <c r="E1" s="59"/>
      <c r="F1" s="59"/>
      <c r="G1" s="5" t="s">
        <v>22</v>
      </c>
      <c r="H1" s="5" t="s">
        <v>31</v>
      </c>
      <c r="I1" s="58" t="s">
        <v>32</v>
      </c>
      <c r="J1" s="59"/>
      <c r="K1" s="59"/>
      <c r="L1" s="59"/>
      <c r="M1" s="59"/>
      <c r="N1" s="59"/>
      <c r="O1" s="59"/>
      <c r="P1" s="58" t="s">
        <v>33</v>
      </c>
      <c r="Q1" s="59"/>
      <c r="R1" s="59"/>
      <c r="S1" s="59"/>
      <c r="T1" s="59"/>
      <c r="U1" s="59"/>
      <c r="V1" s="58" t="s">
        <v>34</v>
      </c>
      <c r="W1" s="59"/>
      <c r="X1" s="59"/>
      <c r="Y1" s="59"/>
      <c r="Z1" s="59"/>
      <c r="AA1" s="59"/>
      <c r="AB1" s="59"/>
      <c r="AC1" s="59"/>
      <c r="AD1" s="5" t="s">
        <v>35</v>
      </c>
      <c r="AE1" s="5" t="s">
        <v>36</v>
      </c>
      <c r="AF1" s="5" t="s">
        <v>37</v>
      </c>
      <c r="AG1" s="63" t="s">
        <v>38</v>
      </c>
      <c r="AH1" s="59"/>
      <c r="AI1" s="65" t="s">
        <v>42</v>
      </c>
      <c r="AJ1" s="59"/>
      <c r="AK1" s="63" t="s">
        <v>43</v>
      </c>
      <c r="AL1" s="59"/>
      <c r="AM1" s="62" t="s">
        <v>44</v>
      </c>
      <c r="AN1" s="59"/>
      <c r="AO1" s="62" t="s">
        <v>45</v>
      </c>
      <c r="AP1" s="59"/>
      <c r="AQ1" s="61" t="s">
        <v>46</v>
      </c>
      <c r="AR1" s="59"/>
      <c r="AS1" s="59"/>
      <c r="AT1" s="9" t="s">
        <v>47</v>
      </c>
    </row>
    <row r="2" spans="1:46" x14ac:dyDescent="0.25">
      <c r="B2" s="10" t="s">
        <v>23</v>
      </c>
      <c r="C2" s="10" t="s">
        <v>48</v>
      </c>
      <c r="D2" s="10" t="s">
        <v>49</v>
      </c>
      <c r="E2" s="10" t="s">
        <v>50</v>
      </c>
      <c r="F2" s="10" t="s">
        <v>51</v>
      </c>
      <c r="G2" s="11"/>
      <c r="H2" s="12"/>
      <c r="I2" s="10" t="s">
        <v>53</v>
      </c>
      <c r="J2" s="10" t="s">
        <v>54</v>
      </c>
      <c r="K2" s="10" t="s">
        <v>55</v>
      </c>
      <c r="L2" s="10" t="s">
        <v>56</v>
      </c>
      <c r="M2" s="10" t="s">
        <v>57</v>
      </c>
      <c r="N2" s="10" t="s">
        <v>58</v>
      </c>
      <c r="O2" s="10" t="s">
        <v>59</v>
      </c>
      <c r="P2" s="10" t="s">
        <v>53</v>
      </c>
      <c r="Q2" s="10" t="s">
        <v>54</v>
      </c>
      <c r="R2" s="10" t="s">
        <v>55</v>
      </c>
      <c r="S2" s="10" t="s">
        <v>56</v>
      </c>
      <c r="T2" s="10" t="s">
        <v>57</v>
      </c>
      <c r="U2" s="10" t="s">
        <v>58</v>
      </c>
      <c r="V2" s="60" t="s">
        <v>60</v>
      </c>
      <c r="W2" s="59"/>
      <c r="X2" s="60" t="s">
        <v>61</v>
      </c>
      <c r="Y2" s="59"/>
      <c r="Z2" s="60" t="s">
        <v>62</v>
      </c>
      <c r="AA2" s="59"/>
      <c r="AB2" s="60" t="s">
        <v>63</v>
      </c>
      <c r="AC2" s="59"/>
      <c r="AD2" s="11"/>
      <c r="AE2" s="11"/>
      <c r="AF2" s="11"/>
      <c r="AG2" s="11"/>
      <c r="AH2" s="11"/>
      <c r="AI2" s="11"/>
      <c r="AJ2" s="11"/>
      <c r="AK2" s="11"/>
      <c r="AL2" s="11"/>
      <c r="AM2" s="11"/>
      <c r="AN2" s="11"/>
      <c r="AO2" s="11"/>
      <c r="AP2" s="11"/>
      <c r="AQ2" s="11"/>
      <c r="AR2" s="13"/>
      <c r="AS2" s="13"/>
      <c r="AT2" s="13"/>
    </row>
    <row r="3" spans="1:46" x14ac:dyDescent="0.25">
      <c r="A3" s="14"/>
      <c r="B3" s="11"/>
      <c r="C3" s="11"/>
      <c r="D3" s="15"/>
      <c r="E3" s="15"/>
      <c r="F3" s="15"/>
      <c r="G3" s="15"/>
      <c r="H3" s="15"/>
      <c r="I3" s="15"/>
      <c r="J3" s="15"/>
      <c r="K3" s="15"/>
      <c r="L3" s="15"/>
      <c r="M3" s="15"/>
      <c r="N3" s="15"/>
      <c r="O3" s="15"/>
      <c r="P3" s="15"/>
      <c r="Q3" s="15"/>
      <c r="R3" s="15"/>
      <c r="S3" s="15"/>
      <c r="T3" s="15"/>
      <c r="U3" s="15"/>
      <c r="V3" s="10" t="s">
        <v>64</v>
      </c>
      <c r="W3" s="10" t="s">
        <v>65</v>
      </c>
      <c r="X3" s="10" t="s">
        <v>64</v>
      </c>
      <c r="Y3" s="10" t="s">
        <v>65</v>
      </c>
      <c r="Z3" s="10" t="s">
        <v>64</v>
      </c>
      <c r="AA3" s="10" t="s">
        <v>65</v>
      </c>
      <c r="AB3" s="10" t="s">
        <v>64</v>
      </c>
      <c r="AC3" s="10" t="s">
        <v>65</v>
      </c>
      <c r="AD3" s="11"/>
      <c r="AE3" s="11"/>
      <c r="AF3" s="11"/>
      <c r="AG3" s="10" t="s">
        <v>64</v>
      </c>
      <c r="AH3" s="10" t="s">
        <v>65</v>
      </c>
      <c r="AI3" s="10" t="s">
        <v>64</v>
      </c>
      <c r="AJ3" s="10" t="s">
        <v>65</v>
      </c>
      <c r="AK3" s="10" t="s">
        <v>64</v>
      </c>
      <c r="AL3" s="10" t="s">
        <v>65</v>
      </c>
      <c r="AM3" s="10" t="s">
        <v>64</v>
      </c>
      <c r="AN3" s="10" t="s">
        <v>65</v>
      </c>
      <c r="AO3" s="15" t="s">
        <v>66</v>
      </c>
      <c r="AP3" s="15" t="s">
        <v>67</v>
      </c>
      <c r="AQ3" s="15" t="s">
        <v>66</v>
      </c>
      <c r="AR3" s="15" t="s">
        <v>67</v>
      </c>
      <c r="AS3" s="15" t="s">
        <v>68</v>
      </c>
      <c r="AT3" s="13"/>
    </row>
    <row r="4" spans="1:46" x14ac:dyDescent="0.25">
      <c r="B4" s="16" t="s">
        <v>69</v>
      </c>
      <c r="C4" s="17" t="s">
        <v>70</v>
      </c>
      <c r="D4" s="17">
        <v>27</v>
      </c>
      <c r="E4" s="18">
        <v>0.45833333333333331</v>
      </c>
      <c r="F4" s="17" t="s">
        <v>71</v>
      </c>
      <c r="G4" s="17"/>
      <c r="H4" s="17" t="s">
        <v>72</v>
      </c>
      <c r="I4" s="17">
        <v>0</v>
      </c>
      <c r="J4" s="17">
        <v>0</v>
      </c>
      <c r="K4" s="17">
        <v>0</v>
      </c>
      <c r="L4" s="17">
        <v>0</v>
      </c>
      <c r="M4" s="17">
        <v>0</v>
      </c>
      <c r="N4" s="17">
        <v>1</v>
      </c>
      <c r="O4" s="17">
        <v>0</v>
      </c>
      <c r="P4" s="17">
        <v>0</v>
      </c>
      <c r="Q4" s="17">
        <v>0</v>
      </c>
      <c r="R4" s="17">
        <v>0</v>
      </c>
      <c r="S4" s="17">
        <v>0</v>
      </c>
      <c r="T4" s="17">
        <v>0</v>
      </c>
      <c r="U4" s="17">
        <v>1</v>
      </c>
      <c r="V4" s="17">
        <v>1</v>
      </c>
      <c r="W4" s="17">
        <v>0</v>
      </c>
      <c r="X4" s="17">
        <v>1</v>
      </c>
      <c r="Y4" s="17">
        <v>0</v>
      </c>
      <c r="Z4" s="17">
        <v>1</v>
      </c>
      <c r="AA4" s="17">
        <v>0</v>
      </c>
      <c r="AB4" s="17">
        <v>0</v>
      </c>
      <c r="AC4" s="17">
        <v>1</v>
      </c>
      <c r="AD4" s="17" t="s">
        <v>73</v>
      </c>
      <c r="AE4" s="17" t="s">
        <v>74</v>
      </c>
      <c r="AF4" s="17" t="s">
        <v>75</v>
      </c>
      <c r="AG4" s="17">
        <v>0</v>
      </c>
      <c r="AH4" s="17">
        <v>1</v>
      </c>
      <c r="AI4" s="17">
        <v>1</v>
      </c>
      <c r="AJ4" s="17">
        <v>0</v>
      </c>
      <c r="AK4" s="17">
        <v>0</v>
      </c>
      <c r="AL4" s="17">
        <v>1</v>
      </c>
      <c r="AM4" s="17">
        <v>0</v>
      </c>
      <c r="AN4" s="17">
        <v>1</v>
      </c>
      <c r="AO4" s="17">
        <v>0</v>
      </c>
      <c r="AP4" s="17">
        <v>1</v>
      </c>
      <c r="AQ4" s="19">
        <v>0</v>
      </c>
      <c r="AR4" s="19">
        <v>1</v>
      </c>
      <c r="AS4" s="17">
        <v>0</v>
      </c>
      <c r="AT4" s="20" t="s">
        <v>65</v>
      </c>
    </row>
    <row r="5" spans="1:46" x14ac:dyDescent="0.25">
      <c r="B5" s="21"/>
      <c r="C5" s="22"/>
      <c r="D5" s="22"/>
      <c r="E5" s="22"/>
      <c r="F5" s="22"/>
      <c r="G5" s="22"/>
      <c r="H5" s="22"/>
      <c r="I5" s="22"/>
      <c r="J5" s="22"/>
      <c r="K5" s="22"/>
      <c r="L5" s="22"/>
      <c r="M5" s="22"/>
      <c r="N5" s="22"/>
      <c r="O5" s="22"/>
      <c r="P5" s="22"/>
      <c r="Q5" s="22"/>
      <c r="R5" s="22"/>
      <c r="S5" s="22"/>
      <c r="T5" s="22"/>
      <c r="U5" s="22"/>
      <c r="V5" s="22" t="s">
        <v>76</v>
      </c>
      <c r="W5" s="22" t="s">
        <v>77</v>
      </c>
      <c r="X5" s="22" t="s">
        <v>78</v>
      </c>
      <c r="Y5" s="22" t="s">
        <v>79</v>
      </c>
      <c r="Z5" s="22" t="s">
        <v>80</v>
      </c>
      <c r="AA5" s="22" t="s">
        <v>79</v>
      </c>
      <c r="AB5" s="22"/>
      <c r="AC5" s="22" t="s">
        <v>81</v>
      </c>
      <c r="AD5" s="22" t="s">
        <v>79</v>
      </c>
      <c r="AE5" s="22"/>
      <c r="AF5" s="22"/>
      <c r="AG5" s="22"/>
      <c r="AH5" s="22"/>
      <c r="AI5" s="22" t="s">
        <v>82</v>
      </c>
      <c r="AJ5" s="22" t="s">
        <v>83</v>
      </c>
      <c r="AK5" s="22"/>
      <c r="AL5" s="22"/>
      <c r="AM5" s="22"/>
      <c r="AN5" s="22"/>
      <c r="AO5" s="22"/>
      <c r="AP5" s="22"/>
      <c r="AQ5" s="23"/>
      <c r="AR5" s="23"/>
      <c r="AS5" s="22"/>
      <c r="AT5" s="24"/>
    </row>
    <row r="6" spans="1:46" ht="15" customHeight="1" x14ac:dyDescent="0.25">
      <c r="B6" s="21" t="s">
        <v>84</v>
      </c>
      <c r="C6" s="22" t="s">
        <v>70</v>
      </c>
      <c r="D6" s="22">
        <v>27</v>
      </c>
      <c r="E6" s="25">
        <v>0.46875</v>
      </c>
      <c r="F6" s="22" t="s">
        <v>71</v>
      </c>
      <c r="G6" s="22"/>
      <c r="H6" s="22" t="s">
        <v>85</v>
      </c>
      <c r="I6" s="22">
        <v>0</v>
      </c>
      <c r="J6" s="22">
        <v>0</v>
      </c>
      <c r="K6" s="22">
        <v>0</v>
      </c>
      <c r="L6" s="22">
        <v>1</v>
      </c>
      <c r="M6" s="22">
        <v>0</v>
      </c>
      <c r="N6" s="22">
        <v>0</v>
      </c>
      <c r="O6" s="22">
        <v>0</v>
      </c>
      <c r="P6" s="22">
        <v>0</v>
      </c>
      <c r="Q6" s="22">
        <v>0</v>
      </c>
      <c r="R6" s="22">
        <v>0</v>
      </c>
      <c r="S6" s="22">
        <v>1</v>
      </c>
      <c r="T6" s="22">
        <v>0</v>
      </c>
      <c r="U6" s="22">
        <v>0</v>
      </c>
      <c r="V6" s="22">
        <v>0</v>
      </c>
      <c r="W6" s="22">
        <v>1</v>
      </c>
      <c r="X6" s="22">
        <v>1</v>
      </c>
      <c r="Y6" s="22">
        <v>0</v>
      </c>
      <c r="Z6" s="22">
        <v>1</v>
      </c>
      <c r="AA6" s="22">
        <v>0</v>
      </c>
      <c r="AB6" s="22">
        <v>0</v>
      </c>
      <c r="AC6" s="22">
        <v>1</v>
      </c>
      <c r="AD6" s="22" t="s">
        <v>86</v>
      </c>
      <c r="AE6" s="22" t="s">
        <v>74</v>
      </c>
      <c r="AF6" s="22" t="s">
        <v>74</v>
      </c>
      <c r="AG6" s="22">
        <v>0</v>
      </c>
      <c r="AH6" s="22">
        <v>1</v>
      </c>
      <c r="AI6" s="22">
        <v>1</v>
      </c>
      <c r="AJ6" s="22">
        <v>0</v>
      </c>
      <c r="AK6" s="22">
        <v>0</v>
      </c>
      <c r="AL6" s="22">
        <v>1</v>
      </c>
      <c r="AM6" s="22">
        <v>1</v>
      </c>
      <c r="AN6" s="22">
        <v>0</v>
      </c>
      <c r="AO6" s="22">
        <v>0</v>
      </c>
      <c r="AP6" s="22">
        <v>1</v>
      </c>
      <c r="AQ6" s="23">
        <v>0</v>
      </c>
      <c r="AR6" s="23">
        <v>1</v>
      </c>
      <c r="AS6" s="22">
        <v>0</v>
      </c>
      <c r="AT6" s="24" t="s">
        <v>65</v>
      </c>
    </row>
    <row r="7" spans="1:46" x14ac:dyDescent="0.25">
      <c r="B7" s="21"/>
      <c r="C7" s="22"/>
      <c r="D7" s="22"/>
      <c r="E7" s="22"/>
      <c r="F7" s="22"/>
      <c r="G7" s="22"/>
      <c r="H7" s="22"/>
      <c r="I7" s="22"/>
      <c r="J7" s="22"/>
      <c r="K7" s="22"/>
      <c r="L7" s="22"/>
      <c r="M7" s="22"/>
      <c r="N7" s="22"/>
      <c r="O7" s="22"/>
      <c r="P7" s="22"/>
      <c r="Q7" s="22"/>
      <c r="R7" s="22"/>
      <c r="S7" s="22"/>
      <c r="T7" s="22"/>
      <c r="U7" s="22"/>
      <c r="V7" s="22"/>
      <c r="W7" s="22" t="s">
        <v>87</v>
      </c>
      <c r="X7" s="22" t="s">
        <v>88</v>
      </c>
      <c r="Y7" s="22" t="s">
        <v>79</v>
      </c>
      <c r="Z7" s="22" t="s">
        <v>89</v>
      </c>
      <c r="AA7" s="22" t="s">
        <v>79</v>
      </c>
      <c r="AB7" s="22"/>
      <c r="AC7" s="22"/>
      <c r="AD7" s="22"/>
      <c r="AE7" s="22"/>
      <c r="AF7" s="22"/>
      <c r="AG7" s="22"/>
      <c r="AH7" s="22"/>
      <c r="AI7" s="22" t="s">
        <v>90</v>
      </c>
      <c r="AJ7" s="22" t="s">
        <v>79</v>
      </c>
      <c r="AK7" s="22"/>
      <c r="AL7" s="22"/>
      <c r="AM7" s="22" t="s">
        <v>91</v>
      </c>
      <c r="AN7" s="22" t="s">
        <v>79</v>
      </c>
      <c r="AO7" s="22"/>
      <c r="AP7" s="22"/>
      <c r="AQ7" s="23"/>
      <c r="AR7" s="23"/>
      <c r="AS7" s="22"/>
      <c r="AT7" s="24"/>
    </row>
    <row r="8" spans="1:46" x14ac:dyDescent="0.25">
      <c r="B8" s="21" t="s">
        <v>92</v>
      </c>
      <c r="C8" s="22" t="s">
        <v>70</v>
      </c>
      <c r="D8" s="22">
        <v>27</v>
      </c>
      <c r="E8" s="25">
        <v>0.47916666666666669</v>
      </c>
      <c r="F8" s="22" t="s">
        <v>71</v>
      </c>
      <c r="G8" s="22"/>
      <c r="H8" s="22" t="s">
        <v>93</v>
      </c>
      <c r="I8" s="22">
        <v>0</v>
      </c>
      <c r="J8" s="22">
        <v>0</v>
      </c>
      <c r="K8" s="22">
        <v>0</v>
      </c>
      <c r="L8" s="22">
        <v>0</v>
      </c>
      <c r="M8" s="22">
        <v>1</v>
      </c>
      <c r="N8" s="22">
        <v>0</v>
      </c>
      <c r="O8" s="22">
        <v>0</v>
      </c>
      <c r="P8" s="22">
        <v>0</v>
      </c>
      <c r="Q8" s="22">
        <v>0</v>
      </c>
      <c r="R8" s="22">
        <v>0</v>
      </c>
      <c r="S8" s="22">
        <v>0</v>
      </c>
      <c r="T8" s="22">
        <v>0</v>
      </c>
      <c r="U8" s="22">
        <v>1</v>
      </c>
      <c r="V8" s="22">
        <v>0</v>
      </c>
      <c r="W8" s="22">
        <v>1</v>
      </c>
      <c r="X8" s="22">
        <v>1</v>
      </c>
      <c r="Y8" s="22">
        <v>0</v>
      </c>
      <c r="Z8" s="22">
        <v>1</v>
      </c>
      <c r="AA8" s="22">
        <v>0</v>
      </c>
      <c r="AB8" s="22">
        <v>0</v>
      </c>
      <c r="AC8" s="22">
        <v>1</v>
      </c>
      <c r="AD8" s="22" t="s">
        <v>94</v>
      </c>
      <c r="AE8" s="22" t="s">
        <v>74</v>
      </c>
      <c r="AF8" s="22" t="s">
        <v>74</v>
      </c>
      <c r="AG8" s="22">
        <v>0</v>
      </c>
      <c r="AH8" s="22">
        <v>1</v>
      </c>
      <c r="AI8" s="22">
        <v>1</v>
      </c>
      <c r="AJ8" s="22">
        <v>0</v>
      </c>
      <c r="AK8" s="22">
        <v>0</v>
      </c>
      <c r="AL8" s="22">
        <v>1</v>
      </c>
      <c r="AM8" s="22">
        <v>1</v>
      </c>
      <c r="AN8" s="22">
        <v>0</v>
      </c>
      <c r="AO8" s="22">
        <v>0</v>
      </c>
      <c r="AP8" s="22">
        <v>1</v>
      </c>
      <c r="AQ8" s="23">
        <v>0</v>
      </c>
      <c r="AR8" s="23">
        <v>0</v>
      </c>
      <c r="AS8" s="22">
        <v>1</v>
      </c>
      <c r="AT8" s="24" t="s">
        <v>65</v>
      </c>
    </row>
    <row r="9" spans="1:46" x14ac:dyDescent="0.25">
      <c r="B9" s="21"/>
      <c r="C9" s="22"/>
      <c r="D9" s="22"/>
      <c r="E9" s="22"/>
      <c r="F9" s="22"/>
      <c r="G9" s="22"/>
      <c r="H9" s="22"/>
      <c r="I9" s="22"/>
      <c r="J9" s="22"/>
      <c r="K9" s="22"/>
      <c r="L9" s="22"/>
      <c r="M9" s="22"/>
      <c r="N9" s="22"/>
      <c r="O9" s="22"/>
      <c r="P9" s="22"/>
      <c r="Q9" s="22"/>
      <c r="R9" s="22"/>
      <c r="S9" s="22"/>
      <c r="T9" s="22"/>
      <c r="U9" s="22"/>
      <c r="V9" s="22"/>
      <c r="W9" s="22" t="s">
        <v>96</v>
      </c>
      <c r="X9" s="22" t="s">
        <v>88</v>
      </c>
      <c r="Y9" s="22" t="s">
        <v>79</v>
      </c>
      <c r="Z9" s="22" t="s">
        <v>97</v>
      </c>
      <c r="AA9" s="22" t="s">
        <v>79</v>
      </c>
      <c r="AB9" s="22"/>
      <c r="AC9" s="22"/>
      <c r="AD9" s="22"/>
      <c r="AE9" s="22"/>
      <c r="AF9" s="22"/>
      <c r="AG9" s="22"/>
      <c r="AH9" s="22"/>
      <c r="AI9" s="22" t="s">
        <v>98</v>
      </c>
      <c r="AJ9" s="22" t="s">
        <v>79</v>
      </c>
      <c r="AK9" s="22"/>
      <c r="AL9" s="22"/>
      <c r="AM9" s="22" t="s">
        <v>99</v>
      </c>
      <c r="AN9" s="22" t="s">
        <v>79</v>
      </c>
      <c r="AO9" s="22"/>
      <c r="AP9" s="22"/>
      <c r="AQ9" s="23"/>
      <c r="AR9" s="23"/>
      <c r="AS9" s="22"/>
      <c r="AT9" s="24"/>
    </row>
    <row r="10" spans="1:46" x14ac:dyDescent="0.25">
      <c r="B10" s="21" t="s">
        <v>100</v>
      </c>
      <c r="C10" s="22" t="s">
        <v>70</v>
      </c>
      <c r="D10" s="22">
        <v>27</v>
      </c>
      <c r="E10" s="25">
        <v>0.48958333333333331</v>
      </c>
      <c r="F10" s="22" t="s">
        <v>71</v>
      </c>
      <c r="G10" s="22"/>
      <c r="H10" s="22" t="s">
        <v>101</v>
      </c>
      <c r="I10" s="22">
        <v>0</v>
      </c>
      <c r="J10" s="22">
        <v>0</v>
      </c>
      <c r="K10" s="22">
        <v>0</v>
      </c>
      <c r="L10" s="22">
        <v>0</v>
      </c>
      <c r="M10" s="22">
        <v>1</v>
      </c>
      <c r="N10" s="22">
        <v>0</v>
      </c>
      <c r="O10" s="22">
        <v>0</v>
      </c>
      <c r="P10" s="22">
        <v>0</v>
      </c>
      <c r="Q10" s="22">
        <v>0</v>
      </c>
      <c r="R10" s="22">
        <v>0</v>
      </c>
      <c r="S10" s="22">
        <v>1</v>
      </c>
      <c r="T10" s="22">
        <v>0</v>
      </c>
      <c r="U10" s="22">
        <v>0</v>
      </c>
      <c r="V10" s="22">
        <v>1</v>
      </c>
      <c r="W10" s="22">
        <v>0</v>
      </c>
      <c r="X10" s="22">
        <v>1</v>
      </c>
      <c r="Y10" s="22">
        <v>0</v>
      </c>
      <c r="Z10" s="22">
        <v>1</v>
      </c>
      <c r="AA10" s="22">
        <v>0</v>
      </c>
      <c r="AB10" s="22">
        <v>0</v>
      </c>
      <c r="AC10" s="22">
        <v>1</v>
      </c>
      <c r="AD10" s="22" t="s">
        <v>103</v>
      </c>
      <c r="AE10" s="22" t="s">
        <v>104</v>
      </c>
      <c r="AF10" s="22" t="s">
        <v>74</v>
      </c>
      <c r="AG10" s="22">
        <v>0</v>
      </c>
      <c r="AH10" s="22">
        <v>1</v>
      </c>
      <c r="AI10" s="22">
        <v>1</v>
      </c>
      <c r="AJ10" s="22">
        <v>0</v>
      </c>
      <c r="AK10" s="22">
        <v>0</v>
      </c>
      <c r="AL10" s="22">
        <v>1</v>
      </c>
      <c r="AM10" s="22">
        <v>0</v>
      </c>
      <c r="AN10" s="22">
        <v>1</v>
      </c>
      <c r="AO10" s="22">
        <v>0</v>
      </c>
      <c r="AP10" s="22">
        <v>1</v>
      </c>
      <c r="AQ10" s="23">
        <v>0</v>
      </c>
      <c r="AR10" s="23">
        <v>1</v>
      </c>
      <c r="AS10" s="22">
        <v>0</v>
      </c>
      <c r="AT10" s="24" t="s">
        <v>65</v>
      </c>
    </row>
    <row r="11" spans="1:46" x14ac:dyDescent="0.25">
      <c r="B11" s="21"/>
      <c r="C11" s="22"/>
      <c r="D11" s="22"/>
      <c r="E11" s="22"/>
      <c r="F11" s="22"/>
      <c r="G11" s="22"/>
      <c r="H11" s="22"/>
      <c r="I11" s="22"/>
      <c r="J11" s="22"/>
      <c r="K11" s="22"/>
      <c r="L11" s="22"/>
      <c r="M11" s="22"/>
      <c r="N11" s="22"/>
      <c r="O11" s="22"/>
      <c r="P11" s="22"/>
      <c r="Q11" s="22"/>
      <c r="R11" s="22"/>
      <c r="S11" s="22"/>
      <c r="T11" s="22"/>
      <c r="U11" s="22"/>
      <c r="V11" s="22" t="s">
        <v>106</v>
      </c>
      <c r="W11" s="22" t="s">
        <v>79</v>
      </c>
      <c r="X11" s="22" t="s">
        <v>107</v>
      </c>
      <c r="Y11" s="22" t="s">
        <v>79</v>
      </c>
      <c r="Z11" s="22" t="s">
        <v>107</v>
      </c>
      <c r="AA11" s="22" t="s">
        <v>79</v>
      </c>
      <c r="AB11" s="22"/>
      <c r="AC11" s="22"/>
      <c r="AD11" s="22"/>
      <c r="AE11" s="22"/>
      <c r="AF11" s="22"/>
      <c r="AG11" s="22" t="s">
        <v>109</v>
      </c>
      <c r="AH11" s="22" t="s">
        <v>79</v>
      </c>
      <c r="AI11" s="22" t="s">
        <v>98</v>
      </c>
      <c r="AJ11" s="22" t="s">
        <v>79</v>
      </c>
      <c r="AK11" s="22"/>
      <c r="AL11" s="22"/>
      <c r="AM11" s="22"/>
      <c r="AN11" s="22"/>
      <c r="AO11" s="22"/>
      <c r="AP11" s="22"/>
      <c r="AQ11" s="23"/>
      <c r="AR11" s="23"/>
      <c r="AS11" s="22"/>
      <c r="AT11" s="24"/>
    </row>
    <row r="12" spans="1:46" x14ac:dyDescent="0.25">
      <c r="B12" s="21" t="s">
        <v>111</v>
      </c>
      <c r="C12" s="22" t="s">
        <v>70</v>
      </c>
      <c r="D12" s="22">
        <v>27</v>
      </c>
      <c r="E12" s="25">
        <v>0.5</v>
      </c>
      <c r="F12" s="22" t="s">
        <v>71</v>
      </c>
      <c r="G12" s="22"/>
      <c r="H12" s="22" t="s">
        <v>112</v>
      </c>
      <c r="I12" s="22">
        <v>0</v>
      </c>
      <c r="J12" s="22">
        <v>0</v>
      </c>
      <c r="K12" s="22">
        <v>0</v>
      </c>
      <c r="L12" s="22">
        <v>1</v>
      </c>
      <c r="M12" s="22">
        <v>0</v>
      </c>
      <c r="N12" s="22">
        <v>0</v>
      </c>
      <c r="O12" s="22">
        <v>0</v>
      </c>
      <c r="P12" s="22">
        <v>0</v>
      </c>
      <c r="Q12" s="22">
        <v>0</v>
      </c>
      <c r="R12" s="22">
        <v>0</v>
      </c>
      <c r="S12" s="22">
        <v>0</v>
      </c>
      <c r="T12" s="22">
        <v>1</v>
      </c>
      <c r="U12" s="22">
        <v>0</v>
      </c>
      <c r="V12" s="22">
        <v>0</v>
      </c>
      <c r="W12" s="22">
        <v>1</v>
      </c>
      <c r="X12" s="22">
        <v>1</v>
      </c>
      <c r="Y12" s="22">
        <v>0</v>
      </c>
      <c r="Z12" s="22">
        <v>1</v>
      </c>
      <c r="AA12" s="22">
        <v>0</v>
      </c>
      <c r="AB12" s="22">
        <v>0</v>
      </c>
      <c r="AC12" s="22">
        <v>1</v>
      </c>
      <c r="AD12" s="22" t="s">
        <v>103</v>
      </c>
      <c r="AE12" s="22" t="s">
        <v>74</v>
      </c>
      <c r="AF12" s="22" t="s">
        <v>74</v>
      </c>
      <c r="AG12" s="22">
        <v>0</v>
      </c>
      <c r="AH12" s="22">
        <v>1</v>
      </c>
      <c r="AI12" s="22">
        <v>1</v>
      </c>
      <c r="AJ12" s="22">
        <v>0</v>
      </c>
      <c r="AK12" s="22">
        <v>0</v>
      </c>
      <c r="AL12" s="22">
        <v>1</v>
      </c>
      <c r="AM12" s="22">
        <v>1</v>
      </c>
      <c r="AN12" s="22">
        <v>0</v>
      </c>
      <c r="AO12" s="22">
        <v>0</v>
      </c>
      <c r="AP12" s="22">
        <v>1</v>
      </c>
      <c r="AQ12" s="23">
        <v>0</v>
      </c>
      <c r="AR12" s="23">
        <v>0</v>
      </c>
      <c r="AS12" s="22">
        <v>1</v>
      </c>
      <c r="AT12" s="24" t="s">
        <v>65</v>
      </c>
    </row>
    <row r="13" spans="1:46" x14ac:dyDescent="0.25">
      <c r="B13" s="27"/>
      <c r="C13" s="28"/>
      <c r="D13" s="28"/>
      <c r="E13" s="28"/>
      <c r="F13" s="28"/>
      <c r="G13" s="28"/>
      <c r="H13" s="28"/>
      <c r="I13" s="28"/>
      <c r="J13" s="28"/>
      <c r="K13" s="28"/>
      <c r="L13" s="28"/>
      <c r="M13" s="28"/>
      <c r="N13" s="28"/>
      <c r="O13" s="28"/>
      <c r="P13" s="28"/>
      <c r="Q13" s="28"/>
      <c r="R13" s="28"/>
      <c r="S13" s="28"/>
      <c r="T13" s="28"/>
      <c r="U13" s="28"/>
      <c r="V13" s="28"/>
      <c r="W13" s="28" t="s">
        <v>114</v>
      </c>
      <c r="X13" s="28" t="s">
        <v>115</v>
      </c>
      <c r="Y13" s="28" t="s">
        <v>83</v>
      </c>
      <c r="Z13" s="28" t="s">
        <v>115</v>
      </c>
      <c r="AA13" s="28" t="s">
        <v>79</v>
      </c>
      <c r="AB13" s="28"/>
      <c r="AC13" s="28"/>
      <c r="AD13" s="28"/>
      <c r="AE13" s="28"/>
      <c r="AF13" s="28"/>
      <c r="AG13" s="28"/>
      <c r="AH13" s="28"/>
      <c r="AI13" s="28" t="s">
        <v>116</v>
      </c>
      <c r="AJ13" s="28" t="s">
        <v>79</v>
      </c>
      <c r="AK13" s="28"/>
      <c r="AL13" s="28"/>
      <c r="AM13" s="28" t="s">
        <v>117</v>
      </c>
      <c r="AN13" s="28" t="s">
        <v>79</v>
      </c>
      <c r="AO13" s="28"/>
      <c r="AP13" s="28"/>
      <c r="AQ13" s="29"/>
      <c r="AR13" s="29"/>
      <c r="AS13" s="28" t="s">
        <v>118</v>
      </c>
      <c r="AT13" s="30" t="s">
        <v>79</v>
      </c>
    </row>
    <row r="14" spans="1:46" x14ac:dyDescent="0.25">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2"/>
      <c r="AR14" s="32"/>
      <c r="AS14" s="31"/>
      <c r="AT14" s="32"/>
    </row>
    <row r="15" spans="1:46" x14ac:dyDescent="0.25">
      <c r="B15" s="16" t="s">
        <v>122</v>
      </c>
      <c r="C15" s="17" t="s">
        <v>70</v>
      </c>
      <c r="D15" s="17">
        <v>27</v>
      </c>
      <c r="E15" s="18">
        <v>5.2083333333333336E-2</v>
      </c>
      <c r="F15" s="17" t="s">
        <v>71</v>
      </c>
      <c r="G15" s="17"/>
      <c r="H15" s="17" t="s">
        <v>138</v>
      </c>
      <c r="I15" s="17">
        <v>0</v>
      </c>
      <c r="J15" s="17">
        <v>0</v>
      </c>
      <c r="K15" s="17">
        <v>0</v>
      </c>
      <c r="L15" s="17">
        <v>0</v>
      </c>
      <c r="M15" s="17">
        <v>0</v>
      </c>
      <c r="N15" s="17">
        <v>1</v>
      </c>
      <c r="O15" s="17">
        <v>0</v>
      </c>
      <c r="P15" s="17">
        <v>0</v>
      </c>
      <c r="Q15" s="17">
        <v>0</v>
      </c>
      <c r="R15" s="17">
        <v>0</v>
      </c>
      <c r="S15" s="17">
        <v>0</v>
      </c>
      <c r="T15" s="17">
        <v>0</v>
      </c>
      <c r="U15" s="17">
        <v>1</v>
      </c>
      <c r="V15" s="17">
        <v>0</v>
      </c>
      <c r="W15" s="17">
        <v>1</v>
      </c>
      <c r="X15" s="17">
        <v>1</v>
      </c>
      <c r="Y15" s="17">
        <v>0</v>
      </c>
      <c r="Z15" s="17">
        <v>1</v>
      </c>
      <c r="AA15" s="17">
        <v>0</v>
      </c>
      <c r="AB15" s="17">
        <v>0</v>
      </c>
      <c r="AC15" s="17">
        <v>1</v>
      </c>
      <c r="AD15" s="17" t="s">
        <v>141</v>
      </c>
      <c r="AE15" s="17" t="s">
        <v>74</v>
      </c>
      <c r="AF15" s="17" t="s">
        <v>74</v>
      </c>
      <c r="AG15" s="17">
        <v>0</v>
      </c>
      <c r="AH15" s="17">
        <v>1</v>
      </c>
      <c r="AI15" s="17">
        <v>1</v>
      </c>
      <c r="AJ15" s="17">
        <v>0</v>
      </c>
      <c r="AK15" s="17">
        <v>0</v>
      </c>
      <c r="AL15" s="17">
        <v>1</v>
      </c>
      <c r="AM15" s="17">
        <v>1</v>
      </c>
      <c r="AN15" s="17">
        <v>0</v>
      </c>
      <c r="AO15" s="17">
        <v>0</v>
      </c>
      <c r="AP15" s="17">
        <v>1</v>
      </c>
      <c r="AQ15" s="19">
        <v>0</v>
      </c>
      <c r="AR15" s="19">
        <v>0</v>
      </c>
      <c r="AS15" s="17">
        <v>1</v>
      </c>
      <c r="AT15" s="20" t="s">
        <v>65</v>
      </c>
    </row>
    <row r="16" spans="1:46" x14ac:dyDescent="0.25">
      <c r="B16" s="21"/>
      <c r="C16" s="22"/>
      <c r="D16" s="22"/>
      <c r="E16" s="22"/>
      <c r="F16" s="22"/>
      <c r="G16" s="22"/>
      <c r="H16" s="22"/>
      <c r="I16" s="22"/>
      <c r="J16" s="22"/>
      <c r="K16" s="22"/>
      <c r="L16" s="22"/>
      <c r="M16" s="22"/>
      <c r="N16" s="22"/>
      <c r="O16" s="22"/>
      <c r="P16" s="22"/>
      <c r="Q16" s="22"/>
      <c r="R16" s="22"/>
      <c r="S16" s="22"/>
      <c r="T16" s="22"/>
      <c r="U16" s="22"/>
      <c r="V16" s="22"/>
      <c r="W16" s="22" t="s">
        <v>143</v>
      </c>
      <c r="X16" s="22" t="s">
        <v>144</v>
      </c>
      <c r="Y16" s="22" t="s">
        <v>79</v>
      </c>
      <c r="Z16" s="22" t="s">
        <v>146</v>
      </c>
      <c r="AA16" s="22" t="s">
        <v>79</v>
      </c>
      <c r="AB16" s="22"/>
      <c r="AC16" s="22"/>
      <c r="AD16" s="22"/>
      <c r="AE16" s="22"/>
      <c r="AF16" s="22"/>
      <c r="AG16" s="22"/>
      <c r="AH16" s="22"/>
      <c r="AI16" s="22" t="s">
        <v>147</v>
      </c>
      <c r="AJ16" s="22" t="s">
        <v>79</v>
      </c>
      <c r="AK16" s="22"/>
      <c r="AL16" s="22"/>
      <c r="AM16" s="22" t="s">
        <v>148</v>
      </c>
      <c r="AN16" s="22" t="s">
        <v>79</v>
      </c>
      <c r="AO16" s="22"/>
      <c r="AP16" s="22"/>
      <c r="AQ16" s="23"/>
      <c r="AR16" s="23"/>
      <c r="AS16" s="22"/>
      <c r="AT16" s="24"/>
    </row>
    <row r="17" spans="2:46" x14ac:dyDescent="0.25">
      <c r="B17" s="21" t="s">
        <v>123</v>
      </c>
      <c r="C17" s="22" t="s">
        <v>70</v>
      </c>
      <c r="D17" s="22">
        <v>27</v>
      </c>
      <c r="E17" s="25">
        <v>6.25E-2</v>
      </c>
      <c r="F17" s="22" t="s">
        <v>71</v>
      </c>
      <c r="G17" s="22"/>
      <c r="H17" s="22" t="s">
        <v>150</v>
      </c>
      <c r="I17" s="22">
        <v>0</v>
      </c>
      <c r="J17" s="22">
        <v>0</v>
      </c>
      <c r="K17" s="22">
        <v>0</v>
      </c>
      <c r="L17" s="22">
        <v>0</v>
      </c>
      <c r="M17" s="22">
        <v>1</v>
      </c>
      <c r="N17" s="22">
        <v>0</v>
      </c>
      <c r="O17" s="22">
        <v>0</v>
      </c>
      <c r="P17" s="22">
        <v>0</v>
      </c>
      <c r="Q17" s="22">
        <v>0</v>
      </c>
      <c r="R17" s="22">
        <v>1</v>
      </c>
      <c r="S17" s="22">
        <v>0</v>
      </c>
      <c r="T17" s="22">
        <v>0</v>
      </c>
      <c r="U17" s="22">
        <v>0</v>
      </c>
      <c r="V17" s="22">
        <v>0</v>
      </c>
      <c r="W17" s="22">
        <v>1</v>
      </c>
      <c r="X17" s="22">
        <v>1</v>
      </c>
      <c r="Y17" s="22">
        <v>0</v>
      </c>
      <c r="Z17" s="22">
        <v>1</v>
      </c>
      <c r="AA17" s="22">
        <v>0</v>
      </c>
      <c r="AB17" s="22">
        <v>0</v>
      </c>
      <c r="AC17" s="22">
        <v>1</v>
      </c>
      <c r="AD17" s="22" t="s">
        <v>152</v>
      </c>
      <c r="AE17" s="22" t="s">
        <v>74</v>
      </c>
      <c r="AF17" s="22" t="s">
        <v>74</v>
      </c>
      <c r="AG17" s="22">
        <v>0</v>
      </c>
      <c r="AH17" s="22">
        <v>1</v>
      </c>
      <c r="AI17" s="22">
        <v>1</v>
      </c>
      <c r="AJ17" s="22">
        <v>0</v>
      </c>
      <c r="AK17" s="22">
        <v>0</v>
      </c>
      <c r="AL17" s="22">
        <v>1</v>
      </c>
      <c r="AM17" s="22">
        <v>1</v>
      </c>
      <c r="AN17" s="22">
        <v>0</v>
      </c>
      <c r="AO17" s="22">
        <v>0</v>
      </c>
      <c r="AP17" s="22">
        <v>1</v>
      </c>
      <c r="AQ17" s="23">
        <v>0</v>
      </c>
      <c r="AR17" s="23">
        <v>0</v>
      </c>
      <c r="AS17" s="22">
        <v>1</v>
      </c>
      <c r="AT17" s="24"/>
    </row>
    <row r="18" spans="2:46" x14ac:dyDescent="0.25">
      <c r="B18" s="21"/>
      <c r="C18" s="22"/>
      <c r="D18" s="22"/>
      <c r="E18" s="25"/>
      <c r="F18" s="22"/>
      <c r="G18" s="22"/>
      <c r="H18" s="22"/>
      <c r="I18" s="22"/>
      <c r="J18" s="22"/>
      <c r="K18" s="22"/>
      <c r="L18" s="22"/>
      <c r="M18" s="22"/>
      <c r="N18" s="22"/>
      <c r="O18" s="22"/>
      <c r="P18" s="22"/>
      <c r="Q18" s="22"/>
      <c r="R18" s="22"/>
      <c r="S18" s="22"/>
      <c r="T18" s="22"/>
      <c r="U18" s="22"/>
      <c r="V18" s="22"/>
      <c r="W18" s="22" t="s">
        <v>156</v>
      </c>
      <c r="X18" s="22" t="s">
        <v>157</v>
      </c>
      <c r="Y18" s="22" t="s">
        <v>79</v>
      </c>
      <c r="Z18" s="22" t="s">
        <v>158</v>
      </c>
      <c r="AA18" s="22" t="s">
        <v>79</v>
      </c>
      <c r="AB18" s="22"/>
      <c r="AC18" s="22"/>
      <c r="AD18" s="22"/>
      <c r="AE18" s="22"/>
      <c r="AF18" s="22"/>
      <c r="AG18" s="22"/>
      <c r="AH18" s="22"/>
      <c r="AI18" s="22" t="s">
        <v>160</v>
      </c>
      <c r="AJ18" s="22"/>
      <c r="AK18" s="22"/>
      <c r="AL18" s="22"/>
      <c r="AM18" s="22" t="s">
        <v>161</v>
      </c>
      <c r="AN18" s="22" t="s">
        <v>79</v>
      </c>
      <c r="AO18" s="22"/>
      <c r="AP18" s="22"/>
      <c r="AQ18" s="23"/>
      <c r="AR18" s="23"/>
      <c r="AS18" s="22"/>
      <c r="AT18" s="24"/>
    </row>
    <row r="19" spans="2:46" x14ac:dyDescent="0.25">
      <c r="B19" s="21" t="s">
        <v>124</v>
      </c>
      <c r="C19" s="22" t="s">
        <v>70</v>
      </c>
      <c r="D19" s="22">
        <v>27</v>
      </c>
      <c r="E19" s="25">
        <v>7.2916666666666671E-2</v>
      </c>
      <c r="F19" s="22" t="s">
        <v>71</v>
      </c>
      <c r="G19" s="22"/>
      <c r="H19" s="22" t="s">
        <v>164</v>
      </c>
      <c r="I19" s="22">
        <v>0</v>
      </c>
      <c r="J19" s="22">
        <v>0</v>
      </c>
      <c r="K19" s="22">
        <v>0</v>
      </c>
      <c r="L19" s="22">
        <v>0</v>
      </c>
      <c r="M19" s="22">
        <v>0</v>
      </c>
      <c r="N19" s="22">
        <v>0</v>
      </c>
      <c r="O19" s="22">
        <v>1</v>
      </c>
      <c r="P19" s="22">
        <v>1</v>
      </c>
      <c r="Q19" s="22">
        <v>0</v>
      </c>
      <c r="R19" s="22">
        <v>0</v>
      </c>
      <c r="S19" s="22">
        <v>0</v>
      </c>
      <c r="T19" s="22">
        <v>0</v>
      </c>
      <c r="U19" s="22">
        <v>0</v>
      </c>
      <c r="V19" s="22">
        <v>0</v>
      </c>
      <c r="W19" s="22">
        <v>1</v>
      </c>
      <c r="X19" s="22">
        <v>1</v>
      </c>
      <c r="Y19" s="22">
        <v>0</v>
      </c>
      <c r="Z19" s="22">
        <v>1</v>
      </c>
      <c r="AA19" s="22">
        <v>0</v>
      </c>
      <c r="AB19" s="22">
        <v>0</v>
      </c>
      <c r="AC19" s="22">
        <v>1</v>
      </c>
      <c r="AD19" s="22" t="s">
        <v>167</v>
      </c>
      <c r="AE19" s="22" t="s">
        <v>74</v>
      </c>
      <c r="AF19" s="22" t="s">
        <v>74</v>
      </c>
      <c r="AG19" s="22" t="s">
        <v>29</v>
      </c>
      <c r="AH19" s="22" t="s">
        <v>29</v>
      </c>
      <c r="AI19" s="22">
        <v>1</v>
      </c>
      <c r="AJ19" s="22">
        <v>0</v>
      </c>
      <c r="AK19" s="22">
        <v>0</v>
      </c>
      <c r="AL19" s="22">
        <v>1</v>
      </c>
      <c r="AM19" s="22">
        <v>1</v>
      </c>
      <c r="AN19" s="22">
        <v>0</v>
      </c>
      <c r="AO19" s="22">
        <v>0</v>
      </c>
      <c r="AP19" s="22">
        <v>1</v>
      </c>
      <c r="AQ19" s="23">
        <v>1</v>
      </c>
      <c r="AR19" s="23">
        <v>0</v>
      </c>
      <c r="AS19" s="22">
        <v>0</v>
      </c>
      <c r="AT19" s="24" t="s">
        <v>65</v>
      </c>
    </row>
    <row r="20" spans="2:46" x14ac:dyDescent="0.25">
      <c r="B20" s="21"/>
      <c r="C20" s="22"/>
      <c r="D20" s="22"/>
      <c r="E20" s="22"/>
      <c r="F20" s="22"/>
      <c r="G20" s="22"/>
      <c r="H20" s="22"/>
      <c r="I20" s="22"/>
      <c r="J20" s="22"/>
      <c r="K20" s="22"/>
      <c r="L20" s="22"/>
      <c r="M20" s="22"/>
      <c r="N20" s="22"/>
      <c r="O20" s="22"/>
      <c r="P20" s="22"/>
      <c r="Q20" s="22"/>
      <c r="R20" s="22"/>
      <c r="S20" s="22"/>
      <c r="T20" s="22"/>
      <c r="U20" s="22"/>
      <c r="V20" s="22"/>
      <c r="W20" s="22" t="s">
        <v>170</v>
      </c>
      <c r="X20" s="22" t="s">
        <v>171</v>
      </c>
      <c r="Y20" s="22" t="s">
        <v>79</v>
      </c>
      <c r="Z20" s="22" t="s">
        <v>146</v>
      </c>
      <c r="AA20" s="22" t="s">
        <v>79</v>
      </c>
      <c r="AB20" s="22"/>
      <c r="AC20" s="22"/>
      <c r="AD20" s="22"/>
      <c r="AE20" s="22"/>
      <c r="AF20" s="22"/>
      <c r="AG20" s="22"/>
      <c r="AH20" s="22"/>
      <c r="AI20" s="22" t="s">
        <v>172</v>
      </c>
      <c r="AJ20" s="22" t="s">
        <v>79</v>
      </c>
      <c r="AK20" s="22"/>
      <c r="AL20" s="22"/>
      <c r="AM20" s="22" t="s">
        <v>117</v>
      </c>
      <c r="AN20" s="22" t="s">
        <v>79</v>
      </c>
      <c r="AO20" s="22" t="s">
        <v>79</v>
      </c>
      <c r="AP20" s="22" t="s">
        <v>79</v>
      </c>
      <c r="AQ20" s="23" t="s">
        <v>173</v>
      </c>
      <c r="AR20" s="23"/>
      <c r="AS20" s="22"/>
      <c r="AT20" s="24"/>
    </row>
    <row r="21" spans="2:46" x14ac:dyDescent="0.25">
      <c r="B21" s="21" t="s">
        <v>125</v>
      </c>
      <c r="C21" s="22" t="s">
        <v>70</v>
      </c>
      <c r="D21" s="22">
        <v>27</v>
      </c>
      <c r="E21" s="25">
        <v>8.3333333333333329E-2</v>
      </c>
      <c r="F21" s="22" t="s">
        <v>71</v>
      </c>
      <c r="G21" s="22"/>
      <c r="H21" s="22" t="s">
        <v>164</v>
      </c>
      <c r="I21" s="22">
        <v>0</v>
      </c>
      <c r="J21" s="22">
        <v>0</v>
      </c>
      <c r="K21" s="22">
        <v>0</v>
      </c>
      <c r="L21" s="22">
        <v>1</v>
      </c>
      <c r="M21" s="22">
        <v>0</v>
      </c>
      <c r="N21" s="22">
        <v>0</v>
      </c>
      <c r="O21" s="22">
        <v>0</v>
      </c>
      <c r="P21" s="22">
        <v>1</v>
      </c>
      <c r="Q21" s="22">
        <v>0</v>
      </c>
      <c r="R21" s="22">
        <v>0</v>
      </c>
      <c r="S21" s="22">
        <v>0</v>
      </c>
      <c r="T21" s="22">
        <v>0</v>
      </c>
      <c r="U21" s="22">
        <v>0</v>
      </c>
      <c r="V21" s="22">
        <v>0</v>
      </c>
      <c r="W21" s="22">
        <v>1</v>
      </c>
      <c r="X21" s="22">
        <v>1</v>
      </c>
      <c r="Y21" s="22">
        <v>0</v>
      </c>
      <c r="Z21" s="22">
        <v>1</v>
      </c>
      <c r="AA21" s="22">
        <v>0</v>
      </c>
      <c r="AB21" s="22">
        <v>0</v>
      </c>
      <c r="AC21" s="22">
        <v>1</v>
      </c>
      <c r="AD21" s="22" t="s">
        <v>174</v>
      </c>
      <c r="AE21" s="22" t="s">
        <v>74</v>
      </c>
      <c r="AF21" s="22" t="s">
        <v>74</v>
      </c>
      <c r="AG21" s="22">
        <v>0</v>
      </c>
      <c r="AH21" s="22">
        <v>1</v>
      </c>
      <c r="AI21" s="22">
        <v>1</v>
      </c>
      <c r="AJ21" s="22">
        <v>0</v>
      </c>
      <c r="AK21" s="22">
        <v>0</v>
      </c>
      <c r="AL21" s="22">
        <v>1</v>
      </c>
      <c r="AM21" s="22">
        <v>1</v>
      </c>
      <c r="AN21" s="22">
        <v>0</v>
      </c>
      <c r="AO21" s="22">
        <v>0</v>
      </c>
      <c r="AP21" s="22">
        <v>1</v>
      </c>
      <c r="AQ21" s="23">
        <v>0</v>
      </c>
      <c r="AR21" s="23">
        <v>0</v>
      </c>
      <c r="AS21" s="22">
        <v>1</v>
      </c>
      <c r="AT21" s="24" t="s">
        <v>65</v>
      </c>
    </row>
    <row r="22" spans="2:46" x14ac:dyDescent="0.25">
      <c r="B22" s="27"/>
      <c r="C22" s="28"/>
      <c r="D22" s="28"/>
      <c r="E22" s="28"/>
      <c r="F22" s="28"/>
      <c r="G22" s="28"/>
      <c r="H22" s="28"/>
      <c r="I22" s="28"/>
      <c r="J22" s="28"/>
      <c r="K22" s="28"/>
      <c r="L22" s="28"/>
      <c r="M22" s="28"/>
      <c r="N22" s="28"/>
      <c r="O22" s="28"/>
      <c r="P22" s="28"/>
      <c r="Q22" s="28"/>
      <c r="R22" s="28"/>
      <c r="S22" s="28"/>
      <c r="T22" s="28"/>
      <c r="U22" s="28"/>
      <c r="V22" s="28"/>
      <c r="W22" s="28" t="s">
        <v>177</v>
      </c>
      <c r="X22" s="28" t="s">
        <v>179</v>
      </c>
      <c r="Y22" s="28" t="s">
        <v>79</v>
      </c>
      <c r="Z22" s="28" t="s">
        <v>179</v>
      </c>
      <c r="AA22" s="28" t="s">
        <v>79</v>
      </c>
      <c r="AB22" s="28"/>
      <c r="AC22" s="28"/>
      <c r="AD22" s="28"/>
      <c r="AE22" s="28"/>
      <c r="AF22" s="28"/>
      <c r="AG22" s="28"/>
      <c r="AH22" s="28"/>
      <c r="AI22" s="28" t="s">
        <v>172</v>
      </c>
      <c r="AJ22" s="28" t="s">
        <v>79</v>
      </c>
      <c r="AK22" s="28"/>
      <c r="AL22" s="28"/>
      <c r="AM22" s="28" t="s">
        <v>117</v>
      </c>
      <c r="AN22" s="28" t="s">
        <v>79</v>
      </c>
      <c r="AO22" s="28"/>
      <c r="AP22" s="28"/>
      <c r="AQ22" s="29"/>
      <c r="AR22" s="29"/>
      <c r="AS22" s="28"/>
      <c r="AT22" s="30"/>
    </row>
    <row r="23" spans="2:46" x14ac:dyDescent="0.25">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2"/>
      <c r="AR23" s="32"/>
      <c r="AS23" s="31"/>
      <c r="AT23" s="32"/>
    </row>
    <row r="24" spans="2:46" x14ac:dyDescent="0.25">
      <c r="B24" s="16" t="s">
        <v>126</v>
      </c>
      <c r="C24" s="17" t="s">
        <v>139</v>
      </c>
      <c r="D24" s="17">
        <v>27</v>
      </c>
      <c r="E24" s="18">
        <v>5.2083333333333336E-2</v>
      </c>
      <c r="F24" s="17" t="s">
        <v>166</v>
      </c>
      <c r="G24" s="17"/>
      <c r="H24" s="17" t="s">
        <v>93</v>
      </c>
      <c r="I24" s="17">
        <v>0</v>
      </c>
      <c r="J24" s="17">
        <v>0</v>
      </c>
      <c r="K24" s="17">
        <v>1</v>
      </c>
      <c r="L24" s="17">
        <v>0</v>
      </c>
      <c r="M24" s="17">
        <v>0</v>
      </c>
      <c r="N24" s="17">
        <v>0</v>
      </c>
      <c r="O24" s="17">
        <v>0</v>
      </c>
      <c r="P24" s="17">
        <v>1</v>
      </c>
      <c r="Q24" s="17">
        <v>0</v>
      </c>
      <c r="R24" s="17">
        <v>0</v>
      </c>
      <c r="S24" s="17">
        <v>0</v>
      </c>
      <c r="T24" s="17">
        <v>0</v>
      </c>
      <c r="U24" s="17">
        <v>0</v>
      </c>
      <c r="V24" s="17">
        <v>0</v>
      </c>
      <c r="W24" s="17">
        <v>1</v>
      </c>
      <c r="X24" s="17">
        <v>0</v>
      </c>
      <c r="Y24" s="17">
        <v>1</v>
      </c>
      <c r="Z24" s="17">
        <v>1</v>
      </c>
      <c r="AA24" s="17">
        <v>0</v>
      </c>
      <c r="AB24" s="17">
        <v>1</v>
      </c>
      <c r="AC24" s="17">
        <v>0</v>
      </c>
      <c r="AD24" s="17" t="s">
        <v>181</v>
      </c>
      <c r="AE24" s="17" t="s">
        <v>182</v>
      </c>
      <c r="AF24" s="17" t="s">
        <v>79</v>
      </c>
      <c r="AG24" s="17">
        <v>0</v>
      </c>
      <c r="AH24" s="17">
        <v>1</v>
      </c>
      <c r="AI24" s="17">
        <v>0</v>
      </c>
      <c r="AJ24" s="17">
        <v>1</v>
      </c>
      <c r="AK24" s="17">
        <v>0</v>
      </c>
      <c r="AL24" s="17">
        <v>1</v>
      </c>
      <c r="AM24" s="17">
        <v>1</v>
      </c>
      <c r="AN24" s="17">
        <v>0</v>
      </c>
      <c r="AO24" s="17" t="s">
        <v>183</v>
      </c>
      <c r="AP24" s="17" t="s">
        <v>79</v>
      </c>
      <c r="AQ24" s="19"/>
      <c r="AR24" s="19"/>
      <c r="AS24" s="17"/>
      <c r="AT24" s="20"/>
    </row>
    <row r="25" spans="2:46" x14ac:dyDescent="0.25">
      <c r="B25" s="21"/>
      <c r="C25" s="22"/>
      <c r="D25" s="22"/>
      <c r="E25" s="22"/>
      <c r="F25" s="22"/>
      <c r="G25" s="22"/>
      <c r="H25" s="22"/>
      <c r="I25" s="22"/>
      <c r="J25" s="22"/>
      <c r="K25" s="22"/>
      <c r="L25" s="22"/>
      <c r="M25" s="22"/>
      <c r="N25" s="22"/>
      <c r="O25" s="22"/>
      <c r="P25" s="22" t="s">
        <v>184</v>
      </c>
      <c r="Q25" s="22" t="s">
        <v>79</v>
      </c>
      <c r="R25" s="22"/>
      <c r="S25" s="22"/>
      <c r="T25" s="22"/>
      <c r="U25" s="22"/>
      <c r="V25" s="22"/>
      <c r="W25" s="22" t="s">
        <v>185</v>
      </c>
      <c r="X25" s="22" t="s">
        <v>79</v>
      </c>
      <c r="Y25" s="22" t="s">
        <v>186</v>
      </c>
      <c r="Z25" s="22" t="s">
        <v>187</v>
      </c>
      <c r="AA25" s="22" t="s">
        <v>79</v>
      </c>
      <c r="AB25" s="22" t="s">
        <v>188</v>
      </c>
      <c r="AC25" s="22" t="s">
        <v>79</v>
      </c>
      <c r="AD25" s="22"/>
      <c r="AE25" s="22"/>
      <c r="AF25" s="22"/>
      <c r="AG25" s="22"/>
      <c r="AH25" s="22"/>
      <c r="AI25" s="22"/>
      <c r="AJ25" s="22"/>
      <c r="AK25" s="22"/>
      <c r="AL25" s="22"/>
      <c r="AM25" s="22" t="s">
        <v>189</v>
      </c>
      <c r="AN25" s="22" t="s">
        <v>79</v>
      </c>
      <c r="AO25" s="22"/>
      <c r="AP25" s="22"/>
      <c r="AQ25" s="23"/>
      <c r="AR25" s="23"/>
      <c r="AS25" s="22"/>
      <c r="AT25" s="24"/>
    </row>
    <row r="26" spans="2:46" x14ac:dyDescent="0.25">
      <c r="B26" s="21"/>
      <c r="C26" s="22"/>
      <c r="D26" s="22"/>
      <c r="E26" s="22"/>
      <c r="F26" s="22"/>
      <c r="G26" s="22"/>
      <c r="H26" s="22"/>
      <c r="I26" s="22"/>
      <c r="J26" s="22"/>
      <c r="K26" s="22"/>
      <c r="L26" s="22"/>
      <c r="M26" s="22"/>
      <c r="N26" s="22"/>
      <c r="O26" s="22"/>
      <c r="P26" s="22"/>
      <c r="Q26" s="22"/>
      <c r="R26" s="22"/>
      <c r="S26" s="22"/>
      <c r="T26" s="22"/>
      <c r="U26" s="22"/>
      <c r="V26" s="22"/>
      <c r="W26" s="22"/>
      <c r="X26" s="22"/>
      <c r="Y26" s="22" t="s">
        <v>190</v>
      </c>
      <c r="Z26" s="22" t="s">
        <v>79</v>
      </c>
      <c r="AA26" s="22"/>
      <c r="AB26" s="22"/>
      <c r="AC26" s="22"/>
      <c r="AD26" s="22"/>
      <c r="AE26" s="22"/>
      <c r="AF26" s="22"/>
      <c r="AG26" s="22"/>
      <c r="AH26" s="22"/>
      <c r="AI26" s="22"/>
      <c r="AJ26" s="22"/>
      <c r="AK26" s="22"/>
      <c r="AL26" s="22"/>
      <c r="AM26" s="22"/>
      <c r="AN26" s="22"/>
      <c r="AO26" s="22"/>
      <c r="AP26" s="22"/>
      <c r="AQ26" s="23"/>
      <c r="AR26" s="23"/>
      <c r="AS26" s="22"/>
      <c r="AT26" s="24"/>
    </row>
    <row r="27" spans="2:46" x14ac:dyDescent="0.25">
      <c r="B27" s="21" t="s">
        <v>127</v>
      </c>
      <c r="C27" s="22" t="s">
        <v>139</v>
      </c>
      <c r="D27" s="22">
        <v>27</v>
      </c>
      <c r="E27" s="25">
        <v>6.25E-2</v>
      </c>
      <c r="F27" s="22" t="s">
        <v>71</v>
      </c>
      <c r="G27" s="22"/>
      <c r="H27" s="22" t="s">
        <v>175</v>
      </c>
      <c r="I27" s="22">
        <v>0</v>
      </c>
      <c r="J27" s="22">
        <v>0</v>
      </c>
      <c r="K27" s="22">
        <v>0</v>
      </c>
      <c r="L27" s="22">
        <v>0</v>
      </c>
      <c r="M27" s="22">
        <v>0</v>
      </c>
      <c r="N27" s="22">
        <v>0</v>
      </c>
      <c r="O27" s="22">
        <v>1</v>
      </c>
      <c r="P27" s="22">
        <v>0</v>
      </c>
      <c r="Q27" s="22">
        <v>0</v>
      </c>
      <c r="R27" s="22">
        <v>0</v>
      </c>
      <c r="S27" s="22">
        <v>0</v>
      </c>
      <c r="T27" s="22">
        <v>0</v>
      </c>
      <c r="U27" s="22">
        <v>1</v>
      </c>
      <c r="V27" s="22">
        <v>1</v>
      </c>
      <c r="W27" s="22">
        <v>0</v>
      </c>
      <c r="X27" s="22">
        <v>1</v>
      </c>
      <c r="Y27" s="22">
        <v>0</v>
      </c>
      <c r="Z27" s="22">
        <v>1</v>
      </c>
      <c r="AA27" s="22">
        <v>0</v>
      </c>
      <c r="AB27" s="22">
        <v>0</v>
      </c>
      <c r="AC27" s="22">
        <v>1</v>
      </c>
      <c r="AD27" s="22" t="s">
        <v>193</v>
      </c>
      <c r="AE27" s="22" t="s">
        <v>194</v>
      </c>
      <c r="AF27" s="22" t="s">
        <v>74</v>
      </c>
      <c r="AG27" s="22">
        <v>0</v>
      </c>
      <c r="AH27" s="22">
        <v>1</v>
      </c>
      <c r="AI27" s="22">
        <v>1</v>
      </c>
      <c r="AJ27" s="22">
        <v>0</v>
      </c>
      <c r="AK27" s="22">
        <v>0</v>
      </c>
      <c r="AL27" s="22">
        <v>1</v>
      </c>
      <c r="AM27" s="22">
        <v>1</v>
      </c>
      <c r="AN27" s="22">
        <v>0</v>
      </c>
      <c r="AO27" s="22">
        <v>0</v>
      </c>
      <c r="AP27" s="22">
        <v>1</v>
      </c>
      <c r="AQ27" s="23">
        <v>0</v>
      </c>
      <c r="AR27" s="23">
        <v>1</v>
      </c>
      <c r="AS27" s="22">
        <v>0</v>
      </c>
      <c r="AT27" s="24" t="s">
        <v>65</v>
      </c>
    </row>
    <row r="28" spans="2:46" x14ac:dyDescent="0.25">
      <c r="B28" s="21"/>
      <c r="C28" s="22"/>
      <c r="D28" s="22"/>
      <c r="E28" s="22"/>
      <c r="F28" s="22"/>
      <c r="G28" s="22"/>
      <c r="H28" s="22"/>
      <c r="I28" s="22"/>
      <c r="J28" s="22"/>
      <c r="K28" s="22"/>
      <c r="L28" s="22"/>
      <c r="M28" s="22"/>
      <c r="N28" s="22"/>
      <c r="O28" s="22"/>
      <c r="P28" s="22"/>
      <c r="Q28" s="22"/>
      <c r="R28" s="22"/>
      <c r="S28" s="22"/>
      <c r="T28" s="22"/>
      <c r="U28" s="22"/>
      <c r="V28" s="22" t="s">
        <v>196</v>
      </c>
      <c r="W28" s="22" t="s">
        <v>79</v>
      </c>
      <c r="X28" s="22" t="s">
        <v>198</v>
      </c>
      <c r="Y28" s="22" t="s">
        <v>79</v>
      </c>
      <c r="Z28" s="22" t="s">
        <v>200</v>
      </c>
      <c r="AA28" s="22" t="s">
        <v>79</v>
      </c>
      <c r="AB28" s="22"/>
      <c r="AC28" s="22" t="s">
        <v>202</v>
      </c>
      <c r="AD28" s="22" t="s">
        <v>79</v>
      </c>
      <c r="AE28" s="22"/>
      <c r="AF28" s="22"/>
      <c r="AG28" s="22"/>
      <c r="AH28" s="22"/>
      <c r="AI28" s="22" t="s">
        <v>203</v>
      </c>
      <c r="AJ28" s="22" t="s">
        <v>79</v>
      </c>
      <c r="AK28" s="22"/>
      <c r="AL28" s="22"/>
      <c r="AM28" s="22" t="s">
        <v>205</v>
      </c>
      <c r="AN28" s="22" t="s">
        <v>79</v>
      </c>
      <c r="AO28" s="22"/>
      <c r="AP28" s="22"/>
      <c r="AQ28" s="23"/>
      <c r="AR28" s="23"/>
      <c r="AS28" s="22"/>
      <c r="AT28" s="24"/>
    </row>
    <row r="29" spans="2:46" x14ac:dyDescent="0.25">
      <c r="B29" s="21" t="s">
        <v>128</v>
      </c>
      <c r="C29" s="22" t="s">
        <v>139</v>
      </c>
      <c r="D29" s="22">
        <v>27</v>
      </c>
      <c r="E29" s="25">
        <v>7.2916666666666671E-2</v>
      </c>
      <c r="F29" s="22" t="s">
        <v>71</v>
      </c>
      <c r="G29" s="22"/>
      <c r="H29" s="22" t="s">
        <v>85</v>
      </c>
      <c r="I29" s="22">
        <v>0</v>
      </c>
      <c r="J29" s="22">
        <v>0</v>
      </c>
      <c r="K29" s="22">
        <v>1</v>
      </c>
      <c r="L29" s="22">
        <v>0</v>
      </c>
      <c r="M29" s="22">
        <v>0</v>
      </c>
      <c r="N29" s="22">
        <v>0</v>
      </c>
      <c r="O29" s="22">
        <v>0</v>
      </c>
      <c r="P29" s="22">
        <v>1</v>
      </c>
      <c r="Q29" s="22">
        <v>0</v>
      </c>
      <c r="R29" s="22">
        <v>0</v>
      </c>
      <c r="S29" s="22">
        <v>0</v>
      </c>
      <c r="T29" s="22">
        <v>0</v>
      </c>
      <c r="U29" s="22">
        <v>0</v>
      </c>
      <c r="V29" s="22">
        <v>0</v>
      </c>
      <c r="W29" s="22">
        <v>1</v>
      </c>
      <c r="X29" s="22">
        <v>1</v>
      </c>
      <c r="Y29" s="22">
        <v>0</v>
      </c>
      <c r="Z29" s="22">
        <v>1</v>
      </c>
      <c r="AA29" s="22">
        <v>0</v>
      </c>
      <c r="AB29" s="22">
        <v>1</v>
      </c>
      <c r="AC29" s="22">
        <v>0</v>
      </c>
      <c r="AD29" s="22" t="s">
        <v>206</v>
      </c>
      <c r="AE29" s="22" t="s">
        <v>207</v>
      </c>
      <c r="AF29" s="22" t="s">
        <v>74</v>
      </c>
      <c r="AG29" s="22">
        <v>0</v>
      </c>
      <c r="AH29" s="22">
        <v>1</v>
      </c>
      <c r="AI29" s="22">
        <v>1</v>
      </c>
      <c r="AJ29" s="22">
        <v>0</v>
      </c>
      <c r="AK29" s="22">
        <v>0</v>
      </c>
      <c r="AL29" s="22">
        <v>1</v>
      </c>
      <c r="AM29" s="22">
        <v>1</v>
      </c>
      <c r="AN29" s="22">
        <v>0</v>
      </c>
      <c r="AO29" s="22">
        <v>0</v>
      </c>
      <c r="AP29" s="22">
        <v>1</v>
      </c>
      <c r="AQ29" s="23">
        <v>0</v>
      </c>
      <c r="AR29" s="23">
        <v>1</v>
      </c>
      <c r="AS29" s="22">
        <v>0</v>
      </c>
      <c r="AT29" s="24" t="s">
        <v>65</v>
      </c>
    </row>
    <row r="30" spans="2:46" x14ac:dyDescent="0.25">
      <c r="B30" s="21"/>
      <c r="C30" s="22"/>
      <c r="D30" s="22"/>
      <c r="E30" s="22"/>
      <c r="F30" s="22"/>
      <c r="G30" s="22"/>
      <c r="H30" s="22"/>
      <c r="I30" s="22"/>
      <c r="J30" s="22"/>
      <c r="K30" s="22"/>
      <c r="L30" s="22"/>
      <c r="M30" s="22"/>
      <c r="N30" s="22"/>
      <c r="O30" s="22"/>
      <c r="P30" s="22" t="s">
        <v>208</v>
      </c>
      <c r="Q30" s="22" t="s">
        <v>79</v>
      </c>
      <c r="R30" s="22"/>
      <c r="S30" s="22"/>
      <c r="T30" s="22"/>
      <c r="U30" s="22"/>
      <c r="V30" s="22"/>
      <c r="W30" s="22" t="s">
        <v>209</v>
      </c>
      <c r="X30" s="22" t="s">
        <v>79</v>
      </c>
      <c r="Y30" s="22" t="s">
        <v>210</v>
      </c>
      <c r="Z30" s="22" t="s">
        <v>79</v>
      </c>
      <c r="AA30" s="22" t="s">
        <v>211</v>
      </c>
      <c r="AB30" s="22" t="s">
        <v>79</v>
      </c>
      <c r="AC30" s="22" t="s">
        <v>212</v>
      </c>
      <c r="AD30" s="22" t="s">
        <v>79</v>
      </c>
      <c r="AE30" s="22"/>
      <c r="AF30" s="22"/>
      <c r="AG30" s="22"/>
      <c r="AH30" s="22"/>
      <c r="AI30" s="22" t="s">
        <v>213</v>
      </c>
      <c r="AJ30" s="22" t="s">
        <v>79</v>
      </c>
      <c r="AK30" s="22"/>
      <c r="AL30" s="22"/>
      <c r="AM30" s="22" t="s">
        <v>214</v>
      </c>
      <c r="AN30" s="22" t="s">
        <v>79</v>
      </c>
      <c r="AO30" s="22"/>
      <c r="AP30" s="22"/>
      <c r="AQ30" s="23"/>
      <c r="AR30" s="23"/>
      <c r="AS30" s="22"/>
      <c r="AT30" s="24"/>
    </row>
    <row r="31" spans="2:46" x14ac:dyDescent="0.25">
      <c r="B31" s="21" t="s">
        <v>129</v>
      </c>
      <c r="C31" s="22" t="s">
        <v>139</v>
      </c>
      <c r="D31" s="22">
        <v>27</v>
      </c>
      <c r="E31" s="25">
        <v>8.3333333333333329E-2</v>
      </c>
      <c r="F31" s="22" t="s">
        <v>71</v>
      </c>
      <c r="G31" s="22"/>
      <c r="H31" s="22" t="s">
        <v>176</v>
      </c>
      <c r="I31" s="22">
        <v>0</v>
      </c>
      <c r="J31" s="22">
        <v>0</v>
      </c>
      <c r="K31" s="22">
        <v>0</v>
      </c>
      <c r="L31" s="22">
        <v>0</v>
      </c>
      <c r="M31" s="22">
        <v>1</v>
      </c>
      <c r="N31" s="22">
        <v>0</v>
      </c>
      <c r="O31" s="22">
        <v>0</v>
      </c>
      <c r="P31" s="22">
        <v>0</v>
      </c>
      <c r="Q31" s="22">
        <v>0</v>
      </c>
      <c r="R31" s="22">
        <v>0</v>
      </c>
      <c r="S31" s="22">
        <v>0</v>
      </c>
      <c r="T31" s="22">
        <v>1</v>
      </c>
      <c r="U31" s="22">
        <v>0</v>
      </c>
      <c r="V31" s="22">
        <v>1</v>
      </c>
      <c r="W31" s="22">
        <v>0</v>
      </c>
      <c r="X31" s="22">
        <v>1</v>
      </c>
      <c r="Y31" s="22">
        <v>0</v>
      </c>
      <c r="Z31" s="22">
        <v>1</v>
      </c>
      <c r="AA31" s="22">
        <v>0</v>
      </c>
      <c r="AB31" s="22">
        <v>1</v>
      </c>
      <c r="AC31" s="22">
        <v>0</v>
      </c>
      <c r="AD31" s="22" t="s">
        <v>215</v>
      </c>
      <c r="AE31" s="22" t="s">
        <v>207</v>
      </c>
      <c r="AF31" s="22" t="s">
        <v>74</v>
      </c>
      <c r="AG31" s="22">
        <v>0</v>
      </c>
      <c r="AH31" s="22">
        <v>1</v>
      </c>
      <c r="AI31" s="22">
        <v>1</v>
      </c>
      <c r="AJ31" s="22">
        <v>0</v>
      </c>
      <c r="AK31" s="22">
        <v>0</v>
      </c>
      <c r="AL31" s="22">
        <v>1</v>
      </c>
      <c r="AM31" s="22">
        <v>1</v>
      </c>
      <c r="AN31" s="22">
        <v>0</v>
      </c>
      <c r="AO31" s="22">
        <v>0</v>
      </c>
      <c r="AP31" s="22">
        <v>1</v>
      </c>
      <c r="AQ31" s="23">
        <v>0</v>
      </c>
      <c r="AR31" s="23">
        <v>1</v>
      </c>
      <c r="AS31" s="22">
        <v>0</v>
      </c>
      <c r="AT31" s="24" t="s">
        <v>65</v>
      </c>
    </row>
    <row r="32" spans="2:46" x14ac:dyDescent="0.25">
      <c r="B32" s="21"/>
      <c r="C32" s="22"/>
      <c r="D32" s="22"/>
      <c r="E32" s="22"/>
      <c r="F32" s="22"/>
      <c r="G32" s="22"/>
      <c r="H32" s="22"/>
      <c r="I32" s="22"/>
      <c r="J32" s="22"/>
      <c r="K32" s="22"/>
      <c r="L32" s="22"/>
      <c r="M32" s="22"/>
      <c r="N32" s="22"/>
      <c r="O32" s="22"/>
      <c r="P32" s="22"/>
      <c r="Q32" s="22"/>
      <c r="R32" s="22"/>
      <c r="S32" s="22"/>
      <c r="T32" s="22"/>
      <c r="U32" s="22"/>
      <c r="V32" s="22" t="s">
        <v>216</v>
      </c>
      <c r="W32" s="22" t="s">
        <v>79</v>
      </c>
      <c r="X32" s="22" t="s">
        <v>198</v>
      </c>
      <c r="Y32" s="22" t="s">
        <v>79</v>
      </c>
      <c r="Z32" s="22" t="s">
        <v>200</v>
      </c>
      <c r="AA32" s="22" t="s">
        <v>79</v>
      </c>
      <c r="AB32" s="22" t="s">
        <v>218</v>
      </c>
      <c r="AC32" s="22" t="s">
        <v>79</v>
      </c>
      <c r="AD32" s="22"/>
      <c r="AE32" s="22"/>
      <c r="AF32" s="22"/>
      <c r="AG32" s="22"/>
      <c r="AH32" s="22"/>
      <c r="AI32" s="22" t="s">
        <v>219</v>
      </c>
      <c r="AJ32" s="22" t="s">
        <v>79</v>
      </c>
      <c r="AK32" s="22"/>
      <c r="AL32" s="22"/>
      <c r="AM32" s="22" t="s">
        <v>220</v>
      </c>
      <c r="AN32" s="22" t="s">
        <v>79</v>
      </c>
      <c r="AO32" s="22"/>
      <c r="AP32" s="22"/>
      <c r="AQ32" s="23"/>
      <c r="AR32" s="23"/>
      <c r="AS32" s="22"/>
      <c r="AT32" s="24"/>
    </row>
    <row r="33" spans="2:48" x14ac:dyDescent="0.25">
      <c r="B33" s="21" t="s">
        <v>130</v>
      </c>
      <c r="C33" s="22" t="s">
        <v>139</v>
      </c>
      <c r="D33" s="22">
        <v>27</v>
      </c>
      <c r="E33" s="25">
        <v>9.375E-2</v>
      </c>
      <c r="F33" s="22" t="s">
        <v>71</v>
      </c>
      <c r="G33" s="22"/>
      <c r="H33" s="22" t="s">
        <v>178</v>
      </c>
      <c r="I33" s="22">
        <v>0</v>
      </c>
      <c r="J33" s="22">
        <v>0</v>
      </c>
      <c r="K33" s="22">
        <v>0</v>
      </c>
      <c r="L33" s="22">
        <v>0</v>
      </c>
      <c r="M33" s="22">
        <v>0</v>
      </c>
      <c r="N33" s="22">
        <v>1</v>
      </c>
      <c r="O33" s="22">
        <v>0</v>
      </c>
      <c r="P33" s="22">
        <v>0</v>
      </c>
      <c r="Q33" s="22">
        <v>0</v>
      </c>
      <c r="R33" s="22">
        <v>0</v>
      </c>
      <c r="S33" s="22">
        <v>0</v>
      </c>
      <c r="T33" s="22">
        <v>0</v>
      </c>
      <c r="U33" s="22">
        <v>1</v>
      </c>
      <c r="V33" s="22">
        <v>1</v>
      </c>
      <c r="W33" s="22">
        <v>0</v>
      </c>
      <c r="X33" s="22">
        <v>1</v>
      </c>
      <c r="Y33" s="22">
        <v>0</v>
      </c>
      <c r="Z33" s="22">
        <v>1</v>
      </c>
      <c r="AA33" s="22">
        <v>0</v>
      </c>
      <c r="AB33" s="22">
        <v>1</v>
      </c>
      <c r="AC33" s="22">
        <v>0</v>
      </c>
      <c r="AD33" s="22" t="s">
        <v>221</v>
      </c>
      <c r="AE33" s="22" t="s">
        <v>207</v>
      </c>
      <c r="AF33" s="22" t="s">
        <v>74</v>
      </c>
      <c r="AG33" s="22">
        <v>0</v>
      </c>
      <c r="AH33" s="22">
        <v>1</v>
      </c>
      <c r="AI33" s="22">
        <v>0</v>
      </c>
      <c r="AJ33" s="22">
        <v>1</v>
      </c>
      <c r="AK33" s="22">
        <v>0</v>
      </c>
      <c r="AL33" s="22">
        <v>1</v>
      </c>
      <c r="AM33" s="22">
        <v>1</v>
      </c>
      <c r="AN33" s="22">
        <v>0</v>
      </c>
      <c r="AO33" s="22">
        <v>0</v>
      </c>
      <c r="AP33" s="22">
        <v>1</v>
      </c>
      <c r="AQ33" s="23">
        <v>0</v>
      </c>
      <c r="AR33" s="23">
        <v>1</v>
      </c>
      <c r="AS33" s="22">
        <v>0</v>
      </c>
      <c r="AT33" s="24" t="s">
        <v>65</v>
      </c>
    </row>
    <row r="34" spans="2:48" x14ac:dyDescent="0.25">
      <c r="B34" s="21"/>
      <c r="C34" s="22"/>
      <c r="D34" s="22"/>
      <c r="E34" s="22"/>
      <c r="F34" s="22"/>
      <c r="G34" s="22"/>
      <c r="H34" s="22"/>
      <c r="I34" s="22"/>
      <c r="J34" s="22"/>
      <c r="K34" s="22"/>
      <c r="L34" s="22"/>
      <c r="M34" s="22"/>
      <c r="N34" s="22"/>
      <c r="O34" s="22"/>
      <c r="P34" s="22"/>
      <c r="Q34" s="22"/>
      <c r="R34" s="22"/>
      <c r="S34" s="22"/>
      <c r="T34" s="22"/>
      <c r="U34" s="22"/>
      <c r="V34" s="22" t="s">
        <v>222</v>
      </c>
      <c r="W34" s="22" t="s">
        <v>79</v>
      </c>
      <c r="X34" s="22" t="s">
        <v>198</v>
      </c>
      <c r="Y34" s="22" t="s">
        <v>79</v>
      </c>
      <c r="Z34" s="22" t="s">
        <v>200</v>
      </c>
      <c r="AA34" s="22" t="s">
        <v>79</v>
      </c>
      <c r="AB34" s="22" t="s">
        <v>223</v>
      </c>
      <c r="AC34" s="22" t="s">
        <v>79</v>
      </c>
      <c r="AD34" s="22"/>
      <c r="AE34" s="22"/>
      <c r="AF34" s="22"/>
      <c r="AG34" s="22"/>
      <c r="AH34" s="22"/>
      <c r="AI34" s="22"/>
      <c r="AJ34" s="22"/>
      <c r="AK34" s="22"/>
      <c r="AL34" s="22"/>
      <c r="AM34" s="22" t="s">
        <v>224</v>
      </c>
      <c r="AN34" s="22" t="s">
        <v>79</v>
      </c>
      <c r="AO34" s="22"/>
      <c r="AP34" s="22"/>
      <c r="AQ34" s="23"/>
      <c r="AR34" s="23"/>
      <c r="AS34" s="22"/>
      <c r="AT34" s="24"/>
    </row>
    <row r="35" spans="2:48" x14ac:dyDescent="0.25">
      <c r="B35" s="21" t="s">
        <v>131</v>
      </c>
      <c r="C35" s="22" t="s">
        <v>70</v>
      </c>
      <c r="D35" s="22">
        <v>27</v>
      </c>
      <c r="E35" s="25">
        <v>8.3333333333333329E-2</v>
      </c>
      <c r="F35" s="22" t="s">
        <v>165</v>
      </c>
      <c r="G35" s="22"/>
      <c r="H35" s="22" t="s">
        <v>178</v>
      </c>
      <c r="I35" s="22">
        <v>0</v>
      </c>
      <c r="J35" s="22">
        <v>0</v>
      </c>
      <c r="K35" s="22">
        <v>0</v>
      </c>
      <c r="L35" s="22">
        <v>0</v>
      </c>
      <c r="M35" s="22">
        <v>0</v>
      </c>
      <c r="N35" s="22">
        <v>0</v>
      </c>
      <c r="O35" s="22">
        <v>1</v>
      </c>
      <c r="P35" s="22">
        <v>0</v>
      </c>
      <c r="Q35" s="22">
        <v>0</v>
      </c>
      <c r="R35" s="22">
        <v>0</v>
      </c>
      <c r="S35" s="22">
        <v>1</v>
      </c>
      <c r="T35" s="22">
        <v>0</v>
      </c>
      <c r="U35" s="22">
        <v>0</v>
      </c>
      <c r="V35" s="22">
        <v>1</v>
      </c>
      <c r="W35" s="22">
        <v>0</v>
      </c>
      <c r="X35" s="22">
        <v>1</v>
      </c>
      <c r="Y35" s="22">
        <v>0</v>
      </c>
      <c r="Z35" s="22">
        <v>1</v>
      </c>
      <c r="AA35" s="22">
        <v>0</v>
      </c>
      <c r="AB35" s="22">
        <v>0</v>
      </c>
      <c r="AC35" s="22">
        <v>1</v>
      </c>
      <c r="AD35" s="22" t="s">
        <v>226</v>
      </c>
      <c r="AE35" s="22" t="s">
        <v>74</v>
      </c>
      <c r="AF35" s="22" t="s">
        <v>74</v>
      </c>
      <c r="AG35" s="22">
        <v>0</v>
      </c>
      <c r="AH35" s="22">
        <v>1</v>
      </c>
      <c r="AI35" s="22">
        <v>1</v>
      </c>
      <c r="AJ35" s="22">
        <v>0</v>
      </c>
      <c r="AK35" s="22">
        <v>0</v>
      </c>
      <c r="AL35" s="22">
        <v>1</v>
      </c>
      <c r="AM35" s="22">
        <v>0</v>
      </c>
      <c r="AN35" s="22">
        <v>1</v>
      </c>
      <c r="AO35" s="22">
        <v>0</v>
      </c>
      <c r="AP35" s="22">
        <v>1</v>
      </c>
      <c r="AQ35" s="23">
        <v>0</v>
      </c>
      <c r="AR35" s="23">
        <v>0</v>
      </c>
      <c r="AS35" s="22">
        <v>1</v>
      </c>
      <c r="AT35" s="24" t="s">
        <v>65</v>
      </c>
    </row>
    <row r="36" spans="2:48" x14ac:dyDescent="0.25">
      <c r="B36" s="27"/>
      <c r="C36" s="28"/>
      <c r="D36" s="28"/>
      <c r="E36" s="28"/>
      <c r="F36" s="28"/>
      <c r="G36" s="28"/>
      <c r="H36" s="28"/>
      <c r="I36" s="28"/>
      <c r="J36" s="28"/>
      <c r="K36" s="28"/>
      <c r="L36" s="28"/>
      <c r="M36" s="28"/>
      <c r="N36" s="28"/>
      <c r="O36" s="28"/>
      <c r="P36" s="28"/>
      <c r="Q36" s="28"/>
      <c r="R36" s="28"/>
      <c r="S36" s="28"/>
      <c r="T36" s="28"/>
      <c r="U36" s="28"/>
      <c r="V36" s="28" t="s">
        <v>228</v>
      </c>
      <c r="W36" s="28" t="s">
        <v>79</v>
      </c>
      <c r="X36" s="28" t="s">
        <v>229</v>
      </c>
      <c r="Y36" s="28" t="s">
        <v>79</v>
      </c>
      <c r="Z36" s="28" t="s">
        <v>200</v>
      </c>
      <c r="AA36" s="28" t="s">
        <v>79</v>
      </c>
      <c r="AB36" s="28"/>
      <c r="AC36" s="28"/>
      <c r="AD36" s="28"/>
      <c r="AE36" s="28"/>
      <c r="AF36" s="28"/>
      <c r="AG36" s="28"/>
      <c r="AH36" s="28"/>
      <c r="AI36" s="28" t="s">
        <v>230</v>
      </c>
      <c r="AJ36" s="28" t="s">
        <v>79</v>
      </c>
      <c r="AK36" s="28"/>
      <c r="AL36" s="28"/>
      <c r="AM36" s="28"/>
      <c r="AN36" s="28" t="s">
        <v>231</v>
      </c>
      <c r="AO36" s="28" t="s">
        <v>79</v>
      </c>
      <c r="AP36" s="28"/>
      <c r="AQ36" s="29"/>
      <c r="AR36" s="29"/>
      <c r="AS36" s="28"/>
      <c r="AT36" s="30"/>
    </row>
    <row r="37" spans="2:48" x14ac:dyDescent="0.25">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2"/>
      <c r="AR37" s="32"/>
      <c r="AS37" s="31"/>
      <c r="AT37" s="32"/>
    </row>
    <row r="38" spans="2:48" x14ac:dyDescent="0.25">
      <c r="B38" s="16" t="s">
        <v>132</v>
      </c>
      <c r="C38" s="17" t="s">
        <v>139</v>
      </c>
      <c r="D38" s="17">
        <v>27</v>
      </c>
      <c r="E38" s="18">
        <v>0.45833333333333331</v>
      </c>
      <c r="F38" s="17" t="s">
        <v>166</v>
      </c>
      <c r="G38" s="17"/>
      <c r="H38" s="17" t="s">
        <v>180</v>
      </c>
      <c r="I38" s="17">
        <v>0</v>
      </c>
      <c r="J38" s="17">
        <v>0</v>
      </c>
      <c r="K38" s="17">
        <v>0</v>
      </c>
      <c r="L38" s="17">
        <v>0</v>
      </c>
      <c r="M38" s="17">
        <v>0</v>
      </c>
      <c r="N38" s="17">
        <v>1</v>
      </c>
      <c r="O38" s="17">
        <v>0</v>
      </c>
      <c r="P38" s="17">
        <v>0</v>
      </c>
      <c r="Q38" s="17">
        <v>0</v>
      </c>
      <c r="R38" s="17">
        <v>0</v>
      </c>
      <c r="S38" s="17">
        <v>1</v>
      </c>
      <c r="T38" s="17">
        <v>0</v>
      </c>
      <c r="U38" s="17">
        <v>0</v>
      </c>
      <c r="V38" s="17">
        <v>0</v>
      </c>
      <c r="W38" s="17">
        <v>1</v>
      </c>
      <c r="X38" s="17">
        <v>0</v>
      </c>
      <c r="Y38" s="17" t="s">
        <v>236</v>
      </c>
      <c r="Z38" s="17">
        <v>1</v>
      </c>
      <c r="AA38" s="17">
        <v>0</v>
      </c>
      <c r="AB38" s="17">
        <v>0</v>
      </c>
      <c r="AC38" s="17">
        <v>1</v>
      </c>
      <c r="AD38" s="17" t="s">
        <v>238</v>
      </c>
      <c r="AE38" s="17" t="s">
        <v>239</v>
      </c>
      <c r="AF38" s="17" t="s">
        <v>240</v>
      </c>
      <c r="AG38" s="17">
        <v>0</v>
      </c>
      <c r="AH38" s="17">
        <v>1</v>
      </c>
      <c r="AI38" s="17">
        <v>1</v>
      </c>
      <c r="AJ38" s="17">
        <v>0</v>
      </c>
      <c r="AK38" s="17">
        <v>0</v>
      </c>
      <c r="AL38" s="17">
        <v>1</v>
      </c>
      <c r="AM38" s="17">
        <v>1</v>
      </c>
      <c r="AN38" s="17">
        <v>0</v>
      </c>
      <c r="AO38" s="17">
        <v>0</v>
      </c>
      <c r="AP38" s="17">
        <v>1</v>
      </c>
      <c r="AQ38" s="19">
        <v>0</v>
      </c>
      <c r="AR38" s="19">
        <v>1</v>
      </c>
      <c r="AS38" s="17">
        <v>0</v>
      </c>
      <c r="AT38" s="19" t="s">
        <v>64</v>
      </c>
      <c r="AU38" s="43" t="s">
        <v>242</v>
      </c>
      <c r="AV38" s="2" t="s">
        <v>79</v>
      </c>
    </row>
    <row r="39" spans="2:48" x14ac:dyDescent="0.25">
      <c r="B39" s="21"/>
      <c r="C39" s="22"/>
      <c r="D39" s="22"/>
      <c r="E39" s="22"/>
      <c r="F39" s="22"/>
      <c r="G39" s="22"/>
      <c r="H39" s="22"/>
      <c r="I39" s="22"/>
      <c r="J39" s="22"/>
      <c r="K39" s="22"/>
      <c r="L39" s="22"/>
      <c r="M39" s="22"/>
      <c r="N39" s="22"/>
      <c r="O39" s="22"/>
      <c r="P39" s="22"/>
      <c r="Q39" s="22"/>
      <c r="R39" s="22"/>
      <c r="S39" s="22"/>
      <c r="T39" s="22"/>
      <c r="U39" s="22"/>
      <c r="V39" s="22"/>
      <c r="W39" s="22" t="s">
        <v>244</v>
      </c>
      <c r="X39" s="22" t="s">
        <v>79</v>
      </c>
      <c r="Y39" s="22" t="s">
        <v>245</v>
      </c>
      <c r="Z39" s="22" t="s">
        <v>246</v>
      </c>
      <c r="AA39" s="22" t="s">
        <v>79</v>
      </c>
      <c r="AB39" s="22"/>
      <c r="AC39" s="22" t="s">
        <v>247</v>
      </c>
      <c r="AD39" s="22" t="s">
        <v>79</v>
      </c>
      <c r="AE39" s="22"/>
      <c r="AF39" s="22"/>
      <c r="AG39" s="22"/>
      <c r="AH39" s="22"/>
      <c r="AI39" s="22" t="s">
        <v>248</v>
      </c>
      <c r="AJ39" s="22" t="s">
        <v>83</v>
      </c>
      <c r="AK39" s="22"/>
      <c r="AL39" s="22"/>
      <c r="AM39" s="22" t="s">
        <v>232</v>
      </c>
      <c r="AN39" s="22" t="s">
        <v>79</v>
      </c>
      <c r="AO39" s="22"/>
      <c r="AP39" s="22"/>
      <c r="AQ39" s="23"/>
      <c r="AR39" s="23"/>
      <c r="AS39" s="22"/>
      <c r="AT39" s="23"/>
      <c r="AU39" s="14"/>
    </row>
    <row r="40" spans="2:48" x14ac:dyDescent="0.25">
      <c r="B40" s="21" t="s">
        <v>133</v>
      </c>
      <c r="C40" s="22" t="s">
        <v>139</v>
      </c>
      <c r="D40" s="22">
        <v>27</v>
      </c>
      <c r="E40" s="25">
        <v>0.46875</v>
      </c>
      <c r="F40" s="22" t="s">
        <v>71</v>
      </c>
      <c r="G40" s="22"/>
      <c r="H40" s="22" t="s">
        <v>164</v>
      </c>
      <c r="I40" s="22">
        <v>0</v>
      </c>
      <c r="J40" s="22">
        <v>0</v>
      </c>
      <c r="K40" s="22">
        <v>0</v>
      </c>
      <c r="L40" s="22">
        <v>0</v>
      </c>
      <c r="M40" s="22">
        <v>1</v>
      </c>
      <c r="N40" s="22">
        <v>0</v>
      </c>
      <c r="O40" s="22">
        <v>0</v>
      </c>
      <c r="P40" s="22">
        <v>0</v>
      </c>
      <c r="Q40" s="22">
        <v>0</v>
      </c>
      <c r="R40" s="22">
        <v>1</v>
      </c>
      <c r="S40" s="22">
        <v>0</v>
      </c>
      <c r="T40" s="22">
        <v>0</v>
      </c>
      <c r="U40" s="22">
        <v>0</v>
      </c>
      <c r="V40" s="22">
        <v>0</v>
      </c>
      <c r="W40" s="22">
        <v>1</v>
      </c>
      <c r="X40" s="22">
        <v>0</v>
      </c>
      <c r="Y40" s="22" t="s">
        <v>236</v>
      </c>
      <c r="Z40" s="22">
        <v>1</v>
      </c>
      <c r="AA40" s="22">
        <v>0</v>
      </c>
      <c r="AB40" s="22">
        <v>0</v>
      </c>
      <c r="AC40" s="22">
        <v>1</v>
      </c>
      <c r="AD40" s="22" t="s">
        <v>250</v>
      </c>
      <c r="AE40" s="22" t="s">
        <v>251</v>
      </c>
      <c r="AF40" s="22" t="s">
        <v>74</v>
      </c>
      <c r="AG40" s="22">
        <v>0</v>
      </c>
      <c r="AH40" s="22">
        <v>1</v>
      </c>
      <c r="AI40" s="22">
        <v>0</v>
      </c>
      <c r="AJ40" s="22">
        <v>1</v>
      </c>
      <c r="AK40" s="22">
        <v>0</v>
      </c>
      <c r="AL40" s="22">
        <v>1</v>
      </c>
      <c r="AM40" s="22">
        <v>1</v>
      </c>
      <c r="AN40" s="22">
        <v>0</v>
      </c>
      <c r="AO40" s="22">
        <v>0</v>
      </c>
      <c r="AP40" s="22">
        <v>1</v>
      </c>
      <c r="AQ40" s="23">
        <v>0</v>
      </c>
      <c r="AR40" s="23">
        <v>1</v>
      </c>
      <c r="AS40" s="22">
        <v>0</v>
      </c>
      <c r="AT40" s="23" t="s">
        <v>65</v>
      </c>
      <c r="AU40" s="14"/>
    </row>
    <row r="41" spans="2:48" x14ac:dyDescent="0.25">
      <c r="B41" s="21"/>
      <c r="C41" s="22"/>
      <c r="D41" s="22"/>
      <c r="E41" s="22"/>
      <c r="F41" s="22"/>
      <c r="G41" s="22"/>
      <c r="H41" s="22"/>
      <c r="I41" s="22"/>
      <c r="J41" s="22"/>
      <c r="K41" s="22"/>
      <c r="L41" s="22"/>
      <c r="M41" s="22"/>
      <c r="N41" s="22"/>
      <c r="O41" s="22"/>
      <c r="P41" s="22"/>
      <c r="Q41" s="22"/>
      <c r="R41" s="22"/>
      <c r="S41" s="22"/>
      <c r="T41" s="22"/>
      <c r="U41" s="22"/>
      <c r="V41" s="22"/>
      <c r="W41" s="22" t="s">
        <v>252</v>
      </c>
      <c r="X41" s="22" t="s">
        <v>79</v>
      </c>
      <c r="Y41" s="22" t="s">
        <v>245</v>
      </c>
      <c r="Z41" s="22" t="s">
        <v>246</v>
      </c>
      <c r="AA41" s="22" t="s">
        <v>79</v>
      </c>
      <c r="AB41" s="22"/>
      <c r="AC41" s="22" t="s">
        <v>247</v>
      </c>
      <c r="AD41" s="22" t="s">
        <v>79</v>
      </c>
      <c r="AE41" s="22"/>
      <c r="AF41" s="22"/>
      <c r="AG41" s="22"/>
      <c r="AH41" s="22"/>
      <c r="AI41" s="22"/>
      <c r="AJ41" s="22"/>
      <c r="AK41" s="22"/>
      <c r="AL41" s="22"/>
      <c r="AM41" s="22" t="s">
        <v>233</v>
      </c>
      <c r="AN41" s="22" t="s">
        <v>79</v>
      </c>
      <c r="AO41" s="22"/>
      <c r="AP41" s="22"/>
      <c r="AQ41" s="23"/>
      <c r="AR41" s="23"/>
      <c r="AS41" s="22"/>
      <c r="AT41" s="23"/>
      <c r="AU41" s="14"/>
    </row>
    <row r="42" spans="2:48" x14ac:dyDescent="0.25">
      <c r="B42" s="21" t="s">
        <v>134</v>
      </c>
      <c r="C42" s="22" t="s">
        <v>139</v>
      </c>
      <c r="D42" s="22">
        <v>27</v>
      </c>
      <c r="E42" s="25">
        <v>0.47916666666666669</v>
      </c>
      <c r="F42" s="22" t="s">
        <v>168</v>
      </c>
      <c r="G42" s="22"/>
      <c r="H42" s="22" t="s">
        <v>180</v>
      </c>
      <c r="I42" s="22">
        <v>0</v>
      </c>
      <c r="J42" s="22">
        <v>0</v>
      </c>
      <c r="K42" s="22">
        <v>0</v>
      </c>
      <c r="L42" s="22">
        <v>1</v>
      </c>
      <c r="M42" s="22">
        <v>0</v>
      </c>
      <c r="N42" s="22">
        <v>0</v>
      </c>
      <c r="O42" s="22">
        <v>0</v>
      </c>
      <c r="P42" s="22">
        <v>0</v>
      </c>
      <c r="Q42" s="22">
        <v>0</v>
      </c>
      <c r="R42" s="22">
        <v>0</v>
      </c>
      <c r="S42" s="22">
        <v>1</v>
      </c>
      <c r="T42" s="22">
        <v>0</v>
      </c>
      <c r="U42" s="22">
        <v>0</v>
      </c>
      <c r="V42" s="22">
        <v>0</v>
      </c>
      <c r="W42" s="22">
        <v>1</v>
      </c>
      <c r="X42" s="22">
        <v>0</v>
      </c>
      <c r="Y42" s="22" t="s">
        <v>236</v>
      </c>
      <c r="Z42" s="22">
        <v>1</v>
      </c>
      <c r="AA42" s="22">
        <v>0</v>
      </c>
      <c r="AB42" s="22">
        <v>1</v>
      </c>
      <c r="AC42" s="22">
        <v>0</v>
      </c>
      <c r="AD42" s="22" t="s">
        <v>253</v>
      </c>
      <c r="AE42" s="22" t="s">
        <v>251</v>
      </c>
      <c r="AF42" s="22" t="s">
        <v>74</v>
      </c>
      <c r="AG42" s="22">
        <v>0</v>
      </c>
      <c r="AH42" s="22">
        <v>1</v>
      </c>
      <c r="AI42" s="22">
        <v>0</v>
      </c>
      <c r="AJ42" s="22">
        <v>1</v>
      </c>
      <c r="AK42" s="22">
        <v>0</v>
      </c>
      <c r="AL42" s="22">
        <v>1</v>
      </c>
      <c r="AM42" s="22">
        <v>1</v>
      </c>
      <c r="AN42" s="22">
        <v>0</v>
      </c>
      <c r="AO42" s="22">
        <v>0</v>
      </c>
      <c r="AP42" s="22">
        <v>1</v>
      </c>
      <c r="AQ42" s="23">
        <v>0</v>
      </c>
      <c r="AR42" s="23">
        <v>1</v>
      </c>
      <c r="AS42" s="22">
        <v>0</v>
      </c>
      <c r="AT42" s="23" t="s">
        <v>65</v>
      </c>
      <c r="AU42" s="14"/>
    </row>
    <row r="43" spans="2:48" x14ac:dyDescent="0.25">
      <c r="B43" s="21"/>
      <c r="C43" s="22"/>
      <c r="D43" s="22"/>
      <c r="E43" s="22"/>
      <c r="F43" s="22"/>
      <c r="G43" s="22"/>
      <c r="H43" s="22"/>
      <c r="I43" s="22"/>
      <c r="J43" s="22"/>
      <c r="K43" s="22"/>
      <c r="L43" s="22"/>
      <c r="M43" s="22"/>
      <c r="N43" s="22"/>
      <c r="O43" s="22"/>
      <c r="P43" s="22"/>
      <c r="Q43" s="22"/>
      <c r="R43" s="22"/>
      <c r="S43" s="22"/>
      <c r="T43" s="22"/>
      <c r="U43" s="22"/>
      <c r="V43" s="22"/>
      <c r="W43" s="22" t="s">
        <v>254</v>
      </c>
      <c r="X43" s="22" t="s">
        <v>79</v>
      </c>
      <c r="Y43" s="22" t="s">
        <v>245</v>
      </c>
      <c r="Z43" s="22" t="s">
        <v>79</v>
      </c>
      <c r="AA43" s="22"/>
      <c r="AB43" s="22"/>
      <c r="AC43" s="22"/>
      <c r="AD43" s="22"/>
      <c r="AE43" s="22"/>
      <c r="AF43" s="22"/>
      <c r="AG43" s="22"/>
      <c r="AH43" s="22"/>
      <c r="AI43" s="22"/>
      <c r="AJ43" s="22"/>
      <c r="AK43" s="22"/>
      <c r="AL43" s="22"/>
      <c r="AM43" s="22" t="s">
        <v>234</v>
      </c>
      <c r="AN43" s="22" t="s">
        <v>79</v>
      </c>
      <c r="AO43" s="22"/>
      <c r="AP43" s="22"/>
      <c r="AQ43" s="23"/>
      <c r="AR43" s="23"/>
      <c r="AS43" s="22"/>
      <c r="AT43" s="23"/>
      <c r="AU43" s="14"/>
    </row>
    <row r="44" spans="2:48" x14ac:dyDescent="0.25">
      <c r="B44" s="21" t="s">
        <v>135</v>
      </c>
      <c r="C44" s="22" t="s">
        <v>139</v>
      </c>
      <c r="D44" s="22">
        <v>27</v>
      </c>
      <c r="E44" s="25">
        <v>0.48958333333333331</v>
      </c>
      <c r="F44" s="22" t="s">
        <v>166</v>
      </c>
      <c r="G44" s="22"/>
      <c r="H44" s="22" t="s">
        <v>85</v>
      </c>
      <c r="I44" s="22">
        <v>0</v>
      </c>
      <c r="J44" s="22">
        <v>0</v>
      </c>
      <c r="K44" s="22">
        <v>1</v>
      </c>
      <c r="L44" s="22">
        <v>0</v>
      </c>
      <c r="M44" s="22">
        <v>0</v>
      </c>
      <c r="N44" s="22">
        <v>0</v>
      </c>
      <c r="O44" s="22">
        <v>0</v>
      </c>
      <c r="P44" s="22">
        <v>1</v>
      </c>
      <c r="Q44" s="22">
        <v>0</v>
      </c>
      <c r="R44" s="22">
        <v>0</v>
      </c>
      <c r="S44" s="22">
        <v>0</v>
      </c>
      <c r="T44" s="22">
        <v>0</v>
      </c>
      <c r="U44" s="22">
        <v>0</v>
      </c>
      <c r="V44" s="22">
        <v>0</v>
      </c>
      <c r="W44" s="22">
        <v>1</v>
      </c>
      <c r="X44" s="22">
        <v>0</v>
      </c>
      <c r="Y44" s="22" t="s">
        <v>236</v>
      </c>
      <c r="Z44" s="22">
        <v>1</v>
      </c>
      <c r="AA44" s="22">
        <v>0</v>
      </c>
      <c r="AB44" s="22">
        <v>1</v>
      </c>
      <c r="AC44" s="22">
        <v>0</v>
      </c>
      <c r="AD44" s="22" t="s">
        <v>255</v>
      </c>
      <c r="AE44" s="22" t="s">
        <v>256</v>
      </c>
      <c r="AF44" s="22" t="s">
        <v>74</v>
      </c>
      <c r="AG44" s="22">
        <v>0</v>
      </c>
      <c r="AH44" s="22">
        <v>1</v>
      </c>
      <c r="AI44" s="22">
        <v>0</v>
      </c>
      <c r="AJ44" s="22">
        <v>1</v>
      </c>
      <c r="AK44" s="22">
        <v>0</v>
      </c>
      <c r="AL44" s="22">
        <v>1</v>
      </c>
      <c r="AM44" s="22">
        <v>1</v>
      </c>
      <c r="AN44" s="22">
        <v>0</v>
      </c>
      <c r="AO44" s="22">
        <v>0</v>
      </c>
      <c r="AP44" s="22">
        <v>1</v>
      </c>
      <c r="AQ44" s="23">
        <v>0</v>
      </c>
      <c r="AR44" s="23">
        <v>1</v>
      </c>
      <c r="AS44" s="22">
        <v>0</v>
      </c>
      <c r="AT44" s="23" t="s">
        <v>65</v>
      </c>
      <c r="AU44" s="14"/>
    </row>
    <row r="45" spans="2:48" x14ac:dyDescent="0.25">
      <c r="B45" s="21"/>
      <c r="C45" s="22"/>
      <c r="D45" s="22"/>
      <c r="E45" s="22"/>
      <c r="F45" s="22"/>
      <c r="G45" s="22"/>
      <c r="H45" s="22"/>
      <c r="I45" s="22"/>
      <c r="J45" s="22"/>
      <c r="K45" s="22"/>
      <c r="L45" s="22"/>
      <c r="M45" s="22"/>
      <c r="N45" s="22"/>
      <c r="O45" s="22"/>
      <c r="P45" s="22" t="s">
        <v>257</v>
      </c>
      <c r="Q45" s="22"/>
      <c r="R45" s="22"/>
      <c r="S45" s="22"/>
      <c r="T45" s="22"/>
      <c r="U45" s="22"/>
      <c r="V45" s="22"/>
      <c r="W45" s="22" t="s">
        <v>258</v>
      </c>
      <c r="X45" s="22" t="s">
        <v>79</v>
      </c>
      <c r="Y45" s="22" t="s">
        <v>245</v>
      </c>
      <c r="Z45" s="22" t="s">
        <v>79</v>
      </c>
      <c r="AA45" s="22"/>
      <c r="AB45" s="22"/>
      <c r="AC45" s="22"/>
      <c r="AD45" s="22"/>
      <c r="AE45" s="22"/>
      <c r="AF45" s="22"/>
      <c r="AG45" s="22"/>
      <c r="AH45" s="22"/>
      <c r="AI45" s="22"/>
      <c r="AJ45" s="22"/>
      <c r="AK45" s="22"/>
      <c r="AL45" s="22"/>
      <c r="AM45" s="22" t="s">
        <v>235</v>
      </c>
      <c r="AN45" s="22" t="s">
        <v>79</v>
      </c>
      <c r="AO45" s="22"/>
      <c r="AP45" s="22"/>
      <c r="AQ45" s="23"/>
      <c r="AR45" s="23"/>
      <c r="AS45" s="22"/>
      <c r="AT45" s="23"/>
      <c r="AU45" s="14"/>
    </row>
    <row r="46" spans="2:48" x14ac:dyDescent="0.25">
      <c r="B46" s="21" t="s">
        <v>136</v>
      </c>
      <c r="C46" s="22" t="s">
        <v>139</v>
      </c>
      <c r="D46" s="22">
        <v>27</v>
      </c>
      <c r="E46" s="25">
        <v>0.48958333333333331</v>
      </c>
      <c r="F46" s="22" t="s">
        <v>166</v>
      </c>
      <c r="G46" s="22"/>
      <c r="H46" s="22" t="s">
        <v>85</v>
      </c>
      <c r="I46" s="22">
        <v>0</v>
      </c>
      <c r="J46" s="22">
        <v>0</v>
      </c>
      <c r="K46" s="22">
        <v>1</v>
      </c>
      <c r="L46" s="22">
        <v>0</v>
      </c>
      <c r="M46" s="22">
        <v>0</v>
      </c>
      <c r="N46" s="22">
        <v>0</v>
      </c>
      <c r="O46" s="22">
        <v>0</v>
      </c>
      <c r="P46" s="22">
        <v>0</v>
      </c>
      <c r="Q46" s="22">
        <v>0</v>
      </c>
      <c r="R46" s="22">
        <v>0</v>
      </c>
      <c r="S46" s="22">
        <v>1</v>
      </c>
      <c r="T46" s="22">
        <v>0</v>
      </c>
      <c r="U46" s="22">
        <v>0</v>
      </c>
      <c r="V46" s="22">
        <v>0</v>
      </c>
      <c r="W46" s="22">
        <v>1</v>
      </c>
      <c r="X46" s="22">
        <v>0</v>
      </c>
      <c r="Y46" s="22" t="s">
        <v>236</v>
      </c>
      <c r="Z46" s="22">
        <v>1</v>
      </c>
      <c r="AA46" s="22">
        <v>0</v>
      </c>
      <c r="AB46" s="22">
        <v>1</v>
      </c>
      <c r="AC46" s="22">
        <v>0</v>
      </c>
      <c r="AD46" s="22" t="s">
        <v>259</v>
      </c>
      <c r="AE46" s="22" t="s">
        <v>262</v>
      </c>
      <c r="AF46" s="22" t="s">
        <v>74</v>
      </c>
      <c r="AG46" s="22">
        <v>0</v>
      </c>
      <c r="AH46" s="22">
        <v>1</v>
      </c>
      <c r="AI46" s="22">
        <v>0</v>
      </c>
      <c r="AJ46" s="22">
        <v>1</v>
      </c>
      <c r="AK46" s="22">
        <v>0</v>
      </c>
      <c r="AL46" s="22">
        <v>1</v>
      </c>
      <c r="AM46" s="22">
        <v>1</v>
      </c>
      <c r="AN46" s="22">
        <v>0</v>
      </c>
      <c r="AO46" s="22">
        <v>0</v>
      </c>
      <c r="AP46" s="22">
        <v>1</v>
      </c>
      <c r="AQ46" s="23">
        <v>0</v>
      </c>
      <c r="AR46" s="23">
        <v>1</v>
      </c>
      <c r="AS46" s="22">
        <v>0</v>
      </c>
      <c r="AT46" s="23" t="s">
        <v>65</v>
      </c>
      <c r="AU46" s="14"/>
    </row>
    <row r="47" spans="2:48" x14ac:dyDescent="0.25">
      <c r="B47" s="21"/>
      <c r="C47" s="22"/>
      <c r="D47" s="22"/>
      <c r="E47" s="22"/>
      <c r="F47" s="22"/>
      <c r="G47" s="22"/>
      <c r="H47" s="22"/>
      <c r="I47" s="22"/>
      <c r="J47" s="22"/>
      <c r="K47" s="22"/>
      <c r="L47" s="22"/>
      <c r="M47" s="22"/>
      <c r="N47" s="22"/>
      <c r="O47" s="22"/>
      <c r="P47" s="22"/>
      <c r="Q47" s="22"/>
      <c r="R47" s="22"/>
      <c r="S47" s="22"/>
      <c r="T47" s="22"/>
      <c r="U47" s="22"/>
      <c r="V47" s="22"/>
      <c r="W47" s="22" t="s">
        <v>258</v>
      </c>
      <c r="X47" s="22" t="s">
        <v>79</v>
      </c>
      <c r="Y47" s="22" t="s">
        <v>245</v>
      </c>
      <c r="Z47" s="22" t="s">
        <v>79</v>
      </c>
      <c r="AA47" s="22"/>
      <c r="AB47" s="22"/>
      <c r="AC47" s="22"/>
      <c r="AD47" s="22"/>
      <c r="AE47" s="22"/>
      <c r="AF47" s="22"/>
      <c r="AG47" s="22"/>
      <c r="AH47" s="22"/>
      <c r="AI47" s="22"/>
      <c r="AJ47" s="22"/>
      <c r="AK47" s="22"/>
      <c r="AL47" s="22"/>
      <c r="AM47" s="22" t="s">
        <v>237</v>
      </c>
      <c r="AN47" s="22" t="s">
        <v>79</v>
      </c>
      <c r="AO47" s="22"/>
      <c r="AP47" s="22"/>
      <c r="AQ47" s="23"/>
      <c r="AR47" s="23"/>
      <c r="AS47" s="22"/>
      <c r="AT47" s="23"/>
      <c r="AU47" s="14"/>
    </row>
    <row r="48" spans="2:48" x14ac:dyDescent="0.25">
      <c r="B48" s="21" t="s">
        <v>137</v>
      </c>
      <c r="C48" s="22" t="s">
        <v>139</v>
      </c>
      <c r="D48" s="22">
        <v>27</v>
      </c>
      <c r="E48" s="25">
        <v>0.5</v>
      </c>
      <c r="F48" s="22" t="s">
        <v>71</v>
      </c>
      <c r="G48" s="22"/>
      <c r="H48" s="22" t="s">
        <v>164</v>
      </c>
      <c r="I48" s="22">
        <v>0</v>
      </c>
      <c r="J48" s="22">
        <v>0</v>
      </c>
      <c r="K48" s="22">
        <v>0</v>
      </c>
      <c r="L48" s="22">
        <v>0</v>
      </c>
      <c r="M48" s="22">
        <v>0</v>
      </c>
      <c r="N48" s="22">
        <v>1</v>
      </c>
      <c r="O48" s="22">
        <v>0</v>
      </c>
      <c r="P48" s="22">
        <v>0</v>
      </c>
      <c r="Q48" s="22">
        <v>0</v>
      </c>
      <c r="R48" s="22">
        <v>0</v>
      </c>
      <c r="S48" s="22">
        <v>0</v>
      </c>
      <c r="T48" s="22">
        <v>0</v>
      </c>
      <c r="U48" s="22">
        <v>1</v>
      </c>
      <c r="V48" s="22">
        <v>0</v>
      </c>
      <c r="W48" s="22">
        <v>1</v>
      </c>
      <c r="X48" s="22">
        <v>0</v>
      </c>
      <c r="Y48" s="22" t="s">
        <v>236</v>
      </c>
      <c r="Z48" s="22">
        <v>1</v>
      </c>
      <c r="AA48" s="22">
        <v>0</v>
      </c>
      <c r="AB48" s="22">
        <v>1</v>
      </c>
      <c r="AC48" s="22">
        <v>0</v>
      </c>
      <c r="AD48" s="22" t="s">
        <v>260</v>
      </c>
      <c r="AE48" s="22" t="s">
        <v>265</v>
      </c>
      <c r="AF48" s="22" t="s">
        <v>74</v>
      </c>
      <c r="AG48" s="22">
        <v>0</v>
      </c>
      <c r="AH48" s="22">
        <v>1</v>
      </c>
      <c r="AI48" s="22">
        <v>0</v>
      </c>
      <c r="AJ48" s="22">
        <v>1</v>
      </c>
      <c r="AK48" s="22">
        <v>0</v>
      </c>
      <c r="AL48" s="22">
        <v>1</v>
      </c>
      <c r="AM48" s="22">
        <v>1</v>
      </c>
      <c r="AN48" s="22">
        <v>0</v>
      </c>
      <c r="AO48" s="22">
        <v>0</v>
      </c>
      <c r="AP48" s="22">
        <v>1</v>
      </c>
      <c r="AQ48" s="23">
        <v>0</v>
      </c>
      <c r="AR48" s="23">
        <v>1</v>
      </c>
      <c r="AS48" s="22">
        <v>0</v>
      </c>
      <c r="AT48" s="23" t="s">
        <v>65</v>
      </c>
      <c r="AU48" s="14"/>
    </row>
    <row r="49" spans="2:47" x14ac:dyDescent="0.25">
      <c r="B49" s="27"/>
      <c r="C49" s="28"/>
      <c r="D49" s="28"/>
      <c r="E49" s="28"/>
      <c r="F49" s="28"/>
      <c r="G49" s="28"/>
      <c r="H49" s="28"/>
      <c r="I49" s="28"/>
      <c r="J49" s="28"/>
      <c r="K49" s="28"/>
      <c r="L49" s="28"/>
      <c r="M49" s="28"/>
      <c r="N49" s="28"/>
      <c r="O49" s="28"/>
      <c r="P49" s="28"/>
      <c r="Q49" s="28"/>
      <c r="R49" s="28"/>
      <c r="S49" s="28"/>
      <c r="T49" s="28"/>
      <c r="U49" s="28"/>
      <c r="V49" s="28"/>
      <c r="W49" s="28" t="s">
        <v>258</v>
      </c>
      <c r="X49" s="28" t="s">
        <v>79</v>
      </c>
      <c r="Y49" s="28" t="s">
        <v>245</v>
      </c>
      <c r="Z49" s="28" t="s">
        <v>79</v>
      </c>
      <c r="AA49" s="28"/>
      <c r="AB49" s="28"/>
      <c r="AC49" s="28"/>
      <c r="AD49" s="28"/>
      <c r="AE49" s="28"/>
      <c r="AF49" s="28"/>
      <c r="AG49" s="28"/>
      <c r="AH49" s="28"/>
      <c r="AI49" s="28"/>
      <c r="AJ49" s="28"/>
      <c r="AK49" s="28"/>
      <c r="AL49" s="28"/>
      <c r="AM49" s="28" t="s">
        <v>241</v>
      </c>
      <c r="AN49" s="28" t="s">
        <v>79</v>
      </c>
      <c r="AO49" s="28"/>
      <c r="AP49" s="28"/>
      <c r="AQ49" s="29"/>
      <c r="AR49" s="29"/>
      <c r="AS49" s="28"/>
      <c r="AT49" s="29"/>
      <c r="AU49" s="50"/>
    </row>
  </sheetData>
  <mergeCells count="14">
    <mergeCell ref="B1:F1"/>
    <mergeCell ref="P1:U1"/>
    <mergeCell ref="AI1:AJ1"/>
    <mergeCell ref="AG1:AH1"/>
    <mergeCell ref="AQ1:AS1"/>
    <mergeCell ref="AO1:AP1"/>
    <mergeCell ref="AK1:AL1"/>
    <mergeCell ref="AM1:AN1"/>
    <mergeCell ref="I1:O1"/>
    <mergeCell ref="V1:AC1"/>
    <mergeCell ref="V2:W2"/>
    <mergeCell ref="X2:Y2"/>
    <mergeCell ref="AB2:AC2"/>
    <mergeCell ref="Z2:AA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40" zoomScaleNormal="40" workbookViewId="0">
      <selection activeCell="E25" sqref="E25"/>
    </sheetView>
  </sheetViews>
  <sheetFormatPr defaultColWidth="17.28515625" defaultRowHeight="15" customHeight="1" x14ac:dyDescent="0.2"/>
  <cols>
    <col min="1" max="1" width="209.28515625" customWidth="1"/>
    <col min="2" max="2" width="8.7109375" customWidth="1"/>
    <col min="3" max="3" width="12.5703125" customWidth="1"/>
    <col min="4" max="4" width="22" customWidth="1"/>
    <col min="5" max="5" width="8.7109375" customWidth="1"/>
    <col min="6" max="6" width="9.140625" customWidth="1"/>
    <col min="7" max="7" width="8.7109375" customWidth="1"/>
    <col min="8" max="8" width="12.5703125" customWidth="1"/>
  </cols>
  <sheetData>
    <row r="1" spans="1:8" x14ac:dyDescent="0.25">
      <c r="A1" s="2"/>
      <c r="C1" s="2"/>
      <c r="D1" s="2"/>
      <c r="F1" s="26"/>
      <c r="H1" s="2"/>
    </row>
    <row r="2" spans="1:8" x14ac:dyDescent="0.25">
      <c r="A2" s="69" t="s">
        <v>42</v>
      </c>
      <c r="B2" s="59"/>
      <c r="C2" s="2"/>
      <c r="D2" s="2"/>
      <c r="F2" s="26"/>
      <c r="H2" s="2"/>
    </row>
    <row r="3" spans="1:8" x14ac:dyDescent="0.25">
      <c r="A3" s="4"/>
      <c r="B3" s="4"/>
      <c r="C3" s="2"/>
      <c r="D3" s="2"/>
      <c r="F3" s="26"/>
      <c r="H3" s="2"/>
    </row>
    <row r="4" spans="1:8" x14ac:dyDescent="0.25">
      <c r="A4" s="39" t="s">
        <v>64</v>
      </c>
      <c r="B4" s="39" t="s">
        <v>65</v>
      </c>
      <c r="C4" s="2"/>
      <c r="D4" s="2"/>
      <c r="F4" s="26"/>
      <c r="H4" s="2"/>
    </row>
    <row r="5" spans="1:8" x14ac:dyDescent="0.25">
      <c r="A5" s="2">
        <v>1</v>
      </c>
      <c r="B5" s="2">
        <v>0</v>
      </c>
      <c r="C5" s="2"/>
      <c r="D5" s="2"/>
      <c r="F5" s="26"/>
      <c r="H5" s="2"/>
    </row>
    <row r="6" spans="1:8" x14ac:dyDescent="0.25">
      <c r="A6" s="41" t="s">
        <v>82</v>
      </c>
      <c r="B6" s="2" t="s">
        <v>83</v>
      </c>
      <c r="C6" s="2"/>
      <c r="D6" s="2"/>
      <c r="F6" s="26"/>
      <c r="H6" s="2"/>
    </row>
    <row r="7" spans="1:8" x14ac:dyDescent="0.25">
      <c r="A7" s="2">
        <v>1</v>
      </c>
      <c r="B7" s="2">
        <v>0</v>
      </c>
      <c r="C7" s="2"/>
      <c r="D7" s="2"/>
      <c r="F7" s="26"/>
      <c r="H7" s="2"/>
    </row>
    <row r="8" spans="1:8" x14ac:dyDescent="0.25">
      <c r="A8" s="41" t="s">
        <v>90</v>
      </c>
      <c r="B8" s="2" t="s">
        <v>79</v>
      </c>
      <c r="C8" s="2"/>
      <c r="D8" s="2"/>
      <c r="F8" s="26"/>
      <c r="H8" s="2"/>
    </row>
    <row r="9" spans="1:8" x14ac:dyDescent="0.25">
      <c r="A9" s="2">
        <v>1</v>
      </c>
      <c r="B9" s="2">
        <v>0</v>
      </c>
      <c r="C9" s="2"/>
      <c r="D9" s="2"/>
      <c r="F9" s="26"/>
      <c r="H9" s="2"/>
    </row>
    <row r="10" spans="1:8" x14ac:dyDescent="0.25">
      <c r="A10" s="42" t="s">
        <v>98</v>
      </c>
      <c r="B10" s="2" t="s">
        <v>79</v>
      </c>
      <c r="C10" s="2"/>
      <c r="D10" s="2"/>
      <c r="F10" s="26"/>
      <c r="H10" s="2"/>
    </row>
    <row r="11" spans="1:8" x14ac:dyDescent="0.25">
      <c r="A11" s="2">
        <v>1</v>
      </c>
      <c r="B11" s="2">
        <v>0</v>
      </c>
      <c r="C11" s="2"/>
      <c r="D11" s="2"/>
      <c r="F11" s="26"/>
      <c r="H11" s="2"/>
    </row>
    <row r="12" spans="1:8" x14ac:dyDescent="0.25">
      <c r="A12" s="42" t="s">
        <v>98</v>
      </c>
      <c r="B12" s="2" t="s">
        <v>79</v>
      </c>
      <c r="C12" s="2"/>
      <c r="D12" s="2"/>
      <c r="F12" s="26"/>
      <c r="H12" s="2"/>
    </row>
    <row r="13" spans="1:8" x14ac:dyDescent="0.25">
      <c r="A13" s="2">
        <v>1</v>
      </c>
      <c r="B13" s="2">
        <v>0</v>
      </c>
      <c r="C13" s="2"/>
      <c r="D13" s="2"/>
      <c r="F13" s="26"/>
      <c r="H13" s="2"/>
    </row>
    <row r="14" spans="1:8" x14ac:dyDescent="0.25">
      <c r="A14" s="31" t="s">
        <v>116</v>
      </c>
      <c r="B14" s="2" t="s">
        <v>79</v>
      </c>
      <c r="C14" s="2"/>
      <c r="D14" s="2"/>
      <c r="F14" s="26"/>
      <c r="H14" s="2"/>
    </row>
    <row r="15" spans="1:8" x14ac:dyDescent="0.25">
      <c r="A15" s="2"/>
      <c r="C15" s="2"/>
      <c r="D15" s="2"/>
      <c r="F15" s="26"/>
      <c r="H15" s="2"/>
    </row>
    <row r="16" spans="1:8" x14ac:dyDescent="0.25">
      <c r="A16" s="2">
        <v>1</v>
      </c>
      <c r="B16" s="2">
        <v>0</v>
      </c>
      <c r="C16" s="2"/>
      <c r="D16" s="2"/>
      <c r="F16" s="26"/>
      <c r="H16" s="2"/>
    </row>
    <row r="17" spans="1:8" x14ac:dyDescent="0.25">
      <c r="A17" s="42" t="s">
        <v>147</v>
      </c>
      <c r="B17" s="2" t="s">
        <v>79</v>
      </c>
      <c r="C17" s="2"/>
      <c r="D17" s="2"/>
      <c r="F17" s="26"/>
      <c r="H17" s="2"/>
    </row>
    <row r="18" spans="1:8" x14ac:dyDescent="0.25">
      <c r="A18" s="2">
        <v>1</v>
      </c>
      <c r="B18" s="2">
        <v>0</v>
      </c>
      <c r="C18" s="2"/>
      <c r="D18" s="2"/>
      <c r="F18" s="26"/>
      <c r="H18" s="2"/>
    </row>
    <row r="19" spans="1:8" x14ac:dyDescent="0.25">
      <c r="A19" s="31" t="s">
        <v>160</v>
      </c>
      <c r="C19" s="2"/>
      <c r="D19" s="2"/>
      <c r="F19" s="26"/>
      <c r="H19" s="2"/>
    </row>
    <row r="20" spans="1:8" x14ac:dyDescent="0.25">
      <c r="A20" s="2">
        <v>1</v>
      </c>
      <c r="B20" s="2">
        <v>0</v>
      </c>
      <c r="C20" s="2"/>
      <c r="D20" s="2"/>
      <c r="F20" s="26"/>
      <c r="H20" s="2"/>
    </row>
    <row r="21" spans="1:8" x14ac:dyDescent="0.25">
      <c r="A21" s="44" t="s">
        <v>172</v>
      </c>
      <c r="B21" s="2" t="s">
        <v>79</v>
      </c>
      <c r="C21" s="2"/>
      <c r="D21" s="2"/>
      <c r="F21" s="26"/>
      <c r="H21" s="2"/>
    </row>
    <row r="22" spans="1:8" x14ac:dyDescent="0.25">
      <c r="A22" s="2">
        <v>1</v>
      </c>
      <c r="B22" s="2">
        <v>0</v>
      </c>
      <c r="C22" s="2"/>
      <c r="D22" s="2"/>
      <c r="F22" s="26"/>
      <c r="H22" s="2"/>
    </row>
    <row r="23" spans="1:8" x14ac:dyDescent="0.25">
      <c r="A23" s="44" t="s">
        <v>172</v>
      </c>
      <c r="B23" s="2" t="s">
        <v>79</v>
      </c>
      <c r="C23" s="2"/>
      <c r="D23" s="2"/>
      <c r="F23" s="26"/>
      <c r="H23" s="2"/>
    </row>
    <row r="24" spans="1:8" x14ac:dyDescent="0.25">
      <c r="A24" s="2"/>
      <c r="C24" s="2"/>
      <c r="D24" s="2"/>
      <c r="F24" s="26"/>
      <c r="H24" s="2"/>
    </row>
    <row r="25" spans="1:8" x14ac:dyDescent="0.25">
      <c r="A25" s="45">
        <v>0</v>
      </c>
      <c r="B25" s="2">
        <v>1</v>
      </c>
      <c r="C25" s="2"/>
      <c r="D25" s="2"/>
      <c r="F25" s="26"/>
      <c r="H25" s="2"/>
    </row>
    <row r="26" spans="1:8" x14ac:dyDescent="0.25">
      <c r="A26" s="2"/>
      <c r="C26" s="2"/>
      <c r="D26" s="2"/>
      <c r="F26" s="26"/>
      <c r="H26" s="2"/>
    </row>
    <row r="27" spans="1:8" x14ac:dyDescent="0.25">
      <c r="A27" s="2"/>
      <c r="C27" s="2"/>
      <c r="D27" s="2"/>
      <c r="F27" s="26"/>
      <c r="H27" s="2"/>
    </row>
    <row r="28" spans="1:8" x14ac:dyDescent="0.25">
      <c r="A28" s="2">
        <v>1</v>
      </c>
      <c r="B28" s="2">
        <v>0</v>
      </c>
      <c r="C28" s="2"/>
      <c r="D28" s="2"/>
      <c r="F28" s="26"/>
      <c r="H28" s="2"/>
    </row>
    <row r="29" spans="1:8" x14ac:dyDescent="0.25">
      <c r="A29" s="44" t="s">
        <v>203</v>
      </c>
      <c r="B29" s="2" t="s">
        <v>79</v>
      </c>
      <c r="C29" s="2"/>
      <c r="D29" s="2"/>
      <c r="F29" s="26"/>
      <c r="H29" s="2"/>
    </row>
    <row r="30" spans="1:8" x14ac:dyDescent="0.25">
      <c r="A30" s="2">
        <v>1</v>
      </c>
      <c r="B30" s="2">
        <v>0</v>
      </c>
      <c r="C30" s="2"/>
      <c r="D30" s="2"/>
      <c r="F30" s="26"/>
      <c r="H30" s="2"/>
    </row>
    <row r="31" spans="1:8" x14ac:dyDescent="0.25">
      <c r="A31" s="42" t="s">
        <v>213</v>
      </c>
      <c r="B31" s="2" t="s">
        <v>79</v>
      </c>
      <c r="C31" s="2"/>
      <c r="D31" s="2"/>
      <c r="F31" s="26"/>
      <c r="H31" s="2"/>
    </row>
    <row r="32" spans="1:8" x14ac:dyDescent="0.25">
      <c r="A32" s="2">
        <v>1</v>
      </c>
      <c r="B32" s="2">
        <v>0</v>
      </c>
      <c r="C32" s="2"/>
      <c r="D32" s="2"/>
      <c r="F32" s="26"/>
      <c r="H32" s="2"/>
    </row>
    <row r="33" spans="1:8" x14ac:dyDescent="0.25">
      <c r="A33" s="47" t="s">
        <v>219</v>
      </c>
      <c r="B33" s="2" t="s">
        <v>79</v>
      </c>
      <c r="C33" s="2"/>
      <c r="D33" s="2"/>
      <c r="F33" s="26"/>
      <c r="H33" s="2"/>
    </row>
    <row r="34" spans="1:8" x14ac:dyDescent="0.25">
      <c r="A34" s="2">
        <v>0</v>
      </c>
      <c r="B34" s="2">
        <v>1</v>
      </c>
      <c r="C34" s="2"/>
      <c r="D34" s="2"/>
      <c r="F34" s="26"/>
      <c r="H34" s="2"/>
    </row>
    <row r="35" spans="1:8" x14ac:dyDescent="0.25">
      <c r="A35" s="45"/>
      <c r="C35" s="2"/>
      <c r="D35" s="2"/>
      <c r="F35" s="26"/>
      <c r="H35" s="2"/>
    </row>
    <row r="36" spans="1:8" x14ac:dyDescent="0.25">
      <c r="A36" s="2">
        <v>1</v>
      </c>
      <c r="B36" s="2">
        <v>0</v>
      </c>
      <c r="C36" s="2"/>
      <c r="D36" s="2"/>
      <c r="F36" s="26"/>
      <c r="H36" s="2"/>
    </row>
    <row r="37" spans="1:8" x14ac:dyDescent="0.25">
      <c r="A37" s="42" t="s">
        <v>230</v>
      </c>
      <c r="B37" s="2" t="s">
        <v>79</v>
      </c>
      <c r="C37" s="2"/>
      <c r="D37" s="2"/>
      <c r="F37" s="26"/>
      <c r="H37" s="2"/>
    </row>
    <row r="38" spans="1:8" x14ac:dyDescent="0.25">
      <c r="A38" s="2"/>
      <c r="C38" s="2"/>
      <c r="D38" s="2"/>
      <c r="F38" s="26"/>
      <c r="H38" s="2"/>
    </row>
    <row r="39" spans="1:8" x14ac:dyDescent="0.25">
      <c r="A39" s="2">
        <v>1</v>
      </c>
      <c r="B39" s="2">
        <v>0</v>
      </c>
      <c r="C39" s="2"/>
      <c r="D39" s="2"/>
      <c r="F39" s="26"/>
      <c r="H39" s="2"/>
    </row>
    <row r="40" spans="1:8" x14ac:dyDescent="0.25">
      <c r="A40" s="42" t="s">
        <v>248</v>
      </c>
      <c r="B40" s="2" t="s">
        <v>83</v>
      </c>
      <c r="C40" s="2"/>
      <c r="D40" s="2"/>
      <c r="F40" s="26"/>
      <c r="H40" s="2"/>
    </row>
    <row r="41" spans="1:8" x14ac:dyDescent="0.25">
      <c r="A41" s="2">
        <v>0</v>
      </c>
      <c r="B41" s="2">
        <v>1</v>
      </c>
      <c r="C41" s="2"/>
      <c r="D41" s="2"/>
      <c r="F41" s="26"/>
      <c r="H41" s="2"/>
    </row>
    <row r="42" spans="1:8" x14ac:dyDescent="0.25">
      <c r="A42" s="45"/>
      <c r="C42" s="2"/>
      <c r="D42" s="2"/>
      <c r="F42" s="26"/>
      <c r="H42" s="2"/>
    </row>
    <row r="43" spans="1:8" x14ac:dyDescent="0.25">
      <c r="A43" s="2">
        <v>0</v>
      </c>
      <c r="B43" s="2">
        <v>1</v>
      </c>
      <c r="C43" s="2"/>
      <c r="D43" s="2"/>
      <c r="F43" s="26"/>
      <c r="H43" s="2"/>
    </row>
    <row r="44" spans="1:8" x14ac:dyDescent="0.25">
      <c r="A44" s="45"/>
      <c r="C44" s="2"/>
      <c r="D44" s="2"/>
      <c r="F44" s="26"/>
      <c r="H44" s="2"/>
    </row>
    <row r="45" spans="1:8" x14ac:dyDescent="0.25">
      <c r="A45" s="2">
        <v>0</v>
      </c>
      <c r="B45" s="2">
        <v>1</v>
      </c>
      <c r="C45" s="2"/>
      <c r="D45" s="2"/>
      <c r="F45" s="26"/>
      <c r="H45" s="2"/>
    </row>
    <row r="46" spans="1:8" x14ac:dyDescent="0.25">
      <c r="A46" s="45"/>
      <c r="C46" s="2"/>
      <c r="D46" s="2"/>
      <c r="F46" s="26"/>
      <c r="H46" s="2"/>
    </row>
    <row r="47" spans="1:8" x14ac:dyDescent="0.25">
      <c r="A47" s="2">
        <v>0</v>
      </c>
      <c r="B47" s="2">
        <v>1</v>
      </c>
      <c r="C47" s="2"/>
      <c r="D47" s="2"/>
      <c r="F47" s="26"/>
      <c r="H47" s="2"/>
    </row>
    <row r="48" spans="1:8" x14ac:dyDescent="0.25">
      <c r="A48" s="45"/>
      <c r="C48" s="2"/>
      <c r="D48" s="2"/>
      <c r="F48" s="26"/>
      <c r="H48" s="2"/>
    </row>
    <row r="49" spans="1:8" x14ac:dyDescent="0.25">
      <c r="A49" s="2">
        <v>0</v>
      </c>
      <c r="B49" s="2">
        <v>1</v>
      </c>
      <c r="C49" s="2"/>
      <c r="D49" s="2"/>
      <c r="F49" s="26"/>
      <c r="H49" s="2"/>
    </row>
    <row r="50" spans="1:8" x14ac:dyDescent="0.25">
      <c r="A50" s="45"/>
      <c r="C50" s="2"/>
      <c r="D50" s="2"/>
      <c r="F50" s="26"/>
      <c r="H50" s="2"/>
    </row>
    <row r="51" spans="1:8" x14ac:dyDescent="0.25">
      <c r="A51" s="2"/>
      <c r="C51" s="2"/>
      <c r="D51" s="2"/>
      <c r="F51" s="26"/>
      <c r="H51" s="2"/>
    </row>
    <row r="52" spans="1:8" x14ac:dyDescent="0.25">
      <c r="A52" s="2"/>
      <c r="C52" s="2"/>
      <c r="D52" s="2"/>
      <c r="F52" s="26"/>
      <c r="H52" s="2"/>
    </row>
    <row r="53" spans="1:8" x14ac:dyDescent="0.25">
      <c r="A53" s="2"/>
      <c r="C53" s="2"/>
      <c r="D53" s="2"/>
      <c r="F53" s="26"/>
      <c r="H53" s="2"/>
    </row>
    <row r="54" spans="1:8" x14ac:dyDescent="0.25">
      <c r="A54" s="2"/>
      <c r="C54" s="2"/>
      <c r="D54" s="2"/>
      <c r="F54" s="26"/>
      <c r="H54" s="2"/>
    </row>
    <row r="55" spans="1:8" x14ac:dyDescent="0.25">
      <c r="A55" s="2"/>
      <c r="C55" s="2"/>
      <c r="D55" s="2"/>
      <c r="F55" s="26"/>
      <c r="H55" s="2"/>
    </row>
    <row r="56" spans="1:8" x14ac:dyDescent="0.25">
      <c r="A56" s="2"/>
      <c r="C56" s="2"/>
      <c r="D56" s="2" t="s">
        <v>266</v>
      </c>
      <c r="E56" s="2">
        <v>2</v>
      </c>
      <c r="F56" s="26">
        <f t="shared" ref="F56:F60" si="0">E56/20</f>
        <v>0.1</v>
      </c>
      <c r="H56" s="2"/>
    </row>
    <row r="57" spans="1:8" x14ac:dyDescent="0.25">
      <c r="A57" s="2"/>
      <c r="C57" s="2"/>
      <c r="D57" s="2" t="s">
        <v>271</v>
      </c>
      <c r="E57" s="2">
        <v>2</v>
      </c>
      <c r="F57" s="26">
        <f t="shared" si="0"/>
        <v>0.1</v>
      </c>
      <c r="H57" s="2"/>
    </row>
    <row r="58" spans="1:8" x14ac:dyDescent="0.25">
      <c r="A58" s="2"/>
      <c r="C58" s="2"/>
      <c r="D58" s="2" t="s">
        <v>272</v>
      </c>
      <c r="E58" s="2">
        <v>6</v>
      </c>
      <c r="F58" s="26">
        <f t="shared" si="0"/>
        <v>0.3</v>
      </c>
      <c r="H58" s="2"/>
    </row>
    <row r="59" spans="1:8" x14ac:dyDescent="0.25">
      <c r="A59" s="2"/>
      <c r="C59" s="2"/>
      <c r="D59" s="2" t="s">
        <v>273</v>
      </c>
      <c r="E59" s="2">
        <v>3</v>
      </c>
      <c r="F59" s="26">
        <f t="shared" si="0"/>
        <v>0.15</v>
      </c>
      <c r="H59" s="2"/>
    </row>
    <row r="60" spans="1:8" x14ac:dyDescent="0.25">
      <c r="A60" s="2"/>
      <c r="C60" s="2"/>
      <c r="D60" s="2" t="s">
        <v>274</v>
      </c>
      <c r="E60" s="2">
        <v>7</v>
      </c>
      <c r="F60" s="26">
        <f t="shared" si="0"/>
        <v>0.35</v>
      </c>
      <c r="H60" s="2"/>
    </row>
  </sheetData>
  <mergeCells count="1">
    <mergeCell ref="A2:B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7.28515625" defaultRowHeight="15" customHeight="1" x14ac:dyDescent="0.2"/>
  <cols>
    <col min="1" max="6" width="8.7109375" customWidth="1"/>
  </cols>
  <sheetData>
    <row r="1" spans="1:1" x14ac:dyDescent="0.25">
      <c r="A1" s="2" t="s">
        <v>52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10" zoomScale="55" zoomScaleNormal="55" workbookViewId="0">
      <selection activeCell="L37" sqref="L37"/>
    </sheetView>
  </sheetViews>
  <sheetFormatPr defaultColWidth="17.28515625" defaultRowHeight="15" customHeight="1" x14ac:dyDescent="0.2"/>
  <cols>
    <col min="1" max="1" width="131.7109375" customWidth="1"/>
    <col min="2" max="2" width="94.7109375" customWidth="1"/>
    <col min="3" max="3" width="8.7109375" customWidth="1"/>
    <col min="4" max="4" width="14.5703125" customWidth="1"/>
    <col min="5" max="5" width="11.42578125" customWidth="1"/>
    <col min="6" max="11" width="8.7109375" customWidth="1"/>
  </cols>
  <sheetData>
    <row r="1" spans="1:8" x14ac:dyDescent="0.25">
      <c r="A1" s="2"/>
      <c r="B1" s="2"/>
      <c r="D1" s="2"/>
      <c r="E1" s="2"/>
    </row>
    <row r="2" spans="1:8" x14ac:dyDescent="0.25">
      <c r="A2" s="2" t="s">
        <v>44</v>
      </c>
      <c r="B2" s="2"/>
      <c r="D2" s="2"/>
      <c r="E2" s="2"/>
    </row>
    <row r="3" spans="1:8" x14ac:dyDescent="0.25">
      <c r="A3" s="2"/>
      <c r="B3" s="2"/>
      <c r="D3" s="2"/>
      <c r="E3" s="2"/>
    </row>
    <row r="4" spans="1:8" x14ac:dyDescent="0.25">
      <c r="A4" s="2" t="s">
        <v>64</v>
      </c>
      <c r="B4" s="2" t="s">
        <v>65</v>
      </c>
      <c r="D4" s="2"/>
      <c r="E4" s="2"/>
    </row>
    <row r="5" spans="1:8" x14ac:dyDescent="0.25">
      <c r="A5" s="2">
        <v>0</v>
      </c>
      <c r="B5" s="2">
        <v>1</v>
      </c>
      <c r="D5" s="2"/>
      <c r="E5" s="2"/>
      <c r="G5" s="2" t="s">
        <v>197</v>
      </c>
      <c r="H5" s="2" t="s">
        <v>199</v>
      </c>
    </row>
    <row r="6" spans="1:8" x14ac:dyDescent="0.25">
      <c r="A6" s="2"/>
      <c r="B6" s="2"/>
      <c r="D6" s="2"/>
      <c r="E6" s="2"/>
      <c r="F6" s="2" t="s">
        <v>201</v>
      </c>
      <c r="G6" s="2">
        <v>16</v>
      </c>
      <c r="H6" s="2">
        <v>3</v>
      </c>
    </row>
    <row r="7" spans="1:8" x14ac:dyDescent="0.25">
      <c r="A7" s="2">
        <v>1</v>
      </c>
      <c r="B7" s="2">
        <v>0</v>
      </c>
      <c r="D7" s="2"/>
      <c r="E7" s="2"/>
      <c r="F7" s="2" t="s">
        <v>204</v>
      </c>
      <c r="G7" s="2">
        <v>2</v>
      </c>
    </row>
    <row r="8" spans="1:8" x14ac:dyDescent="0.25">
      <c r="A8" s="37" t="s">
        <v>91</v>
      </c>
      <c r="B8" s="2" t="s">
        <v>79</v>
      </c>
      <c r="D8" s="2"/>
      <c r="E8" s="2"/>
    </row>
    <row r="9" spans="1:8" x14ac:dyDescent="0.25">
      <c r="A9" s="2">
        <v>1</v>
      </c>
      <c r="B9" s="2">
        <v>0</v>
      </c>
      <c r="D9" s="2"/>
      <c r="E9" s="2"/>
    </row>
    <row r="10" spans="1:8" x14ac:dyDescent="0.25">
      <c r="A10" s="37" t="s">
        <v>99</v>
      </c>
      <c r="B10" s="2" t="s">
        <v>79</v>
      </c>
      <c r="D10" s="2"/>
      <c r="E10" s="2"/>
      <c r="G10" s="2" t="s">
        <v>197</v>
      </c>
      <c r="H10" s="2" t="s">
        <v>199</v>
      </c>
    </row>
    <row r="11" spans="1:8" x14ac:dyDescent="0.25">
      <c r="A11" s="2">
        <v>0</v>
      </c>
      <c r="B11" s="2">
        <v>1</v>
      </c>
      <c r="D11" s="2"/>
      <c r="E11" s="2"/>
      <c r="F11" s="2" t="s">
        <v>201</v>
      </c>
      <c r="G11" s="26">
        <f>16/21</f>
        <v>0.76190476190476186</v>
      </c>
      <c r="H11" s="26">
        <f>3/21</f>
        <v>0.14285714285714285</v>
      </c>
    </row>
    <row r="12" spans="1:8" x14ac:dyDescent="0.25">
      <c r="A12" s="2"/>
      <c r="B12" s="2"/>
      <c r="D12" s="2"/>
      <c r="E12" s="2"/>
      <c r="F12" s="2" t="s">
        <v>204</v>
      </c>
      <c r="G12" s="26">
        <f>2/21</f>
        <v>9.5238095238095233E-2</v>
      </c>
      <c r="H12" s="26"/>
    </row>
    <row r="13" spans="1:8" x14ac:dyDescent="0.25">
      <c r="A13" s="2">
        <v>1</v>
      </c>
      <c r="B13" s="2">
        <v>0</v>
      </c>
      <c r="D13" s="2"/>
      <c r="E13" s="2"/>
    </row>
    <row r="14" spans="1:8" x14ac:dyDescent="0.25">
      <c r="A14" s="37" t="s">
        <v>117</v>
      </c>
      <c r="B14" s="2" t="s">
        <v>79</v>
      </c>
      <c r="D14" s="2"/>
      <c r="E14" s="2"/>
    </row>
    <row r="15" spans="1:8" x14ac:dyDescent="0.25">
      <c r="A15" s="2"/>
      <c r="B15" s="2"/>
      <c r="D15" s="2"/>
      <c r="E15" s="2"/>
    </row>
    <row r="16" spans="1:8" x14ac:dyDescent="0.25">
      <c r="A16" s="2">
        <v>1</v>
      </c>
      <c r="B16" s="2">
        <v>0</v>
      </c>
      <c r="D16" s="2"/>
      <c r="E16" s="2"/>
    </row>
    <row r="17" spans="1:5" x14ac:dyDescent="0.25">
      <c r="A17" s="2" t="s">
        <v>148</v>
      </c>
      <c r="B17" s="2" t="s">
        <v>79</v>
      </c>
      <c r="D17" s="2"/>
      <c r="E17" s="2"/>
    </row>
    <row r="18" spans="1:5" x14ac:dyDescent="0.25">
      <c r="A18" s="2">
        <v>1</v>
      </c>
      <c r="B18" s="2">
        <v>0</v>
      </c>
      <c r="D18" s="2"/>
      <c r="E18" s="2"/>
    </row>
    <row r="19" spans="1:5" x14ac:dyDescent="0.25">
      <c r="A19" s="37" t="s">
        <v>161</v>
      </c>
      <c r="B19" s="2" t="s">
        <v>79</v>
      </c>
      <c r="D19" s="2"/>
      <c r="E19" s="2"/>
    </row>
    <row r="20" spans="1:5" x14ac:dyDescent="0.25">
      <c r="A20" s="2">
        <v>1</v>
      </c>
      <c r="B20" s="2">
        <v>0</v>
      </c>
      <c r="D20" s="2"/>
      <c r="E20" s="2"/>
    </row>
    <row r="21" spans="1:5" x14ac:dyDescent="0.25">
      <c r="A21" s="37" t="s">
        <v>117</v>
      </c>
      <c r="B21" s="2" t="s">
        <v>79</v>
      </c>
      <c r="D21" s="2"/>
      <c r="E21" s="2"/>
    </row>
    <row r="22" spans="1:5" x14ac:dyDescent="0.25">
      <c r="A22" s="2">
        <v>1</v>
      </c>
      <c r="B22" s="2">
        <v>0</v>
      </c>
      <c r="D22" s="2"/>
      <c r="E22" s="2"/>
    </row>
    <row r="23" spans="1:5" x14ac:dyDescent="0.25">
      <c r="A23" s="37" t="s">
        <v>117</v>
      </c>
      <c r="B23" s="2" t="s">
        <v>79</v>
      </c>
      <c r="D23" s="2"/>
      <c r="E23" s="2"/>
    </row>
    <row r="24" spans="1:5" x14ac:dyDescent="0.25">
      <c r="A24" s="2"/>
      <c r="B24" s="2"/>
      <c r="D24" s="2"/>
      <c r="E24" s="2"/>
    </row>
    <row r="25" spans="1:5" x14ac:dyDescent="0.25">
      <c r="A25" s="2">
        <v>1</v>
      </c>
      <c r="B25" s="2">
        <v>0</v>
      </c>
      <c r="D25" s="2"/>
      <c r="E25" s="2"/>
    </row>
    <row r="26" spans="1:5" x14ac:dyDescent="0.25">
      <c r="A26" s="37" t="s">
        <v>225</v>
      </c>
      <c r="B26" s="2" t="s">
        <v>79</v>
      </c>
      <c r="D26" s="2"/>
      <c r="E26" s="2"/>
    </row>
    <row r="27" spans="1:5" x14ac:dyDescent="0.25">
      <c r="A27" s="2"/>
      <c r="B27" s="2"/>
      <c r="D27" s="2"/>
      <c r="E27" s="2"/>
    </row>
    <row r="28" spans="1:5" x14ac:dyDescent="0.25">
      <c r="A28" s="2">
        <v>1</v>
      </c>
      <c r="B28" s="2">
        <v>0</v>
      </c>
      <c r="D28" s="2"/>
      <c r="E28" s="2"/>
    </row>
    <row r="29" spans="1:5" x14ac:dyDescent="0.25">
      <c r="A29" s="37" t="s">
        <v>205</v>
      </c>
      <c r="B29" s="2" t="s">
        <v>79</v>
      </c>
      <c r="D29" s="2"/>
      <c r="E29" s="2"/>
    </row>
    <row r="30" spans="1:5" x14ac:dyDescent="0.25">
      <c r="A30" s="2">
        <v>1</v>
      </c>
      <c r="B30" s="2">
        <v>0</v>
      </c>
      <c r="D30" s="2"/>
      <c r="E30" s="2"/>
    </row>
    <row r="31" spans="1:5" x14ac:dyDescent="0.25">
      <c r="A31" s="37" t="s">
        <v>214</v>
      </c>
      <c r="B31" s="2" t="s">
        <v>79</v>
      </c>
      <c r="D31" s="2"/>
      <c r="E31" s="2"/>
    </row>
    <row r="32" spans="1:5" x14ac:dyDescent="0.25">
      <c r="A32" s="2">
        <v>1</v>
      </c>
      <c r="B32" s="2">
        <v>0</v>
      </c>
      <c r="D32" s="2"/>
      <c r="E32" s="2"/>
    </row>
    <row r="33" spans="1:5" x14ac:dyDescent="0.25">
      <c r="A33" s="2" t="s">
        <v>220</v>
      </c>
      <c r="B33" s="2" t="s">
        <v>79</v>
      </c>
      <c r="D33" s="2"/>
      <c r="E33" s="2"/>
    </row>
    <row r="34" spans="1:5" x14ac:dyDescent="0.25">
      <c r="A34" s="2">
        <v>1</v>
      </c>
      <c r="B34" s="2">
        <v>0</v>
      </c>
      <c r="D34" s="2"/>
      <c r="E34" s="2"/>
    </row>
    <row r="35" spans="1:5" x14ac:dyDescent="0.25">
      <c r="A35" s="37" t="s">
        <v>224</v>
      </c>
      <c r="B35" s="2" t="s">
        <v>79</v>
      </c>
      <c r="D35" s="2"/>
      <c r="E35" s="2"/>
    </row>
    <row r="36" spans="1:5" x14ac:dyDescent="0.25">
      <c r="A36" s="2">
        <v>0</v>
      </c>
      <c r="B36" s="2">
        <v>1</v>
      </c>
      <c r="D36" s="2"/>
      <c r="E36" s="2"/>
    </row>
    <row r="37" spans="1:5" x14ac:dyDescent="0.25">
      <c r="A37" s="2"/>
      <c r="B37" s="2" t="s">
        <v>231</v>
      </c>
      <c r="D37" s="2"/>
      <c r="E37" s="2"/>
    </row>
    <row r="38" spans="1:5" x14ac:dyDescent="0.25">
      <c r="A38" s="2"/>
      <c r="B38" s="2"/>
      <c r="D38" s="2"/>
      <c r="E38" s="2"/>
    </row>
    <row r="39" spans="1:5" x14ac:dyDescent="0.25">
      <c r="A39" s="2">
        <v>1</v>
      </c>
      <c r="B39" s="2">
        <v>0</v>
      </c>
      <c r="D39" s="2"/>
      <c r="E39" s="2"/>
    </row>
    <row r="40" spans="1:5" x14ac:dyDescent="0.25">
      <c r="A40" s="37" t="s">
        <v>232</v>
      </c>
      <c r="B40" s="2" t="s">
        <v>79</v>
      </c>
      <c r="D40" s="2"/>
      <c r="E40" s="2"/>
    </row>
    <row r="41" spans="1:5" x14ac:dyDescent="0.25">
      <c r="A41" s="2">
        <v>1</v>
      </c>
      <c r="B41" s="2">
        <v>0</v>
      </c>
      <c r="D41" s="2"/>
      <c r="E41" s="2"/>
    </row>
    <row r="42" spans="1:5" x14ac:dyDescent="0.25">
      <c r="A42" s="37" t="s">
        <v>233</v>
      </c>
      <c r="B42" s="2" t="s">
        <v>79</v>
      </c>
      <c r="D42" s="2"/>
      <c r="E42" s="2"/>
    </row>
    <row r="43" spans="1:5" x14ac:dyDescent="0.25">
      <c r="A43" s="2">
        <v>1</v>
      </c>
      <c r="B43" s="2">
        <v>0</v>
      </c>
      <c r="D43" s="2"/>
      <c r="E43" s="2"/>
    </row>
    <row r="44" spans="1:5" x14ac:dyDescent="0.25">
      <c r="A44" s="37" t="s">
        <v>234</v>
      </c>
      <c r="B44" s="2" t="s">
        <v>79</v>
      </c>
      <c r="D44" s="2"/>
      <c r="E44" s="2"/>
    </row>
    <row r="45" spans="1:5" x14ac:dyDescent="0.25">
      <c r="A45" s="2">
        <v>1</v>
      </c>
      <c r="B45" s="2">
        <v>0</v>
      </c>
      <c r="D45" s="2"/>
      <c r="E45" s="2"/>
    </row>
    <row r="46" spans="1:5" x14ac:dyDescent="0.25">
      <c r="A46" s="37" t="s">
        <v>235</v>
      </c>
      <c r="B46" s="2" t="s">
        <v>79</v>
      </c>
      <c r="D46" s="2"/>
      <c r="E46" s="2"/>
    </row>
    <row r="47" spans="1:5" x14ac:dyDescent="0.25">
      <c r="A47" s="2">
        <v>1</v>
      </c>
      <c r="B47" s="2">
        <v>0</v>
      </c>
      <c r="D47" s="2"/>
      <c r="E47" s="2"/>
    </row>
    <row r="48" spans="1:5" x14ac:dyDescent="0.25">
      <c r="A48" s="37" t="s">
        <v>237</v>
      </c>
      <c r="B48" s="2" t="s">
        <v>79</v>
      </c>
      <c r="D48" s="2"/>
      <c r="E48" s="2"/>
    </row>
    <row r="49" spans="1:5" x14ac:dyDescent="0.25">
      <c r="A49" s="2">
        <v>1</v>
      </c>
      <c r="B49" s="2">
        <v>0</v>
      </c>
      <c r="D49" s="2"/>
      <c r="E49" s="2"/>
    </row>
    <row r="50" spans="1:5" x14ac:dyDescent="0.25">
      <c r="A50" s="37" t="s">
        <v>241</v>
      </c>
      <c r="B50" s="2" t="s">
        <v>79</v>
      </c>
      <c r="D50" s="2"/>
      <c r="E50" s="2"/>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H17" sqref="H17"/>
    </sheetView>
  </sheetViews>
  <sheetFormatPr defaultColWidth="17.28515625" defaultRowHeight="15" customHeight="1" x14ac:dyDescent="0.2"/>
  <cols>
    <col min="1" max="13" width="8.7109375" customWidth="1"/>
    <col min="14" max="14" width="33.140625" customWidth="1"/>
    <col min="15" max="16" width="8.7109375" customWidth="1"/>
  </cols>
  <sheetData>
    <row r="1" spans="1:16" x14ac:dyDescent="0.25">
      <c r="N1" s="2"/>
    </row>
    <row r="2" spans="1:16" x14ac:dyDescent="0.25">
      <c r="A2" s="2" t="s">
        <v>66</v>
      </c>
      <c r="B2" s="2" t="s">
        <v>67</v>
      </c>
      <c r="C2" s="2" t="s">
        <v>68</v>
      </c>
      <c r="N2" s="2" t="s">
        <v>140</v>
      </c>
    </row>
    <row r="3" spans="1:16" x14ac:dyDescent="0.25">
      <c r="A3" s="2">
        <v>1</v>
      </c>
      <c r="B3" s="2">
        <v>14</v>
      </c>
      <c r="C3" s="2">
        <v>6</v>
      </c>
      <c r="M3" s="2" t="s">
        <v>66</v>
      </c>
      <c r="N3" s="2">
        <v>4.8000000000000001E-2</v>
      </c>
      <c r="P3" s="2">
        <v>4.8000000000000001E-2</v>
      </c>
    </row>
    <row r="4" spans="1:16" x14ac:dyDescent="0.25">
      <c r="M4" s="2" t="s">
        <v>67</v>
      </c>
      <c r="N4" s="2">
        <v>0.66</v>
      </c>
      <c r="P4" s="2">
        <v>0.66</v>
      </c>
    </row>
    <row r="5" spans="1:16" x14ac:dyDescent="0.25">
      <c r="M5" s="2" t="s">
        <v>68</v>
      </c>
      <c r="N5" s="2">
        <v>0.29199999999999998</v>
      </c>
      <c r="P5" s="2">
        <v>0.29199999999999998</v>
      </c>
    </row>
    <row r="6" spans="1:16" x14ac:dyDescent="0.25">
      <c r="N6" s="2"/>
    </row>
    <row r="7" spans="1:16" x14ac:dyDescent="0.25">
      <c r="N7" s="2"/>
    </row>
    <row r="8" spans="1:16" x14ac:dyDescent="0.25">
      <c r="N8" s="2"/>
    </row>
    <row r="9" spans="1:16" x14ac:dyDescent="0.25">
      <c r="N9" s="2"/>
    </row>
    <row r="10" spans="1:16" x14ac:dyDescent="0.25">
      <c r="N10" s="2"/>
    </row>
    <row r="11" spans="1:16" x14ac:dyDescent="0.25">
      <c r="N11" s="2"/>
    </row>
    <row r="12" spans="1:16" x14ac:dyDescent="0.25">
      <c r="N12" s="2"/>
    </row>
    <row r="13" spans="1:16" x14ac:dyDescent="0.25">
      <c r="N13" s="2"/>
    </row>
    <row r="14" spans="1:16" x14ac:dyDescent="0.25">
      <c r="N14" s="2"/>
    </row>
    <row r="15" spans="1:16" x14ac:dyDescent="0.25">
      <c r="N15" s="2"/>
    </row>
    <row r="16" spans="1:16" x14ac:dyDescent="0.25">
      <c r="N16" s="2"/>
    </row>
    <row r="17" spans="14:14" x14ac:dyDescent="0.25">
      <c r="N17" s="2"/>
    </row>
    <row r="18" spans="14:14" x14ac:dyDescent="0.25">
      <c r="N18" s="2"/>
    </row>
    <row r="19" spans="14:14" x14ac:dyDescent="0.25">
      <c r="N19" s="2"/>
    </row>
    <row r="20" spans="14:14" x14ac:dyDescent="0.25">
      <c r="N20"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ColWidth="17.28515625" defaultRowHeight="15" customHeight="1" x14ac:dyDescent="0.2"/>
  <cols>
    <col min="1" max="1" width="26.140625" customWidth="1"/>
    <col min="2" max="2" width="25" customWidth="1"/>
    <col min="3" max="6" width="8.7109375" customWidth="1"/>
  </cols>
  <sheetData>
    <row r="1" spans="1:2" x14ac:dyDescent="0.25">
      <c r="A1" s="1" t="s">
        <v>0</v>
      </c>
      <c r="B1" s="2"/>
    </row>
    <row r="2" spans="1:2" x14ac:dyDescent="0.25">
      <c r="A2" s="2"/>
      <c r="B2" s="2"/>
    </row>
    <row r="3" spans="1:2" x14ac:dyDescent="0.25">
      <c r="A3" s="3" t="s">
        <v>1</v>
      </c>
      <c r="B3" s="4" t="s">
        <v>2</v>
      </c>
    </row>
    <row r="4" spans="1:2" x14ac:dyDescent="0.25">
      <c r="A4" s="4"/>
      <c r="B4" s="4" t="s">
        <v>3</v>
      </c>
    </row>
    <row r="5" spans="1:2" x14ac:dyDescent="0.25">
      <c r="A5" s="2"/>
      <c r="B5" s="2"/>
    </row>
    <row r="6" spans="1:2" x14ac:dyDescent="0.25">
      <c r="A6" s="3" t="s">
        <v>4</v>
      </c>
      <c r="B6" s="4"/>
    </row>
    <row r="7" spans="1:2" x14ac:dyDescent="0.25">
      <c r="A7" s="3" t="s">
        <v>5</v>
      </c>
      <c r="B7" s="4" t="s">
        <v>6</v>
      </c>
    </row>
    <row r="8" spans="1:2" x14ac:dyDescent="0.25">
      <c r="A8" s="66"/>
      <c r="B8" s="4" t="s">
        <v>7</v>
      </c>
    </row>
    <row r="9" spans="1:2" x14ac:dyDescent="0.25">
      <c r="A9" s="59"/>
      <c r="B9" s="4" t="s">
        <v>8</v>
      </c>
    </row>
    <row r="10" spans="1:2" x14ac:dyDescent="0.25">
      <c r="A10" s="59"/>
      <c r="B10" s="4" t="s">
        <v>9</v>
      </c>
    </row>
    <row r="11" spans="1:2" x14ac:dyDescent="0.25">
      <c r="A11" s="3" t="s">
        <v>10</v>
      </c>
      <c r="B11" s="4" t="s">
        <v>11</v>
      </c>
    </row>
    <row r="12" spans="1:2" x14ac:dyDescent="0.25">
      <c r="A12" s="3" t="s">
        <v>12</v>
      </c>
      <c r="B12" s="4" t="s">
        <v>13</v>
      </c>
    </row>
    <row r="13" spans="1:2" x14ac:dyDescent="0.25">
      <c r="A13" s="3"/>
      <c r="B13" s="4" t="s">
        <v>14</v>
      </c>
    </row>
    <row r="14" spans="1:2" x14ac:dyDescent="0.25">
      <c r="A14" s="4"/>
      <c r="B14" s="4" t="s">
        <v>15</v>
      </c>
    </row>
    <row r="15" spans="1:2" x14ac:dyDescent="0.25">
      <c r="A15" s="3" t="s">
        <v>16</v>
      </c>
      <c r="B15" s="4" t="s">
        <v>17</v>
      </c>
    </row>
    <row r="16" spans="1:2" x14ac:dyDescent="0.25">
      <c r="A16" s="2"/>
      <c r="B16" s="4" t="s">
        <v>18</v>
      </c>
    </row>
    <row r="17" spans="1:2" x14ac:dyDescent="0.25">
      <c r="A17" s="2"/>
      <c r="B17" s="4" t="s">
        <v>19</v>
      </c>
    </row>
    <row r="18" spans="1:2" x14ac:dyDescent="0.25">
      <c r="A18" s="2"/>
      <c r="B18" s="4" t="s">
        <v>20</v>
      </c>
    </row>
    <row r="19" spans="1:2" x14ac:dyDescent="0.25">
      <c r="A19" s="2"/>
      <c r="B19" s="4" t="s">
        <v>21</v>
      </c>
    </row>
    <row r="20" spans="1:2" x14ac:dyDescent="0.25">
      <c r="A20" s="2"/>
      <c r="B20" s="2"/>
    </row>
  </sheetData>
  <mergeCells count="1">
    <mergeCell ref="A8:A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zoomScale="40" zoomScaleNormal="40" workbookViewId="0">
      <selection activeCell="AE45" sqref="AE45"/>
    </sheetView>
  </sheetViews>
  <sheetFormatPr defaultColWidth="17.28515625" defaultRowHeight="15" customHeight="1" x14ac:dyDescent="0.2"/>
  <cols>
    <col min="1" max="1" width="30.5703125" customWidth="1"/>
    <col min="2" max="3" width="8.7109375" customWidth="1"/>
    <col min="4" max="4" width="10.140625" customWidth="1"/>
    <col min="5" max="6" width="8.7109375" customWidth="1"/>
    <col min="7" max="7" width="9.28515625" customWidth="1"/>
    <col min="8" max="8" width="15" customWidth="1"/>
    <col min="9" max="9" width="11.140625" customWidth="1"/>
    <col min="10" max="12" width="8.7109375" customWidth="1"/>
    <col min="13" max="13" width="10.28515625" customWidth="1"/>
    <col min="14" max="14" width="11.140625" customWidth="1"/>
    <col min="15" max="20" width="8.7109375" customWidth="1"/>
    <col min="21" max="21" width="11.140625" customWidth="1"/>
    <col min="22" max="26" width="8.7109375" customWidth="1"/>
    <col min="27" max="27" width="9.7109375" customWidth="1"/>
    <col min="28" max="28" width="11.140625" customWidth="1"/>
    <col min="29" max="29" width="8.7109375" customWidth="1"/>
    <col min="30" max="30" width="20.7109375" customWidth="1"/>
    <col min="31" max="31" width="57.28515625" customWidth="1"/>
  </cols>
  <sheetData>
    <row r="1" spans="1:31" x14ac:dyDescent="0.25">
      <c r="A1" s="64"/>
      <c r="B1" s="10" t="s">
        <v>23</v>
      </c>
      <c r="C1" s="11"/>
      <c r="D1" s="2" t="s">
        <v>69</v>
      </c>
      <c r="E1" s="2" t="s">
        <v>84</v>
      </c>
      <c r="F1" s="2" t="s">
        <v>92</v>
      </c>
      <c r="G1" s="2" t="s">
        <v>100</v>
      </c>
      <c r="H1" s="2" t="s">
        <v>111</v>
      </c>
      <c r="I1" s="2"/>
      <c r="J1" s="2" t="s">
        <v>122</v>
      </c>
      <c r="K1" s="2" t="s">
        <v>123</v>
      </c>
      <c r="L1" s="2" t="s">
        <v>124</v>
      </c>
      <c r="M1" s="2" t="s">
        <v>125</v>
      </c>
      <c r="N1" s="2"/>
      <c r="O1" s="2" t="s">
        <v>126</v>
      </c>
      <c r="P1" s="2" t="s">
        <v>127</v>
      </c>
      <c r="Q1" s="2" t="s">
        <v>128</v>
      </c>
      <c r="R1" s="2" t="s">
        <v>129</v>
      </c>
      <c r="S1" s="2" t="s">
        <v>130</v>
      </c>
      <c r="T1" s="2" t="s">
        <v>131</v>
      </c>
      <c r="U1" s="2"/>
      <c r="V1" s="2" t="s">
        <v>132</v>
      </c>
      <c r="W1" s="2" t="s">
        <v>133</v>
      </c>
      <c r="X1" s="2" t="s">
        <v>134</v>
      </c>
      <c r="Y1" s="2" t="s">
        <v>135</v>
      </c>
      <c r="Z1" s="2" t="s">
        <v>136</v>
      </c>
      <c r="AA1" s="2" t="s">
        <v>137</v>
      </c>
      <c r="AB1" s="2"/>
      <c r="AD1" s="2"/>
      <c r="AE1" s="2"/>
    </row>
    <row r="2" spans="1:31" x14ac:dyDescent="0.25">
      <c r="A2" s="59"/>
      <c r="B2" s="10" t="s">
        <v>48</v>
      </c>
      <c r="C2" s="11"/>
      <c r="D2" s="2" t="s">
        <v>70</v>
      </c>
      <c r="E2" s="2" t="s">
        <v>70</v>
      </c>
      <c r="F2" s="2" t="s">
        <v>70</v>
      </c>
      <c r="G2" s="2" t="s">
        <v>70</v>
      </c>
      <c r="H2" s="2" t="s">
        <v>70</v>
      </c>
      <c r="I2" s="2"/>
      <c r="J2" s="2" t="s">
        <v>70</v>
      </c>
      <c r="K2" s="2" t="s">
        <v>70</v>
      </c>
      <c r="L2" s="2" t="s">
        <v>70</v>
      </c>
      <c r="M2" s="2" t="s">
        <v>70</v>
      </c>
      <c r="N2" s="2"/>
      <c r="O2" s="2" t="s">
        <v>139</v>
      </c>
      <c r="P2" s="2" t="s">
        <v>139</v>
      </c>
      <c r="Q2" s="2" t="s">
        <v>139</v>
      </c>
      <c r="R2" s="2" t="s">
        <v>139</v>
      </c>
      <c r="S2" s="2" t="s">
        <v>139</v>
      </c>
      <c r="T2" s="2" t="s">
        <v>70</v>
      </c>
      <c r="U2" s="2"/>
      <c r="V2" s="2" t="s">
        <v>139</v>
      </c>
      <c r="W2" s="2" t="s">
        <v>139</v>
      </c>
      <c r="X2" s="2" t="s">
        <v>139</v>
      </c>
      <c r="Y2" s="2" t="s">
        <v>139</v>
      </c>
      <c r="Z2" s="2" t="s">
        <v>139</v>
      </c>
      <c r="AA2" s="2" t="s">
        <v>139</v>
      </c>
      <c r="AB2" s="2"/>
      <c r="AD2" s="2"/>
      <c r="AE2" s="2"/>
    </row>
    <row r="3" spans="1:31" x14ac:dyDescent="0.25">
      <c r="A3" s="59"/>
      <c r="B3" s="10" t="s">
        <v>49</v>
      </c>
      <c r="C3" s="15"/>
      <c r="D3" s="2">
        <v>27</v>
      </c>
      <c r="E3" s="2">
        <v>27</v>
      </c>
      <c r="F3" s="2">
        <v>27</v>
      </c>
      <c r="G3" s="2">
        <v>27</v>
      </c>
      <c r="H3" s="2">
        <v>27</v>
      </c>
      <c r="I3" s="34" t="s">
        <v>142</v>
      </c>
      <c r="J3" s="2">
        <v>27</v>
      </c>
      <c r="K3" s="2">
        <v>27</v>
      </c>
      <c r="L3" s="2">
        <v>27</v>
      </c>
      <c r="M3" s="2">
        <v>27</v>
      </c>
      <c r="N3" s="34" t="s">
        <v>142</v>
      </c>
      <c r="O3" s="2">
        <v>27</v>
      </c>
      <c r="P3" s="2">
        <v>27</v>
      </c>
      <c r="Q3" s="2">
        <v>27</v>
      </c>
      <c r="R3" s="2">
        <v>27</v>
      </c>
      <c r="S3" s="2">
        <v>27</v>
      </c>
      <c r="T3" s="2">
        <v>27</v>
      </c>
      <c r="U3" s="34" t="s">
        <v>142</v>
      </c>
      <c r="V3" s="2">
        <v>27</v>
      </c>
      <c r="W3" s="2">
        <v>27</v>
      </c>
      <c r="X3" s="2">
        <v>27</v>
      </c>
      <c r="Y3" s="2">
        <v>27</v>
      </c>
      <c r="Z3" s="2">
        <v>27</v>
      </c>
      <c r="AA3" s="2">
        <v>27</v>
      </c>
      <c r="AB3" s="34" t="s">
        <v>142</v>
      </c>
      <c r="AC3" s="16"/>
      <c r="AD3" s="3" t="s">
        <v>154</v>
      </c>
      <c r="AE3" s="2"/>
    </row>
    <row r="4" spans="1:31" x14ac:dyDescent="0.25">
      <c r="A4" s="59"/>
      <c r="B4" s="10" t="s">
        <v>50</v>
      </c>
      <c r="C4" s="15"/>
      <c r="D4" s="25">
        <v>0.45833333333333331</v>
      </c>
      <c r="E4" s="25">
        <v>0.46875</v>
      </c>
      <c r="F4" s="25">
        <v>0.47916666666666669</v>
      </c>
      <c r="G4" s="25">
        <v>0.48958333333333331</v>
      </c>
      <c r="H4" s="25">
        <v>0.5</v>
      </c>
      <c r="I4" s="34" t="s">
        <v>155</v>
      </c>
      <c r="J4" s="25">
        <v>5.2083333333333336E-2</v>
      </c>
      <c r="K4" s="25">
        <v>6.25E-2</v>
      </c>
      <c r="L4" s="25">
        <v>7.2916666666666671E-2</v>
      </c>
      <c r="M4" s="25">
        <v>8.3333333333333329E-2</v>
      </c>
      <c r="N4" s="34" t="s">
        <v>159</v>
      </c>
      <c r="O4" s="25">
        <v>5.2083333333333336E-2</v>
      </c>
      <c r="P4" s="25">
        <v>6.25E-2</v>
      </c>
      <c r="Q4" s="25">
        <v>7.2916666666666671E-2</v>
      </c>
      <c r="R4" s="25">
        <v>8.3333333333333329E-2</v>
      </c>
      <c r="S4" s="25">
        <v>9.375E-2</v>
      </c>
      <c r="T4" s="25">
        <v>8.3333333333333329E-2</v>
      </c>
      <c r="U4" s="34" t="s">
        <v>162</v>
      </c>
      <c r="V4" s="25">
        <v>0.45833333333333331</v>
      </c>
      <c r="W4" s="25">
        <v>0.46875</v>
      </c>
      <c r="X4" s="25">
        <v>0.47916666666666669</v>
      </c>
      <c r="Y4" s="25">
        <v>0.48958333333333331</v>
      </c>
      <c r="Z4" s="25">
        <v>0.48958333333333331</v>
      </c>
      <c r="AA4" s="25">
        <v>0.5</v>
      </c>
      <c r="AB4" s="34" t="s">
        <v>163</v>
      </c>
      <c r="AC4" s="21"/>
      <c r="AD4" s="3" t="s">
        <v>142</v>
      </c>
      <c r="AE4" s="2"/>
    </row>
    <row r="5" spans="1:31" x14ac:dyDescent="0.25">
      <c r="A5" s="59"/>
      <c r="B5" s="10" t="s">
        <v>51</v>
      </c>
      <c r="C5" s="15"/>
      <c r="D5" s="2" t="s">
        <v>71</v>
      </c>
      <c r="E5" s="2" t="s">
        <v>71</v>
      </c>
      <c r="F5" s="2" t="s">
        <v>71</v>
      </c>
      <c r="G5" s="2" t="s">
        <v>71</v>
      </c>
      <c r="H5" s="2" t="s">
        <v>71</v>
      </c>
      <c r="I5" s="34" t="s">
        <v>142</v>
      </c>
      <c r="J5" s="2" t="s">
        <v>165</v>
      </c>
      <c r="K5" s="2" t="s">
        <v>165</v>
      </c>
      <c r="L5" s="2" t="s">
        <v>165</v>
      </c>
      <c r="M5" s="2" t="s">
        <v>165</v>
      </c>
      <c r="N5" s="34" t="s">
        <v>142</v>
      </c>
      <c r="O5" s="2" t="s">
        <v>166</v>
      </c>
      <c r="P5" s="2" t="s">
        <v>71</v>
      </c>
      <c r="Q5" s="2" t="s">
        <v>71</v>
      </c>
      <c r="R5" s="2" t="s">
        <v>71</v>
      </c>
      <c r="S5" s="2" t="s">
        <v>71</v>
      </c>
      <c r="T5" s="2" t="s">
        <v>165</v>
      </c>
      <c r="U5" s="34" t="s">
        <v>142</v>
      </c>
      <c r="V5" s="2" t="s">
        <v>166</v>
      </c>
      <c r="W5" s="2" t="s">
        <v>71</v>
      </c>
      <c r="X5" s="2" t="s">
        <v>168</v>
      </c>
      <c r="Y5" s="2" t="s">
        <v>166</v>
      </c>
      <c r="Z5" s="2" t="s">
        <v>166</v>
      </c>
      <c r="AA5" s="2" t="s">
        <v>71</v>
      </c>
      <c r="AB5" s="34" t="s">
        <v>142</v>
      </c>
      <c r="AC5" s="21"/>
      <c r="AD5" s="3" t="s">
        <v>169</v>
      </c>
      <c r="AE5" s="2"/>
    </row>
    <row r="6" spans="1:31" x14ac:dyDescent="0.25">
      <c r="A6" s="5" t="s">
        <v>22</v>
      </c>
      <c r="B6" s="11"/>
      <c r="C6" s="15"/>
      <c r="D6" s="2"/>
      <c r="G6" s="2"/>
      <c r="H6" s="2"/>
      <c r="I6" s="34" t="s">
        <v>142</v>
      </c>
      <c r="M6" s="2"/>
      <c r="N6" s="34" t="s">
        <v>142</v>
      </c>
      <c r="U6" s="34" t="s">
        <v>142</v>
      </c>
      <c r="AA6" s="2"/>
      <c r="AB6" s="34" t="s">
        <v>142</v>
      </c>
      <c r="AC6" s="21"/>
      <c r="AD6" s="3" t="s">
        <v>142</v>
      </c>
      <c r="AE6" s="2"/>
    </row>
    <row r="7" spans="1:31" x14ac:dyDescent="0.25">
      <c r="A7" s="5" t="s">
        <v>31</v>
      </c>
      <c r="B7" s="12"/>
      <c r="C7" s="15"/>
      <c r="D7" s="2" t="s">
        <v>72</v>
      </c>
      <c r="E7" s="2" t="s">
        <v>85</v>
      </c>
      <c r="F7" s="2" t="s">
        <v>93</v>
      </c>
      <c r="G7" s="2" t="s">
        <v>101</v>
      </c>
      <c r="H7" s="2" t="s">
        <v>112</v>
      </c>
      <c r="I7" s="35"/>
      <c r="J7" s="2" t="s">
        <v>138</v>
      </c>
      <c r="K7" s="2" t="s">
        <v>150</v>
      </c>
      <c r="L7" s="2" t="s">
        <v>164</v>
      </c>
      <c r="M7" s="2" t="s">
        <v>164</v>
      </c>
      <c r="N7" s="35"/>
      <c r="O7" s="2" t="s">
        <v>93</v>
      </c>
      <c r="P7" s="2" t="s">
        <v>175</v>
      </c>
      <c r="Q7" s="2" t="s">
        <v>85</v>
      </c>
      <c r="R7" s="2" t="s">
        <v>176</v>
      </c>
      <c r="S7" s="2" t="s">
        <v>178</v>
      </c>
      <c r="T7" s="2" t="s">
        <v>178</v>
      </c>
      <c r="U7" s="35" t="s">
        <v>79</v>
      </c>
      <c r="V7" s="2" t="s">
        <v>180</v>
      </c>
      <c r="W7" s="2" t="s">
        <v>164</v>
      </c>
      <c r="X7" s="2" t="s">
        <v>180</v>
      </c>
      <c r="Y7" s="2" t="s">
        <v>85</v>
      </c>
      <c r="Z7" s="2" t="s">
        <v>85</v>
      </c>
      <c r="AA7" s="2" t="s">
        <v>164</v>
      </c>
      <c r="AB7" s="35"/>
      <c r="AC7" s="21"/>
      <c r="AD7" s="14"/>
      <c r="AE7" s="2"/>
    </row>
    <row r="8" spans="1:31" x14ac:dyDescent="0.25">
      <c r="A8" s="58" t="s">
        <v>32</v>
      </c>
      <c r="B8" s="10" t="s">
        <v>53</v>
      </c>
      <c r="C8" s="15"/>
      <c r="D8" s="2">
        <v>0</v>
      </c>
      <c r="E8" s="2">
        <v>0</v>
      </c>
      <c r="F8" s="2">
        <v>0</v>
      </c>
      <c r="G8" s="2">
        <v>0</v>
      </c>
      <c r="H8" s="2">
        <v>0</v>
      </c>
      <c r="I8" s="35"/>
      <c r="J8" s="2">
        <v>0</v>
      </c>
      <c r="K8" s="2">
        <v>0</v>
      </c>
      <c r="L8" s="2">
        <v>0</v>
      </c>
      <c r="M8" s="2">
        <v>0</v>
      </c>
      <c r="N8" s="35"/>
      <c r="O8" s="2">
        <v>0</v>
      </c>
      <c r="P8" s="2">
        <v>0</v>
      </c>
      <c r="Q8" s="2">
        <v>0</v>
      </c>
      <c r="R8" s="2">
        <v>0</v>
      </c>
      <c r="S8" s="2">
        <v>0</v>
      </c>
      <c r="T8" s="2">
        <v>0</v>
      </c>
      <c r="U8" s="35"/>
      <c r="V8" s="2">
        <v>0</v>
      </c>
      <c r="W8" s="2">
        <v>0</v>
      </c>
      <c r="X8" s="2">
        <v>0</v>
      </c>
      <c r="Y8" s="2">
        <v>0</v>
      </c>
      <c r="Z8" s="2">
        <v>0</v>
      </c>
      <c r="AA8" s="2">
        <v>0</v>
      </c>
      <c r="AB8" s="35"/>
      <c r="AC8" s="21"/>
      <c r="AD8" s="14"/>
      <c r="AE8" s="2"/>
    </row>
    <row r="9" spans="1:31" x14ac:dyDescent="0.25">
      <c r="A9" s="59"/>
      <c r="B9" s="10" t="s">
        <v>54</v>
      </c>
      <c r="C9" s="15"/>
      <c r="D9" s="2">
        <v>0</v>
      </c>
      <c r="E9" s="2">
        <v>0</v>
      </c>
      <c r="F9" s="2">
        <v>0</v>
      </c>
      <c r="G9" s="2">
        <v>0</v>
      </c>
      <c r="H9" s="2">
        <v>0</v>
      </c>
      <c r="I9" s="35"/>
      <c r="J9" s="2">
        <v>0</v>
      </c>
      <c r="K9" s="2">
        <v>0</v>
      </c>
      <c r="L9" s="2">
        <v>0</v>
      </c>
      <c r="M9" s="2">
        <v>0</v>
      </c>
      <c r="N9" s="35"/>
      <c r="O9" s="2">
        <v>0</v>
      </c>
      <c r="P9" s="2">
        <v>0</v>
      </c>
      <c r="Q9" s="2">
        <v>0</v>
      </c>
      <c r="R9" s="2">
        <v>0</v>
      </c>
      <c r="S9" s="2">
        <v>0</v>
      </c>
      <c r="T9" s="2">
        <v>0</v>
      </c>
      <c r="U9" s="35"/>
      <c r="V9" s="2">
        <v>0</v>
      </c>
      <c r="W9" s="2">
        <v>0</v>
      </c>
      <c r="X9" s="2">
        <v>0</v>
      </c>
      <c r="Y9" s="2">
        <v>0</v>
      </c>
      <c r="Z9" s="2">
        <v>0</v>
      </c>
      <c r="AA9" s="2">
        <v>0</v>
      </c>
      <c r="AB9" s="35"/>
      <c r="AC9" s="21"/>
      <c r="AD9" s="14"/>
      <c r="AE9" s="2"/>
    </row>
    <row r="10" spans="1:31" x14ac:dyDescent="0.25">
      <c r="A10" s="59"/>
      <c r="B10" s="10" t="s">
        <v>55</v>
      </c>
      <c r="C10" s="15"/>
      <c r="D10" s="2">
        <v>0</v>
      </c>
      <c r="E10" s="2">
        <v>0</v>
      </c>
      <c r="F10" s="2">
        <v>0</v>
      </c>
      <c r="G10" s="2">
        <v>0</v>
      </c>
      <c r="H10" s="2">
        <v>0</v>
      </c>
      <c r="I10" s="35"/>
      <c r="J10" s="2">
        <v>0</v>
      </c>
      <c r="K10" s="2">
        <v>0</v>
      </c>
      <c r="L10" s="2">
        <v>0</v>
      </c>
      <c r="M10" s="2">
        <v>0</v>
      </c>
      <c r="N10" s="35"/>
      <c r="O10" s="2">
        <v>1</v>
      </c>
      <c r="P10" s="2">
        <v>0</v>
      </c>
      <c r="Q10" s="2">
        <v>1</v>
      </c>
      <c r="R10" s="2">
        <v>0</v>
      </c>
      <c r="S10" s="2">
        <v>0</v>
      </c>
      <c r="T10" s="2">
        <v>0</v>
      </c>
      <c r="U10" s="35">
        <v>-2</v>
      </c>
      <c r="V10" s="2">
        <v>0</v>
      </c>
      <c r="W10" s="2">
        <v>0</v>
      </c>
      <c r="X10" s="2">
        <v>0</v>
      </c>
      <c r="Y10" s="2">
        <v>1</v>
      </c>
      <c r="Z10" s="2">
        <v>1</v>
      </c>
      <c r="AA10" s="2">
        <v>0</v>
      </c>
      <c r="AB10" s="35">
        <v>-2</v>
      </c>
      <c r="AC10" s="21"/>
      <c r="AD10" s="14"/>
      <c r="AE10" s="2"/>
    </row>
    <row r="11" spans="1:31" x14ac:dyDescent="0.25">
      <c r="A11" s="59"/>
      <c r="B11" s="10" t="s">
        <v>56</v>
      </c>
      <c r="C11" s="15"/>
      <c r="D11" s="2">
        <v>0</v>
      </c>
      <c r="E11" s="2">
        <v>1</v>
      </c>
      <c r="F11" s="2">
        <v>0</v>
      </c>
      <c r="G11" s="2">
        <v>0</v>
      </c>
      <c r="H11" s="2">
        <v>1</v>
      </c>
      <c r="I11" s="35">
        <v>-2</v>
      </c>
      <c r="J11" s="2">
        <v>0</v>
      </c>
      <c r="K11" s="2">
        <v>0</v>
      </c>
      <c r="L11" s="2">
        <v>0</v>
      </c>
      <c r="M11" s="2">
        <v>1</v>
      </c>
      <c r="N11" s="35">
        <v>-1</v>
      </c>
      <c r="O11" s="2">
        <v>0</v>
      </c>
      <c r="P11" s="2">
        <v>0</v>
      </c>
      <c r="Q11" s="2">
        <v>0</v>
      </c>
      <c r="R11" s="2">
        <v>0</v>
      </c>
      <c r="S11" s="2">
        <v>0</v>
      </c>
      <c r="T11" s="2">
        <v>0</v>
      </c>
      <c r="U11" s="35"/>
      <c r="V11" s="2">
        <v>0</v>
      </c>
      <c r="W11" s="2">
        <v>0</v>
      </c>
      <c r="X11" s="2">
        <v>1</v>
      </c>
      <c r="Y11" s="2">
        <v>0</v>
      </c>
      <c r="Z11" s="2">
        <v>0</v>
      </c>
      <c r="AA11" s="2">
        <v>0</v>
      </c>
      <c r="AB11" s="35">
        <v>-1</v>
      </c>
      <c r="AC11" s="21"/>
      <c r="AD11" s="14"/>
      <c r="AE11" s="2"/>
    </row>
    <row r="12" spans="1:31" x14ac:dyDescent="0.25">
      <c r="A12" s="59"/>
      <c r="B12" s="10" t="s">
        <v>57</v>
      </c>
      <c r="C12" s="15"/>
      <c r="D12" s="2">
        <v>0</v>
      </c>
      <c r="E12" s="2">
        <v>0</v>
      </c>
      <c r="F12" s="2">
        <v>1</v>
      </c>
      <c r="G12" s="2">
        <v>1</v>
      </c>
      <c r="H12" s="2">
        <v>0</v>
      </c>
      <c r="I12" s="35">
        <v>-2</v>
      </c>
      <c r="J12" s="2">
        <v>0</v>
      </c>
      <c r="K12" s="2">
        <v>1</v>
      </c>
      <c r="L12" s="2">
        <v>0</v>
      </c>
      <c r="M12" s="2">
        <v>0</v>
      </c>
      <c r="N12" s="35">
        <v>-1</v>
      </c>
      <c r="O12" s="2">
        <v>0</v>
      </c>
      <c r="P12" s="2">
        <v>0</v>
      </c>
      <c r="Q12" s="2">
        <v>0</v>
      </c>
      <c r="R12" s="2">
        <v>1</v>
      </c>
      <c r="S12" s="2">
        <v>0</v>
      </c>
      <c r="T12" s="2">
        <v>0</v>
      </c>
      <c r="U12" s="35">
        <v>-1</v>
      </c>
      <c r="V12" s="2">
        <v>0</v>
      </c>
      <c r="W12" s="2">
        <v>1</v>
      </c>
      <c r="X12" s="2">
        <v>0</v>
      </c>
      <c r="Y12" s="2">
        <v>0</v>
      </c>
      <c r="Z12" s="2">
        <v>0</v>
      </c>
      <c r="AA12" s="2">
        <v>0</v>
      </c>
      <c r="AB12" s="35">
        <v>-1</v>
      </c>
      <c r="AC12" s="21"/>
      <c r="AD12" s="14"/>
      <c r="AE12" s="2"/>
    </row>
    <row r="13" spans="1:31" x14ac:dyDescent="0.25">
      <c r="A13" s="59"/>
      <c r="B13" s="10" t="s">
        <v>58</v>
      </c>
      <c r="C13" s="15"/>
      <c r="D13" s="2">
        <v>1</v>
      </c>
      <c r="E13" s="2">
        <v>0</v>
      </c>
      <c r="F13" s="2">
        <v>0</v>
      </c>
      <c r="G13" s="2">
        <v>0</v>
      </c>
      <c r="H13" s="2">
        <v>0</v>
      </c>
      <c r="I13" s="35">
        <v>-1</v>
      </c>
      <c r="J13" s="2">
        <v>1</v>
      </c>
      <c r="K13" s="2">
        <v>0</v>
      </c>
      <c r="L13" s="2">
        <v>0</v>
      </c>
      <c r="M13" s="2">
        <v>0</v>
      </c>
      <c r="N13" s="35">
        <v>-1</v>
      </c>
      <c r="O13" s="2">
        <v>0</v>
      </c>
      <c r="P13" s="2">
        <v>0</v>
      </c>
      <c r="Q13" s="2">
        <v>0</v>
      </c>
      <c r="R13" s="2">
        <v>0</v>
      </c>
      <c r="S13" s="2">
        <v>1</v>
      </c>
      <c r="T13" s="2">
        <v>0</v>
      </c>
      <c r="U13" s="35">
        <v>-1</v>
      </c>
      <c r="V13" s="2">
        <v>1</v>
      </c>
      <c r="W13" s="2">
        <v>0</v>
      </c>
      <c r="X13" s="2">
        <v>0</v>
      </c>
      <c r="Y13" s="2">
        <v>0</v>
      </c>
      <c r="Z13" s="2">
        <v>0</v>
      </c>
      <c r="AA13" s="2">
        <v>1</v>
      </c>
      <c r="AB13" s="35">
        <v>-2</v>
      </c>
      <c r="AC13" s="21"/>
      <c r="AD13" s="14"/>
      <c r="AE13" s="2"/>
    </row>
    <row r="14" spans="1:31" x14ac:dyDescent="0.25">
      <c r="A14" s="59"/>
      <c r="B14" s="10" t="s">
        <v>59</v>
      </c>
      <c r="C14" s="15"/>
      <c r="D14" s="2">
        <v>0</v>
      </c>
      <c r="E14" s="2">
        <v>0</v>
      </c>
      <c r="F14" s="2">
        <v>0</v>
      </c>
      <c r="G14" s="2">
        <v>0</v>
      </c>
      <c r="H14" s="2">
        <v>0</v>
      </c>
      <c r="I14" s="35"/>
      <c r="J14" s="2">
        <v>0</v>
      </c>
      <c r="K14" s="2">
        <v>0</v>
      </c>
      <c r="L14" s="2">
        <v>1</v>
      </c>
      <c r="M14" s="2">
        <v>0</v>
      </c>
      <c r="N14" s="35">
        <v>-1</v>
      </c>
      <c r="O14" s="2">
        <v>0</v>
      </c>
      <c r="P14" s="2">
        <v>1</v>
      </c>
      <c r="Q14" s="2">
        <v>0</v>
      </c>
      <c r="R14" s="2">
        <v>0</v>
      </c>
      <c r="S14" s="2">
        <v>0</v>
      </c>
      <c r="T14" s="2">
        <v>1</v>
      </c>
      <c r="U14" s="35">
        <v>-2</v>
      </c>
      <c r="V14" s="2">
        <v>0</v>
      </c>
      <c r="W14" s="2">
        <v>0</v>
      </c>
      <c r="X14" s="2">
        <v>0</v>
      </c>
      <c r="Y14" s="2">
        <v>0</v>
      </c>
      <c r="Z14" s="2">
        <v>0</v>
      </c>
      <c r="AA14" s="2">
        <v>0</v>
      </c>
      <c r="AB14" s="35"/>
      <c r="AC14" s="21"/>
      <c r="AD14" s="14"/>
      <c r="AE14" s="2"/>
    </row>
    <row r="15" spans="1:31" x14ac:dyDescent="0.25">
      <c r="A15" s="5"/>
      <c r="B15" s="10"/>
      <c r="C15" s="15"/>
      <c r="D15" s="2"/>
      <c r="G15" s="2"/>
      <c r="H15" s="2"/>
      <c r="I15" s="35"/>
      <c r="M15" s="2"/>
      <c r="N15" s="35"/>
      <c r="U15" s="35"/>
      <c r="AA15" s="2"/>
      <c r="AB15" s="35"/>
      <c r="AC15" s="21"/>
      <c r="AD15" s="14"/>
      <c r="AE15" s="2"/>
    </row>
    <row r="16" spans="1:31" x14ac:dyDescent="0.25">
      <c r="A16" s="58" t="s">
        <v>33</v>
      </c>
      <c r="B16" s="10" t="s">
        <v>53</v>
      </c>
      <c r="C16" s="15"/>
      <c r="D16" s="2">
        <v>0</v>
      </c>
      <c r="E16" s="2">
        <v>0</v>
      </c>
      <c r="F16" s="2">
        <v>0</v>
      </c>
      <c r="G16" s="2">
        <v>0</v>
      </c>
      <c r="H16" s="2">
        <v>0</v>
      </c>
      <c r="I16" s="35"/>
      <c r="J16" s="2">
        <v>0</v>
      </c>
      <c r="K16" s="2">
        <v>0</v>
      </c>
      <c r="L16" s="2">
        <v>1</v>
      </c>
      <c r="M16" s="2">
        <v>1</v>
      </c>
      <c r="N16" s="35">
        <v>-2</v>
      </c>
      <c r="O16" s="2">
        <v>1</v>
      </c>
      <c r="P16" s="2">
        <v>0</v>
      </c>
      <c r="Q16" s="2">
        <v>1</v>
      </c>
      <c r="R16" s="2">
        <v>0</v>
      </c>
      <c r="S16" s="2">
        <v>0</v>
      </c>
      <c r="T16" s="2">
        <v>0</v>
      </c>
      <c r="U16" s="35">
        <v>-2</v>
      </c>
      <c r="V16" s="2">
        <v>0</v>
      </c>
      <c r="W16" s="2">
        <v>0</v>
      </c>
      <c r="X16" s="2">
        <v>0</v>
      </c>
      <c r="Y16" s="2">
        <v>1</v>
      </c>
      <c r="Z16" s="2">
        <v>0</v>
      </c>
      <c r="AA16" s="2">
        <v>0</v>
      </c>
      <c r="AB16" s="35">
        <v>-1</v>
      </c>
      <c r="AC16" s="21"/>
      <c r="AD16" s="14"/>
      <c r="AE16" s="2"/>
    </row>
    <row r="17" spans="1:31" x14ac:dyDescent="0.25">
      <c r="A17" s="59"/>
      <c r="B17" s="10" t="s">
        <v>54</v>
      </c>
      <c r="C17" s="15"/>
      <c r="D17" s="2">
        <v>0</v>
      </c>
      <c r="E17" s="2">
        <v>0</v>
      </c>
      <c r="F17" s="2">
        <v>0</v>
      </c>
      <c r="G17" s="2">
        <v>0</v>
      </c>
      <c r="H17" s="2">
        <v>0</v>
      </c>
      <c r="I17" s="35"/>
      <c r="J17" s="2">
        <v>0</v>
      </c>
      <c r="K17" s="2">
        <v>0</v>
      </c>
      <c r="L17" s="2">
        <v>0</v>
      </c>
      <c r="M17" s="2">
        <v>0</v>
      </c>
      <c r="N17" s="35"/>
      <c r="O17" s="2">
        <v>0</v>
      </c>
      <c r="P17" s="2">
        <v>0</v>
      </c>
      <c r="Q17" s="2">
        <v>0</v>
      </c>
      <c r="R17" s="2">
        <v>0</v>
      </c>
      <c r="S17" s="2">
        <v>0</v>
      </c>
      <c r="T17" s="2">
        <v>0</v>
      </c>
      <c r="U17" s="35"/>
      <c r="V17" s="2">
        <v>0</v>
      </c>
      <c r="W17" s="2">
        <v>0</v>
      </c>
      <c r="X17" s="2">
        <v>0</v>
      </c>
      <c r="Y17" s="2">
        <v>0</v>
      </c>
      <c r="Z17" s="2">
        <v>0</v>
      </c>
      <c r="AA17" s="2">
        <v>0</v>
      </c>
      <c r="AB17" s="35"/>
      <c r="AC17" s="21"/>
      <c r="AD17" s="14"/>
      <c r="AE17" s="2"/>
    </row>
    <row r="18" spans="1:31" x14ac:dyDescent="0.25">
      <c r="A18" s="59"/>
      <c r="B18" s="10" t="s">
        <v>55</v>
      </c>
      <c r="C18" s="15"/>
      <c r="D18" s="2">
        <v>0</v>
      </c>
      <c r="E18" s="2">
        <v>0</v>
      </c>
      <c r="F18" s="2">
        <v>0</v>
      </c>
      <c r="G18" s="2">
        <v>0</v>
      </c>
      <c r="H18" s="2">
        <v>0</v>
      </c>
      <c r="I18" s="35"/>
      <c r="J18" s="2">
        <v>0</v>
      </c>
      <c r="K18" s="2">
        <v>1</v>
      </c>
      <c r="L18" s="2">
        <v>0</v>
      </c>
      <c r="M18" s="2">
        <v>0</v>
      </c>
      <c r="N18" s="35">
        <v>-1</v>
      </c>
      <c r="O18" s="2">
        <v>0</v>
      </c>
      <c r="P18" s="2">
        <v>0</v>
      </c>
      <c r="Q18" s="2">
        <v>0</v>
      </c>
      <c r="R18" s="2">
        <v>0</v>
      </c>
      <c r="S18" s="2">
        <v>0</v>
      </c>
      <c r="T18" s="2">
        <v>0</v>
      </c>
      <c r="U18" s="35"/>
      <c r="V18" s="2">
        <v>0</v>
      </c>
      <c r="W18" s="2">
        <v>1</v>
      </c>
      <c r="X18" s="2">
        <v>0</v>
      </c>
      <c r="Y18" s="2">
        <v>0</v>
      </c>
      <c r="Z18" s="2">
        <v>0</v>
      </c>
      <c r="AA18" s="2">
        <v>0</v>
      </c>
      <c r="AB18" s="35">
        <v>-1</v>
      </c>
      <c r="AC18" s="21"/>
      <c r="AD18" s="14"/>
      <c r="AE18" s="2"/>
    </row>
    <row r="19" spans="1:31" x14ac:dyDescent="0.25">
      <c r="A19" s="59"/>
      <c r="B19" s="10" t="s">
        <v>56</v>
      </c>
      <c r="C19" s="15"/>
      <c r="D19" s="2">
        <v>0</v>
      </c>
      <c r="E19" s="2">
        <v>1</v>
      </c>
      <c r="F19" s="2">
        <v>0</v>
      </c>
      <c r="G19" s="2">
        <v>1</v>
      </c>
      <c r="H19" s="2">
        <v>0</v>
      </c>
      <c r="I19" s="35">
        <v>-2</v>
      </c>
      <c r="J19" s="2">
        <v>0</v>
      </c>
      <c r="K19" s="2">
        <v>0</v>
      </c>
      <c r="L19" s="2">
        <v>0</v>
      </c>
      <c r="M19" s="2">
        <v>0</v>
      </c>
      <c r="N19" s="35"/>
      <c r="O19" s="2">
        <v>0</v>
      </c>
      <c r="P19" s="2">
        <v>0</v>
      </c>
      <c r="Q19" s="2">
        <v>0</v>
      </c>
      <c r="R19" s="2">
        <v>0</v>
      </c>
      <c r="S19" s="2">
        <v>0</v>
      </c>
      <c r="T19" s="2">
        <v>1</v>
      </c>
      <c r="U19" s="35">
        <v>-1</v>
      </c>
      <c r="V19" s="2">
        <v>1</v>
      </c>
      <c r="W19" s="2">
        <v>0</v>
      </c>
      <c r="X19" s="2">
        <v>1</v>
      </c>
      <c r="Y19" s="2">
        <v>0</v>
      </c>
      <c r="Z19" s="2">
        <v>1</v>
      </c>
      <c r="AA19" s="2">
        <v>0</v>
      </c>
      <c r="AB19" s="35">
        <v>-3</v>
      </c>
      <c r="AC19" s="21"/>
      <c r="AD19" s="14"/>
      <c r="AE19" s="2"/>
    </row>
    <row r="20" spans="1:31" x14ac:dyDescent="0.25">
      <c r="A20" s="59"/>
      <c r="B20" s="10" t="s">
        <v>57</v>
      </c>
      <c r="C20" s="15"/>
      <c r="D20" s="2">
        <v>0</v>
      </c>
      <c r="E20" s="2">
        <v>0</v>
      </c>
      <c r="F20" s="2">
        <v>0</v>
      </c>
      <c r="G20" s="2">
        <v>0</v>
      </c>
      <c r="H20" s="2">
        <v>1</v>
      </c>
      <c r="I20" s="35">
        <v>-1</v>
      </c>
      <c r="J20" s="2">
        <v>0</v>
      </c>
      <c r="K20" s="2">
        <v>0</v>
      </c>
      <c r="L20" s="2">
        <v>0</v>
      </c>
      <c r="M20" s="2">
        <v>0</v>
      </c>
      <c r="N20" s="35"/>
      <c r="O20" s="2">
        <v>0</v>
      </c>
      <c r="P20" s="2">
        <v>0</v>
      </c>
      <c r="Q20" s="2">
        <v>0</v>
      </c>
      <c r="R20" s="2">
        <v>1</v>
      </c>
      <c r="S20" s="2">
        <v>0</v>
      </c>
      <c r="T20" s="2">
        <v>0</v>
      </c>
      <c r="U20" s="35">
        <v>-1</v>
      </c>
      <c r="V20" s="2">
        <v>0</v>
      </c>
      <c r="W20" s="2">
        <v>0</v>
      </c>
      <c r="X20" s="2">
        <v>0</v>
      </c>
      <c r="Y20" s="2">
        <v>0</v>
      </c>
      <c r="Z20" s="2">
        <v>0</v>
      </c>
      <c r="AA20" s="2">
        <v>0</v>
      </c>
      <c r="AB20" s="35"/>
      <c r="AC20" s="21"/>
      <c r="AD20" s="14"/>
      <c r="AE20" s="2"/>
    </row>
    <row r="21" spans="1:31" x14ac:dyDescent="0.25">
      <c r="A21" s="59"/>
      <c r="B21" s="10" t="s">
        <v>58</v>
      </c>
      <c r="C21" s="15"/>
      <c r="D21" s="2">
        <v>1</v>
      </c>
      <c r="E21" s="2">
        <v>0</v>
      </c>
      <c r="F21" s="2">
        <v>1</v>
      </c>
      <c r="G21" s="2">
        <v>0</v>
      </c>
      <c r="H21" s="2">
        <v>0</v>
      </c>
      <c r="I21" s="35">
        <v>-2</v>
      </c>
      <c r="J21" s="2">
        <v>1</v>
      </c>
      <c r="K21" s="2">
        <v>0</v>
      </c>
      <c r="L21" s="2">
        <v>0</v>
      </c>
      <c r="M21" s="2">
        <v>0</v>
      </c>
      <c r="N21" s="35">
        <v>-1</v>
      </c>
      <c r="O21" s="2">
        <v>0</v>
      </c>
      <c r="P21" s="2">
        <v>1</v>
      </c>
      <c r="Q21" s="2">
        <v>0</v>
      </c>
      <c r="R21" s="2">
        <v>0</v>
      </c>
      <c r="S21" s="2">
        <v>1</v>
      </c>
      <c r="T21" s="2">
        <v>0</v>
      </c>
      <c r="U21" s="35">
        <v>-2</v>
      </c>
      <c r="V21" s="2">
        <v>0</v>
      </c>
      <c r="W21" s="2">
        <v>0</v>
      </c>
      <c r="X21" s="2">
        <v>0</v>
      </c>
      <c r="Y21" s="2">
        <v>0</v>
      </c>
      <c r="Z21" s="2">
        <v>0</v>
      </c>
      <c r="AA21" s="2">
        <v>1</v>
      </c>
      <c r="AB21" s="35">
        <v>-1</v>
      </c>
      <c r="AC21" s="21"/>
      <c r="AD21" s="14"/>
      <c r="AE21" s="2"/>
    </row>
    <row r="22" spans="1:31" x14ac:dyDescent="0.25">
      <c r="A22" s="5"/>
      <c r="B22" s="10"/>
      <c r="C22" s="15"/>
      <c r="D22" s="2"/>
      <c r="G22" s="2"/>
      <c r="H22" s="2"/>
      <c r="I22" s="35"/>
      <c r="M22" s="2"/>
      <c r="N22" s="35"/>
      <c r="U22" s="35"/>
      <c r="AA22" s="2"/>
      <c r="AB22" s="35"/>
      <c r="AC22" s="21"/>
      <c r="AD22" s="14"/>
      <c r="AE22" s="2"/>
    </row>
    <row r="23" spans="1:31" x14ac:dyDescent="0.25">
      <c r="A23" s="58" t="s">
        <v>34</v>
      </c>
      <c r="B23" s="60" t="s">
        <v>60</v>
      </c>
      <c r="C23" s="10" t="s">
        <v>64</v>
      </c>
      <c r="D23" s="2">
        <v>1</v>
      </c>
      <c r="E23" s="2">
        <v>0</v>
      </c>
      <c r="F23" s="2">
        <v>0</v>
      </c>
      <c r="G23" s="2">
        <v>1</v>
      </c>
      <c r="H23" s="2">
        <v>0</v>
      </c>
      <c r="I23" s="35">
        <v>-2</v>
      </c>
      <c r="J23" s="2">
        <v>0</v>
      </c>
      <c r="K23" s="2">
        <v>0</v>
      </c>
      <c r="L23" s="2">
        <v>0</v>
      </c>
      <c r="M23" s="2">
        <v>0</v>
      </c>
      <c r="N23" s="35"/>
      <c r="O23" s="2">
        <v>0</v>
      </c>
      <c r="P23" s="2">
        <v>1</v>
      </c>
      <c r="Q23" s="2">
        <v>0</v>
      </c>
      <c r="R23" s="2">
        <v>1</v>
      </c>
      <c r="S23" s="2">
        <v>1</v>
      </c>
      <c r="T23" s="2">
        <v>1</v>
      </c>
      <c r="U23" s="35">
        <v>-4</v>
      </c>
      <c r="V23" s="2">
        <v>0</v>
      </c>
      <c r="W23" s="2">
        <v>0</v>
      </c>
      <c r="X23" s="2">
        <v>0</v>
      </c>
      <c r="Y23" s="2">
        <v>0</v>
      </c>
      <c r="Z23" s="2">
        <v>0</v>
      </c>
      <c r="AA23" s="2">
        <v>0</v>
      </c>
      <c r="AB23" s="35"/>
      <c r="AC23" s="21" t="s">
        <v>217</v>
      </c>
      <c r="AD23" s="40">
        <f>SUM(I23+U23)</f>
        <v>-6</v>
      </c>
      <c r="AE23" s="2"/>
    </row>
    <row r="24" spans="1:31" x14ac:dyDescent="0.25">
      <c r="A24" s="59"/>
      <c r="B24" s="59"/>
      <c r="C24" s="10" t="s">
        <v>65</v>
      </c>
      <c r="D24" s="2">
        <v>0</v>
      </c>
      <c r="E24" s="2">
        <v>1</v>
      </c>
      <c r="F24" s="2">
        <v>1</v>
      </c>
      <c r="G24" s="2">
        <v>0</v>
      </c>
      <c r="H24" s="2">
        <v>1</v>
      </c>
      <c r="I24" s="35">
        <v>-3</v>
      </c>
      <c r="J24" s="2">
        <v>1</v>
      </c>
      <c r="K24" s="2">
        <v>1</v>
      </c>
      <c r="L24" s="2">
        <v>1</v>
      </c>
      <c r="M24" s="2">
        <v>1</v>
      </c>
      <c r="N24" s="35">
        <v>-4</v>
      </c>
      <c r="O24" s="2">
        <v>1</v>
      </c>
      <c r="P24" s="2">
        <v>0</v>
      </c>
      <c r="Q24" s="2">
        <v>1</v>
      </c>
      <c r="R24" s="2">
        <v>0</v>
      </c>
      <c r="S24" s="2">
        <v>0</v>
      </c>
      <c r="T24" s="2">
        <v>0</v>
      </c>
      <c r="U24" s="35">
        <v>-2</v>
      </c>
      <c r="V24" s="2">
        <v>1</v>
      </c>
      <c r="W24" s="2">
        <v>1</v>
      </c>
      <c r="X24" s="2">
        <v>1</v>
      </c>
      <c r="Y24" s="2">
        <v>1</v>
      </c>
      <c r="Z24" s="2">
        <v>1</v>
      </c>
      <c r="AA24" s="2">
        <v>1</v>
      </c>
      <c r="AB24" s="35">
        <v>-6</v>
      </c>
      <c r="AC24" s="21" t="s">
        <v>227</v>
      </c>
      <c r="AD24" s="40">
        <f>SUM(AB24+U24+N24+I24)</f>
        <v>-15</v>
      </c>
      <c r="AE24" s="2"/>
    </row>
    <row r="25" spans="1:31" x14ac:dyDescent="0.25">
      <c r="A25" s="59"/>
      <c r="B25" s="10"/>
      <c r="C25" s="10"/>
      <c r="D25" s="2"/>
      <c r="G25" s="2"/>
      <c r="H25" s="2"/>
      <c r="I25" s="35"/>
      <c r="M25" s="2"/>
      <c r="N25" s="35"/>
      <c r="U25" s="35"/>
      <c r="AA25" s="2"/>
      <c r="AB25" s="35"/>
      <c r="AC25" s="21"/>
      <c r="AD25" s="14"/>
      <c r="AE25" s="2"/>
    </row>
    <row r="26" spans="1:31" x14ac:dyDescent="0.25">
      <c r="A26" s="59"/>
      <c r="B26" s="60" t="s">
        <v>61</v>
      </c>
      <c r="C26" s="10" t="s">
        <v>64</v>
      </c>
      <c r="D26" s="2">
        <v>1</v>
      </c>
      <c r="E26" s="2">
        <v>1</v>
      </c>
      <c r="F26" s="2">
        <v>1</v>
      </c>
      <c r="G26" s="2">
        <v>1</v>
      </c>
      <c r="H26" s="2">
        <v>1</v>
      </c>
      <c r="I26" s="35">
        <v>-5</v>
      </c>
      <c r="J26" s="2">
        <v>1</v>
      </c>
      <c r="K26" s="2">
        <v>1</v>
      </c>
      <c r="L26" s="2">
        <v>1</v>
      </c>
      <c r="M26" s="2">
        <v>1</v>
      </c>
      <c r="N26" s="35">
        <v>-4</v>
      </c>
      <c r="O26" s="2">
        <v>0</v>
      </c>
      <c r="P26" s="2">
        <v>1</v>
      </c>
      <c r="Q26" s="2">
        <v>1</v>
      </c>
      <c r="R26" s="2">
        <v>1</v>
      </c>
      <c r="S26" s="2">
        <v>1</v>
      </c>
      <c r="T26" s="2">
        <v>1</v>
      </c>
      <c r="U26" s="35">
        <v>-5</v>
      </c>
      <c r="V26" s="2">
        <v>0</v>
      </c>
      <c r="W26" s="2">
        <v>0</v>
      </c>
      <c r="X26" s="2">
        <v>0</v>
      </c>
      <c r="Y26" s="2">
        <v>0</v>
      </c>
      <c r="Z26" s="2">
        <v>0</v>
      </c>
      <c r="AA26" s="2">
        <v>0</v>
      </c>
      <c r="AB26" s="35"/>
      <c r="AC26" s="21" t="s">
        <v>217</v>
      </c>
      <c r="AD26" s="40">
        <f>SUM(U26+N26+I26)</f>
        <v>-14</v>
      </c>
      <c r="AE26" s="2"/>
    </row>
    <row r="27" spans="1:31" x14ac:dyDescent="0.25">
      <c r="A27" s="59"/>
      <c r="B27" s="59"/>
      <c r="C27" s="10" t="s">
        <v>65</v>
      </c>
      <c r="D27" s="2">
        <v>0</v>
      </c>
      <c r="E27" s="2">
        <v>0</v>
      </c>
      <c r="F27" s="2">
        <v>0</v>
      </c>
      <c r="G27" s="2">
        <v>0</v>
      </c>
      <c r="H27" s="2">
        <v>0</v>
      </c>
      <c r="I27" s="35"/>
      <c r="J27" s="2">
        <v>0</v>
      </c>
      <c r="K27" s="2">
        <v>0</v>
      </c>
      <c r="L27" s="2">
        <v>0</v>
      </c>
      <c r="M27" s="2">
        <v>0</v>
      </c>
      <c r="N27" s="35"/>
      <c r="O27" s="2">
        <v>1</v>
      </c>
      <c r="P27" s="2">
        <v>0</v>
      </c>
      <c r="Q27" s="2">
        <v>0</v>
      </c>
      <c r="R27" s="2">
        <v>0</v>
      </c>
      <c r="S27" s="2">
        <v>0</v>
      </c>
      <c r="T27" s="2">
        <v>0</v>
      </c>
      <c r="U27" s="35">
        <v>-1</v>
      </c>
      <c r="V27" s="2" t="s">
        <v>236</v>
      </c>
      <c r="W27" s="2" t="s">
        <v>236</v>
      </c>
      <c r="X27" s="2" t="s">
        <v>236</v>
      </c>
      <c r="Y27" s="2" t="s">
        <v>236</v>
      </c>
      <c r="Z27" s="2" t="s">
        <v>236</v>
      </c>
      <c r="AA27" s="2" t="s">
        <v>236</v>
      </c>
      <c r="AB27" s="35">
        <v>-6</v>
      </c>
      <c r="AC27" s="21" t="s">
        <v>227</v>
      </c>
      <c r="AD27" s="40">
        <f>SUM(AB27+U27)</f>
        <v>-7</v>
      </c>
      <c r="AE27" s="2" t="s">
        <v>243</v>
      </c>
    </row>
    <row r="28" spans="1:31" x14ac:dyDescent="0.25">
      <c r="A28" s="59"/>
      <c r="B28" s="10"/>
      <c r="C28" s="10"/>
      <c r="D28" s="2"/>
      <c r="G28" s="2"/>
      <c r="H28" s="2"/>
      <c r="I28" s="35"/>
      <c r="M28" s="2"/>
      <c r="N28" s="35"/>
      <c r="U28" s="35"/>
      <c r="AA28" s="2"/>
      <c r="AB28" s="35"/>
      <c r="AC28" s="21" t="s">
        <v>79</v>
      </c>
      <c r="AD28" s="14"/>
      <c r="AE28" s="2"/>
    </row>
    <row r="29" spans="1:31" x14ac:dyDescent="0.25">
      <c r="A29" s="59"/>
      <c r="B29" s="60" t="s">
        <v>62</v>
      </c>
      <c r="C29" s="10" t="s">
        <v>64</v>
      </c>
      <c r="D29" s="2">
        <v>1</v>
      </c>
      <c r="E29" s="2">
        <v>1</v>
      </c>
      <c r="F29" s="2">
        <v>1</v>
      </c>
      <c r="G29" s="2">
        <v>1</v>
      </c>
      <c r="H29" s="2">
        <v>1</v>
      </c>
      <c r="I29" s="35">
        <v>-5</v>
      </c>
      <c r="J29" s="2">
        <v>1</v>
      </c>
      <c r="K29" s="2">
        <v>1</v>
      </c>
      <c r="L29" s="2">
        <v>1</v>
      </c>
      <c r="M29" s="2">
        <v>1</v>
      </c>
      <c r="N29" s="35">
        <v>-4</v>
      </c>
      <c r="O29" s="2">
        <v>1</v>
      </c>
      <c r="P29" s="2">
        <v>1</v>
      </c>
      <c r="Q29" s="2">
        <v>1</v>
      </c>
      <c r="R29" s="2">
        <v>1</v>
      </c>
      <c r="S29" s="2">
        <v>1</v>
      </c>
      <c r="T29" s="2">
        <v>1</v>
      </c>
      <c r="U29" s="35">
        <v>-6</v>
      </c>
      <c r="V29" s="2">
        <v>1</v>
      </c>
      <c r="W29" s="2">
        <v>1</v>
      </c>
      <c r="X29" s="2">
        <v>1</v>
      </c>
      <c r="Y29" s="2">
        <v>1</v>
      </c>
      <c r="Z29" s="2">
        <v>1</v>
      </c>
      <c r="AA29" s="2">
        <v>1</v>
      </c>
      <c r="AB29" s="35">
        <v>-6</v>
      </c>
      <c r="AC29" s="21" t="s">
        <v>217</v>
      </c>
      <c r="AD29" s="40">
        <f>SUM(AB29+U29+N29+I29)</f>
        <v>-21</v>
      </c>
      <c r="AE29" s="2"/>
    </row>
    <row r="30" spans="1:31" x14ac:dyDescent="0.25">
      <c r="A30" s="59"/>
      <c r="B30" s="59"/>
      <c r="C30" s="10" t="s">
        <v>65</v>
      </c>
      <c r="D30" s="2">
        <v>0</v>
      </c>
      <c r="E30" s="2">
        <v>0</v>
      </c>
      <c r="F30" s="2">
        <v>0</v>
      </c>
      <c r="G30" s="2">
        <v>0</v>
      </c>
      <c r="H30" s="2">
        <v>0</v>
      </c>
      <c r="I30" s="35"/>
      <c r="J30" s="2">
        <v>0</v>
      </c>
      <c r="K30" s="2">
        <v>0</v>
      </c>
      <c r="L30" s="2">
        <v>0</v>
      </c>
      <c r="M30" s="2">
        <v>0</v>
      </c>
      <c r="N30" s="35"/>
      <c r="O30" s="2">
        <v>0</v>
      </c>
      <c r="P30" s="2">
        <v>0</v>
      </c>
      <c r="Q30" s="2">
        <v>0</v>
      </c>
      <c r="R30" s="2">
        <v>0</v>
      </c>
      <c r="S30" s="2">
        <v>0</v>
      </c>
      <c r="T30" s="2">
        <v>0</v>
      </c>
      <c r="U30" s="35"/>
      <c r="V30" s="2">
        <v>0</v>
      </c>
      <c r="W30" s="2">
        <v>0</v>
      </c>
      <c r="X30" s="2">
        <v>0</v>
      </c>
      <c r="Y30" s="2">
        <v>0</v>
      </c>
      <c r="Z30" s="2">
        <v>0</v>
      </c>
      <c r="AA30" s="2">
        <v>0</v>
      </c>
      <c r="AB30" s="35"/>
      <c r="AC30" s="21" t="s">
        <v>227</v>
      </c>
      <c r="AD30" s="14">
        <v>0</v>
      </c>
      <c r="AE30" s="2"/>
    </row>
    <row r="31" spans="1:31" x14ac:dyDescent="0.25">
      <c r="A31" s="59"/>
      <c r="B31" s="10"/>
      <c r="C31" s="10"/>
      <c r="D31" s="2"/>
      <c r="G31" s="2"/>
      <c r="H31" s="2"/>
      <c r="I31" s="35"/>
      <c r="M31" s="2"/>
      <c r="N31" s="35"/>
      <c r="U31" s="35"/>
      <c r="AA31" s="2"/>
      <c r="AB31" s="35"/>
      <c r="AC31" s="21" t="s">
        <v>79</v>
      </c>
      <c r="AD31" s="14"/>
      <c r="AE31" s="2"/>
    </row>
    <row r="32" spans="1:31" x14ac:dyDescent="0.25">
      <c r="A32" s="59"/>
      <c r="B32" s="60" t="s">
        <v>63</v>
      </c>
      <c r="C32" s="10" t="s">
        <v>64</v>
      </c>
      <c r="D32" s="2">
        <v>0</v>
      </c>
      <c r="E32" s="2">
        <v>0</v>
      </c>
      <c r="F32" s="2">
        <v>0</v>
      </c>
      <c r="G32" s="2">
        <v>0</v>
      </c>
      <c r="H32" s="2">
        <v>0</v>
      </c>
      <c r="I32" s="35"/>
      <c r="J32" s="2">
        <v>0</v>
      </c>
      <c r="K32" s="2">
        <v>0</v>
      </c>
      <c r="L32" s="2">
        <v>0</v>
      </c>
      <c r="M32" s="2">
        <v>0</v>
      </c>
      <c r="N32" s="35"/>
      <c r="O32" s="2">
        <v>1</v>
      </c>
      <c r="P32" s="2">
        <v>0</v>
      </c>
      <c r="Q32" s="2">
        <v>1</v>
      </c>
      <c r="R32" s="2">
        <v>1</v>
      </c>
      <c r="S32" s="2">
        <v>1</v>
      </c>
      <c r="T32" s="2">
        <v>0</v>
      </c>
      <c r="U32" s="35">
        <v>-4</v>
      </c>
      <c r="V32" s="2">
        <v>0</v>
      </c>
      <c r="W32" s="2">
        <v>0</v>
      </c>
      <c r="X32" s="2">
        <v>1</v>
      </c>
      <c r="Y32" s="2">
        <v>1</v>
      </c>
      <c r="Z32" s="2">
        <v>1</v>
      </c>
      <c r="AA32" s="2">
        <v>1</v>
      </c>
      <c r="AB32" s="35">
        <v>-4</v>
      </c>
      <c r="AC32" s="21" t="s">
        <v>217</v>
      </c>
      <c r="AD32" s="40">
        <f t="shared" ref="AD32:AD33" si="0">SUM(AB32+U32+N32+I32)</f>
        <v>-8</v>
      </c>
      <c r="AE32" s="2"/>
    </row>
    <row r="33" spans="1:31" x14ac:dyDescent="0.25">
      <c r="A33" s="59"/>
      <c r="B33" s="59"/>
      <c r="C33" s="10" t="s">
        <v>65</v>
      </c>
      <c r="D33" s="2">
        <v>1</v>
      </c>
      <c r="E33" s="2">
        <v>1</v>
      </c>
      <c r="F33" s="2">
        <v>1</v>
      </c>
      <c r="G33" s="2">
        <v>1</v>
      </c>
      <c r="H33" s="2">
        <v>1</v>
      </c>
      <c r="I33" s="35">
        <v>-5</v>
      </c>
      <c r="J33" s="2">
        <v>1</v>
      </c>
      <c r="K33" s="2">
        <v>1</v>
      </c>
      <c r="L33" s="2">
        <v>1</v>
      </c>
      <c r="M33" s="2">
        <v>1</v>
      </c>
      <c r="N33" s="35">
        <v>-4</v>
      </c>
      <c r="O33" s="2">
        <v>0</v>
      </c>
      <c r="P33" s="2">
        <v>1</v>
      </c>
      <c r="Q33" s="2">
        <v>0</v>
      </c>
      <c r="R33" s="2">
        <v>0</v>
      </c>
      <c r="S33" s="2">
        <v>0</v>
      </c>
      <c r="T33" s="2">
        <v>1</v>
      </c>
      <c r="U33" s="35">
        <v>-2</v>
      </c>
      <c r="V33" s="2">
        <v>1</v>
      </c>
      <c r="W33" s="2">
        <v>1</v>
      </c>
      <c r="X33" s="2">
        <v>0</v>
      </c>
      <c r="Y33" s="2">
        <v>0</v>
      </c>
      <c r="Z33" s="2">
        <v>0</v>
      </c>
      <c r="AA33" s="2">
        <v>0</v>
      </c>
      <c r="AB33" s="35">
        <v>-2</v>
      </c>
      <c r="AC33" s="21" t="s">
        <v>227</v>
      </c>
      <c r="AD33" s="40">
        <f t="shared" si="0"/>
        <v>-13</v>
      </c>
      <c r="AE33" s="2"/>
    </row>
    <row r="34" spans="1:31" x14ac:dyDescent="0.25">
      <c r="A34" s="5" t="s">
        <v>35</v>
      </c>
      <c r="B34" s="11"/>
      <c r="C34" s="11"/>
      <c r="D34" s="2" t="s">
        <v>73</v>
      </c>
      <c r="E34" s="2" t="s">
        <v>86</v>
      </c>
      <c r="F34" s="2" t="s">
        <v>94</v>
      </c>
      <c r="G34" s="2" t="s">
        <v>103</v>
      </c>
      <c r="H34" s="2" t="s">
        <v>103</v>
      </c>
      <c r="I34" s="35"/>
      <c r="J34" s="2" t="s">
        <v>141</v>
      </c>
      <c r="K34" s="2" t="s">
        <v>152</v>
      </c>
      <c r="L34" s="2" t="s">
        <v>167</v>
      </c>
      <c r="M34" s="2" t="s">
        <v>174</v>
      </c>
      <c r="N34" s="35" t="s">
        <v>79</v>
      </c>
      <c r="O34" s="2" t="s">
        <v>181</v>
      </c>
      <c r="P34" s="2" t="s">
        <v>193</v>
      </c>
      <c r="Q34" s="2" t="s">
        <v>206</v>
      </c>
      <c r="R34" s="2" t="s">
        <v>215</v>
      </c>
      <c r="S34" s="2" t="s">
        <v>221</v>
      </c>
      <c r="T34" s="2" t="s">
        <v>226</v>
      </c>
      <c r="U34" s="35" t="s">
        <v>79</v>
      </c>
      <c r="V34" s="2" t="s">
        <v>238</v>
      </c>
      <c r="W34" s="2" t="s">
        <v>250</v>
      </c>
      <c r="X34" s="2" t="s">
        <v>253</v>
      </c>
      <c r="Y34" s="2" t="s">
        <v>255</v>
      </c>
      <c r="Z34" s="2" t="s">
        <v>259</v>
      </c>
      <c r="AA34" s="2" t="s">
        <v>260</v>
      </c>
      <c r="AB34" s="35" t="s">
        <v>79</v>
      </c>
      <c r="AC34" s="21" t="s">
        <v>79</v>
      </c>
      <c r="AD34" s="48" t="s">
        <v>261</v>
      </c>
      <c r="AE34" s="2"/>
    </row>
    <row r="35" spans="1:31" x14ac:dyDescent="0.25">
      <c r="A35" s="5" t="s">
        <v>36</v>
      </c>
      <c r="B35" s="11"/>
      <c r="C35" s="11"/>
      <c r="D35" s="2" t="s">
        <v>74</v>
      </c>
      <c r="E35" s="2" t="s">
        <v>74</v>
      </c>
      <c r="F35" s="2" t="s">
        <v>74</v>
      </c>
      <c r="G35" s="2" t="s">
        <v>104</v>
      </c>
      <c r="H35" s="2" t="s">
        <v>74</v>
      </c>
      <c r="I35" s="35"/>
      <c r="J35" s="2" t="s">
        <v>74</v>
      </c>
      <c r="K35" s="2" t="s">
        <v>74</v>
      </c>
      <c r="L35" s="2" t="s">
        <v>74</v>
      </c>
      <c r="M35" s="2" t="s">
        <v>74</v>
      </c>
      <c r="N35" s="35"/>
      <c r="O35" s="2" t="s">
        <v>182</v>
      </c>
      <c r="P35" s="2" t="s">
        <v>194</v>
      </c>
      <c r="Q35" s="2" t="s">
        <v>207</v>
      </c>
      <c r="R35" s="2" t="s">
        <v>207</v>
      </c>
      <c r="S35" s="2" t="s">
        <v>207</v>
      </c>
      <c r="T35" s="2" t="s">
        <v>74</v>
      </c>
      <c r="U35" s="35"/>
      <c r="V35" s="2" t="s">
        <v>239</v>
      </c>
      <c r="W35" s="2" t="s">
        <v>251</v>
      </c>
      <c r="X35" s="2" t="s">
        <v>251</v>
      </c>
      <c r="Y35" s="2" t="s">
        <v>256</v>
      </c>
      <c r="Z35" s="2" t="s">
        <v>262</v>
      </c>
      <c r="AA35" s="2" t="s">
        <v>265</v>
      </c>
      <c r="AB35" s="35" t="s">
        <v>79</v>
      </c>
      <c r="AC35" s="21"/>
      <c r="AD35" s="14" t="s">
        <v>267</v>
      </c>
      <c r="AE35" s="2" t="s">
        <v>79</v>
      </c>
    </row>
    <row r="36" spans="1:31" x14ac:dyDescent="0.25">
      <c r="A36" s="5" t="s">
        <v>37</v>
      </c>
      <c r="B36" s="11"/>
      <c r="C36" s="11"/>
      <c r="D36" s="2" t="s">
        <v>75</v>
      </c>
      <c r="E36" s="2" t="s">
        <v>74</v>
      </c>
      <c r="F36" s="2" t="s">
        <v>74</v>
      </c>
      <c r="G36" s="2" t="s">
        <v>74</v>
      </c>
      <c r="H36" s="2" t="s">
        <v>74</v>
      </c>
      <c r="I36" s="35"/>
      <c r="J36" s="2" t="s">
        <v>74</v>
      </c>
      <c r="K36" s="2" t="s">
        <v>74</v>
      </c>
      <c r="L36" s="2" t="s">
        <v>74</v>
      </c>
      <c r="M36" s="2" t="s">
        <v>74</v>
      </c>
      <c r="N36" s="35"/>
      <c r="O36" s="2" t="s">
        <v>79</v>
      </c>
      <c r="P36" s="2" t="s">
        <v>74</v>
      </c>
      <c r="Q36" s="2" t="s">
        <v>74</v>
      </c>
      <c r="R36" s="2" t="s">
        <v>74</v>
      </c>
      <c r="S36" s="2" t="s">
        <v>74</v>
      </c>
      <c r="T36" s="2" t="s">
        <v>74</v>
      </c>
      <c r="U36" s="35"/>
      <c r="V36" s="2" t="s">
        <v>240</v>
      </c>
      <c r="W36" s="2" t="s">
        <v>74</v>
      </c>
      <c r="X36" s="2" t="s">
        <v>74</v>
      </c>
      <c r="Y36" s="2" t="s">
        <v>74</v>
      </c>
      <c r="Z36" s="2" t="s">
        <v>74</v>
      </c>
      <c r="AA36" s="2" t="s">
        <v>74</v>
      </c>
      <c r="AB36" s="35"/>
      <c r="AC36" s="21"/>
      <c r="AD36" s="14"/>
      <c r="AE36" s="2"/>
    </row>
    <row r="37" spans="1:31" x14ac:dyDescent="0.25">
      <c r="A37" s="7"/>
      <c r="B37" s="11"/>
      <c r="C37" s="11"/>
      <c r="D37" s="2"/>
      <c r="G37" s="2"/>
      <c r="H37" s="2"/>
      <c r="I37" s="35"/>
      <c r="M37" s="2"/>
      <c r="N37" s="35"/>
      <c r="U37" s="35"/>
      <c r="AA37" s="2"/>
      <c r="AB37" s="35"/>
      <c r="AC37" s="21"/>
      <c r="AD37" s="14"/>
      <c r="AE37" s="2"/>
    </row>
    <row r="38" spans="1:31" x14ac:dyDescent="0.25">
      <c r="A38" s="63" t="s">
        <v>38</v>
      </c>
      <c r="B38" s="11"/>
      <c r="C38" s="10" t="s">
        <v>64</v>
      </c>
      <c r="D38" s="2">
        <v>0</v>
      </c>
      <c r="E38" s="2">
        <v>0</v>
      </c>
      <c r="F38" s="2">
        <v>0</v>
      </c>
      <c r="G38" s="2">
        <v>0</v>
      </c>
      <c r="H38" s="2">
        <v>0</v>
      </c>
      <c r="I38" s="35"/>
      <c r="J38" s="2">
        <v>0</v>
      </c>
      <c r="K38" s="2">
        <v>0</v>
      </c>
      <c r="L38" s="2">
        <v>0</v>
      </c>
      <c r="M38" s="2">
        <v>0</v>
      </c>
      <c r="N38" s="35"/>
      <c r="O38" s="2">
        <v>0</v>
      </c>
      <c r="P38" s="2">
        <v>0</v>
      </c>
      <c r="Q38" s="2">
        <v>0</v>
      </c>
      <c r="R38" s="2">
        <v>0</v>
      </c>
      <c r="S38" s="2">
        <v>0</v>
      </c>
      <c r="T38" s="2">
        <v>0</v>
      </c>
      <c r="U38" s="35"/>
      <c r="V38" s="2">
        <v>0</v>
      </c>
      <c r="W38" s="2">
        <v>0</v>
      </c>
      <c r="X38" s="2">
        <v>0</v>
      </c>
      <c r="Y38" s="2">
        <v>0</v>
      </c>
      <c r="Z38" s="2">
        <v>0</v>
      </c>
      <c r="AA38" s="2">
        <v>0</v>
      </c>
      <c r="AB38" s="35"/>
      <c r="AC38" s="21" t="s">
        <v>217</v>
      </c>
      <c r="AD38" s="40">
        <f t="shared" ref="AD38:AD39" si="1">SUM(AB38+U38+N38+I38)</f>
        <v>0</v>
      </c>
      <c r="AE38" s="2"/>
    </row>
    <row r="39" spans="1:31" x14ac:dyDescent="0.25">
      <c r="A39" s="59"/>
      <c r="B39" s="11"/>
      <c r="C39" s="10" t="s">
        <v>65</v>
      </c>
      <c r="D39" s="2">
        <v>1</v>
      </c>
      <c r="E39" s="2">
        <v>1</v>
      </c>
      <c r="F39" s="2">
        <v>1</v>
      </c>
      <c r="G39" s="2">
        <v>1</v>
      </c>
      <c r="H39" s="2">
        <v>1</v>
      </c>
      <c r="I39" s="35">
        <v>-5</v>
      </c>
      <c r="J39" s="2">
        <v>1</v>
      </c>
      <c r="K39" s="2">
        <v>1</v>
      </c>
      <c r="L39" s="2">
        <v>1</v>
      </c>
      <c r="M39" s="2">
        <v>1</v>
      </c>
      <c r="N39" s="35">
        <v>-4</v>
      </c>
      <c r="O39" s="2">
        <v>1</v>
      </c>
      <c r="P39" s="2">
        <v>1</v>
      </c>
      <c r="Q39" s="2">
        <v>1</v>
      </c>
      <c r="R39" s="2">
        <v>1</v>
      </c>
      <c r="S39" s="2">
        <v>1</v>
      </c>
      <c r="T39" s="2">
        <v>1</v>
      </c>
      <c r="U39" s="35">
        <v>-6</v>
      </c>
      <c r="V39" s="2">
        <v>1</v>
      </c>
      <c r="W39" s="2">
        <v>1</v>
      </c>
      <c r="X39" s="2">
        <v>1</v>
      </c>
      <c r="Y39" s="2">
        <v>1</v>
      </c>
      <c r="Z39" s="2">
        <v>1</v>
      </c>
      <c r="AA39" s="2">
        <v>1</v>
      </c>
      <c r="AB39" s="35">
        <v>-6</v>
      </c>
      <c r="AC39" s="21" t="s">
        <v>227</v>
      </c>
      <c r="AD39" s="40">
        <f t="shared" si="1"/>
        <v>-21</v>
      </c>
      <c r="AE39" s="2"/>
    </row>
    <row r="40" spans="1:31" x14ac:dyDescent="0.25">
      <c r="A40" s="8"/>
      <c r="B40" s="11"/>
      <c r="C40" s="10"/>
      <c r="D40" s="2"/>
      <c r="G40" s="2"/>
      <c r="H40" s="2"/>
      <c r="I40" s="35"/>
      <c r="M40" s="2"/>
      <c r="N40" s="35"/>
      <c r="U40" s="35"/>
      <c r="AA40" s="2"/>
      <c r="AB40" s="35"/>
      <c r="AC40" s="21"/>
      <c r="AD40" s="14"/>
      <c r="AE40" s="2"/>
    </row>
    <row r="41" spans="1:31" x14ac:dyDescent="0.25">
      <c r="A41" s="65" t="s">
        <v>42</v>
      </c>
      <c r="B41" s="11"/>
      <c r="C41" s="10" t="s">
        <v>64</v>
      </c>
      <c r="D41" s="2">
        <v>1</v>
      </c>
      <c r="E41" s="2">
        <v>1</v>
      </c>
      <c r="F41" s="2">
        <v>1</v>
      </c>
      <c r="G41" s="2">
        <v>1</v>
      </c>
      <c r="H41" s="2">
        <v>1</v>
      </c>
      <c r="I41" s="35">
        <v>-5</v>
      </c>
      <c r="J41" s="2">
        <v>1</v>
      </c>
      <c r="K41" s="2">
        <v>1</v>
      </c>
      <c r="L41" s="2">
        <v>1</v>
      </c>
      <c r="M41" s="2">
        <v>1</v>
      </c>
      <c r="N41" s="35">
        <v>-4</v>
      </c>
      <c r="O41" s="2">
        <v>0</v>
      </c>
      <c r="P41" s="2">
        <v>1</v>
      </c>
      <c r="Q41" s="2">
        <v>1</v>
      </c>
      <c r="R41" s="2">
        <v>1</v>
      </c>
      <c r="S41" s="2">
        <v>0</v>
      </c>
      <c r="T41" s="2">
        <v>1</v>
      </c>
      <c r="U41" s="35">
        <v>-5</v>
      </c>
      <c r="V41" s="2">
        <v>1</v>
      </c>
      <c r="W41" s="2">
        <v>0</v>
      </c>
      <c r="X41" s="2">
        <v>0</v>
      </c>
      <c r="Y41" s="2">
        <v>0</v>
      </c>
      <c r="Z41" s="2">
        <v>0</v>
      </c>
      <c r="AA41" s="2">
        <v>0</v>
      </c>
      <c r="AB41" s="35">
        <v>-1</v>
      </c>
      <c r="AC41" s="21" t="s">
        <v>217</v>
      </c>
      <c r="AD41" s="40">
        <f t="shared" ref="AD41:AD42" si="2">SUM(AB41+U41+N41+I41)</f>
        <v>-15</v>
      </c>
      <c r="AE41" s="2"/>
    </row>
    <row r="42" spans="1:31" x14ac:dyDescent="0.25">
      <c r="A42" s="59"/>
      <c r="B42" s="11"/>
      <c r="C42" s="10" t="s">
        <v>65</v>
      </c>
      <c r="D42" s="2">
        <v>0</v>
      </c>
      <c r="E42" s="2">
        <v>0</v>
      </c>
      <c r="F42" s="2">
        <v>0</v>
      </c>
      <c r="G42" s="2">
        <v>0</v>
      </c>
      <c r="H42" s="2">
        <v>0</v>
      </c>
      <c r="I42" s="35"/>
      <c r="J42" s="2">
        <v>0</v>
      </c>
      <c r="K42" s="2">
        <v>0</v>
      </c>
      <c r="L42" s="2">
        <v>0</v>
      </c>
      <c r="M42" s="2">
        <v>0</v>
      </c>
      <c r="N42" s="35"/>
      <c r="O42" s="2">
        <v>1</v>
      </c>
      <c r="P42" s="2">
        <v>0</v>
      </c>
      <c r="Q42" s="2">
        <v>0</v>
      </c>
      <c r="R42" s="2">
        <v>0</v>
      </c>
      <c r="S42" s="2">
        <v>1</v>
      </c>
      <c r="T42" s="2">
        <v>0</v>
      </c>
      <c r="U42" s="35">
        <v>-1</v>
      </c>
      <c r="V42" s="2">
        <v>0</v>
      </c>
      <c r="W42" s="2">
        <v>1</v>
      </c>
      <c r="X42" s="2">
        <v>1</v>
      </c>
      <c r="Y42" s="2">
        <v>1</v>
      </c>
      <c r="Z42" s="2">
        <v>1</v>
      </c>
      <c r="AA42" s="2">
        <v>1</v>
      </c>
      <c r="AB42" s="35">
        <v>-5</v>
      </c>
      <c r="AC42" s="21" t="s">
        <v>227</v>
      </c>
      <c r="AD42" s="40">
        <f t="shared" si="2"/>
        <v>-6</v>
      </c>
      <c r="AE42" s="2"/>
    </row>
    <row r="43" spans="1:31" x14ac:dyDescent="0.25">
      <c r="A43" s="8"/>
      <c r="B43" s="11"/>
      <c r="C43" s="10"/>
      <c r="D43" s="2"/>
      <c r="G43" s="2"/>
      <c r="H43" s="2"/>
      <c r="I43" s="35"/>
      <c r="M43" s="2"/>
      <c r="N43" s="35"/>
      <c r="U43" s="35"/>
      <c r="AA43" s="2"/>
      <c r="AB43" s="35"/>
      <c r="AC43" s="21"/>
      <c r="AD43" s="14"/>
      <c r="AE43" s="2"/>
    </row>
    <row r="44" spans="1:31" x14ac:dyDescent="0.25">
      <c r="A44" s="63" t="s">
        <v>43</v>
      </c>
      <c r="B44" s="11"/>
      <c r="C44" s="10" t="s">
        <v>64</v>
      </c>
      <c r="D44" s="2">
        <v>0</v>
      </c>
      <c r="E44" s="2">
        <v>0</v>
      </c>
      <c r="F44" s="2">
        <v>0</v>
      </c>
      <c r="G44" s="2">
        <v>0</v>
      </c>
      <c r="H44" s="2">
        <v>0</v>
      </c>
      <c r="I44" s="35"/>
      <c r="J44" s="2">
        <v>0</v>
      </c>
      <c r="K44" s="2">
        <v>0</v>
      </c>
      <c r="L44" s="2">
        <v>0</v>
      </c>
      <c r="M44" s="2">
        <v>0</v>
      </c>
      <c r="N44" s="35"/>
      <c r="O44" s="2">
        <v>0</v>
      </c>
      <c r="P44" s="2">
        <v>0</v>
      </c>
      <c r="Q44" s="2">
        <v>0</v>
      </c>
      <c r="R44" s="2">
        <v>0</v>
      </c>
      <c r="S44" s="2">
        <v>0</v>
      </c>
      <c r="T44" s="2">
        <v>0</v>
      </c>
      <c r="U44" s="35"/>
      <c r="V44" s="2">
        <v>0</v>
      </c>
      <c r="W44" s="2">
        <v>0</v>
      </c>
      <c r="X44" s="2">
        <v>0</v>
      </c>
      <c r="Y44" s="2">
        <v>0</v>
      </c>
      <c r="Z44" s="2">
        <v>0</v>
      </c>
      <c r="AA44" s="2">
        <v>0</v>
      </c>
      <c r="AB44" s="35"/>
      <c r="AC44" s="21" t="s">
        <v>217</v>
      </c>
      <c r="AD44" s="40">
        <f t="shared" ref="AD44:AD45" si="3">SUM(AB44+U44+N44+I44)</f>
        <v>0</v>
      </c>
      <c r="AE44" s="2"/>
    </row>
    <row r="45" spans="1:31" x14ac:dyDescent="0.25">
      <c r="A45" s="59"/>
      <c r="B45" s="11"/>
      <c r="C45" s="10" t="s">
        <v>65</v>
      </c>
      <c r="D45" s="2">
        <v>1</v>
      </c>
      <c r="E45" s="2">
        <v>1</v>
      </c>
      <c r="F45" s="2">
        <v>1</v>
      </c>
      <c r="G45" s="2">
        <v>1</v>
      </c>
      <c r="H45" s="2">
        <v>1</v>
      </c>
      <c r="I45" s="35">
        <v>-5</v>
      </c>
      <c r="J45" s="2">
        <v>1</v>
      </c>
      <c r="K45" s="2">
        <v>1</v>
      </c>
      <c r="L45" s="2">
        <v>1</v>
      </c>
      <c r="M45" s="2">
        <v>1</v>
      </c>
      <c r="N45" s="35">
        <v>-4</v>
      </c>
      <c r="O45" s="2">
        <v>1</v>
      </c>
      <c r="P45" s="2">
        <v>1</v>
      </c>
      <c r="Q45" s="2">
        <v>1</v>
      </c>
      <c r="R45" s="2">
        <v>1</v>
      </c>
      <c r="S45" s="2">
        <v>1</v>
      </c>
      <c r="T45" s="2">
        <v>1</v>
      </c>
      <c r="U45" s="35">
        <v>-6</v>
      </c>
      <c r="V45" s="2">
        <v>1</v>
      </c>
      <c r="W45" s="2">
        <v>1</v>
      </c>
      <c r="X45" s="2">
        <v>1</v>
      </c>
      <c r="Y45" s="2">
        <v>1</v>
      </c>
      <c r="Z45" s="2">
        <v>1</v>
      </c>
      <c r="AA45" s="2">
        <v>1</v>
      </c>
      <c r="AB45" s="35">
        <v>-6</v>
      </c>
      <c r="AC45" s="21" t="s">
        <v>227</v>
      </c>
      <c r="AD45" s="40">
        <f t="shared" si="3"/>
        <v>-21</v>
      </c>
      <c r="AE45" s="2"/>
    </row>
    <row r="46" spans="1:31" x14ac:dyDescent="0.25">
      <c r="A46" s="8"/>
      <c r="B46" s="11"/>
      <c r="C46" s="10"/>
      <c r="D46" s="2"/>
      <c r="G46" s="2"/>
      <c r="H46" s="2"/>
      <c r="I46" s="35"/>
      <c r="M46" s="2"/>
      <c r="N46" s="35"/>
      <c r="U46" s="35"/>
      <c r="AA46" s="2"/>
      <c r="AB46" s="35"/>
      <c r="AC46" s="21"/>
      <c r="AD46" s="14"/>
      <c r="AE46" s="2"/>
    </row>
    <row r="47" spans="1:31" x14ac:dyDescent="0.25">
      <c r="A47" s="62" t="s">
        <v>44</v>
      </c>
      <c r="B47" s="11"/>
      <c r="C47" s="10" t="s">
        <v>64</v>
      </c>
      <c r="D47" s="2">
        <v>0</v>
      </c>
      <c r="E47" s="2">
        <v>1</v>
      </c>
      <c r="F47" s="2">
        <v>1</v>
      </c>
      <c r="G47" s="2">
        <v>0</v>
      </c>
      <c r="H47" s="2">
        <v>1</v>
      </c>
      <c r="I47" s="35">
        <v>-3</v>
      </c>
      <c r="J47" s="2">
        <v>1</v>
      </c>
      <c r="K47" s="2">
        <v>1</v>
      </c>
      <c r="L47" s="2">
        <v>1</v>
      </c>
      <c r="M47" s="2">
        <v>1</v>
      </c>
      <c r="N47" s="35">
        <v>-4</v>
      </c>
      <c r="O47" s="2">
        <v>1</v>
      </c>
      <c r="P47" s="2">
        <v>1</v>
      </c>
      <c r="Q47" s="2">
        <v>1</v>
      </c>
      <c r="R47" s="2">
        <v>1</v>
      </c>
      <c r="S47" s="2">
        <v>1</v>
      </c>
      <c r="T47" s="2">
        <v>0</v>
      </c>
      <c r="U47" s="35">
        <v>-5</v>
      </c>
      <c r="V47" s="2">
        <v>1</v>
      </c>
      <c r="W47" s="2">
        <v>1</v>
      </c>
      <c r="X47" s="2">
        <v>1</v>
      </c>
      <c r="Y47" s="2">
        <v>1</v>
      </c>
      <c r="Z47" s="2">
        <v>1</v>
      </c>
      <c r="AA47" s="2">
        <v>1</v>
      </c>
      <c r="AB47" s="35">
        <v>-6</v>
      </c>
      <c r="AC47" s="21" t="s">
        <v>217</v>
      </c>
      <c r="AD47" s="40">
        <f t="shared" ref="AD47:AD48" si="4">SUM(AB47+U47+N47+I47)</f>
        <v>-18</v>
      </c>
      <c r="AE47" s="2"/>
    </row>
    <row r="48" spans="1:31" x14ac:dyDescent="0.25">
      <c r="A48" s="59"/>
      <c r="B48" s="11"/>
      <c r="C48" s="10" t="s">
        <v>65</v>
      </c>
      <c r="D48" s="2">
        <v>1</v>
      </c>
      <c r="E48" s="2">
        <v>0</v>
      </c>
      <c r="F48" s="2">
        <v>0</v>
      </c>
      <c r="G48" s="2">
        <v>1</v>
      </c>
      <c r="H48" s="2">
        <v>0</v>
      </c>
      <c r="I48" s="35">
        <v>-2</v>
      </c>
      <c r="J48" s="2">
        <v>0</v>
      </c>
      <c r="K48" s="2">
        <v>0</v>
      </c>
      <c r="L48" s="2">
        <v>0</v>
      </c>
      <c r="M48" s="2">
        <v>0</v>
      </c>
      <c r="N48" s="35"/>
      <c r="O48" s="2">
        <v>0</v>
      </c>
      <c r="P48" s="2">
        <v>0</v>
      </c>
      <c r="Q48" s="2">
        <v>0</v>
      </c>
      <c r="R48" s="2">
        <v>0</v>
      </c>
      <c r="S48" s="2">
        <v>0</v>
      </c>
      <c r="T48" s="2">
        <v>1</v>
      </c>
      <c r="U48" s="35">
        <v>-1</v>
      </c>
      <c r="V48" s="2">
        <v>0</v>
      </c>
      <c r="W48" s="2">
        <v>0</v>
      </c>
      <c r="X48" s="2">
        <v>0</v>
      </c>
      <c r="Y48" s="2">
        <v>0</v>
      </c>
      <c r="Z48" s="2">
        <v>0</v>
      </c>
      <c r="AA48" s="2">
        <v>0</v>
      </c>
      <c r="AB48" s="35"/>
      <c r="AC48" s="21" t="s">
        <v>227</v>
      </c>
      <c r="AD48" s="40">
        <f t="shared" si="4"/>
        <v>-3</v>
      </c>
      <c r="AE48" s="2"/>
    </row>
    <row r="49" spans="1:31" x14ac:dyDescent="0.25">
      <c r="A49" s="54"/>
      <c r="B49" s="11"/>
      <c r="C49" s="10"/>
      <c r="D49" s="2"/>
      <c r="G49" s="2"/>
      <c r="H49" s="2"/>
      <c r="I49" s="35"/>
      <c r="M49" s="2"/>
      <c r="N49" s="35"/>
      <c r="U49" s="35"/>
      <c r="AA49" s="2"/>
      <c r="AB49" s="35"/>
      <c r="AC49" s="21"/>
      <c r="AD49" s="14"/>
      <c r="AE49" s="2"/>
    </row>
    <row r="50" spans="1:31" x14ac:dyDescent="0.25">
      <c r="A50" s="62" t="s">
        <v>45</v>
      </c>
      <c r="B50" s="11"/>
      <c r="C50" s="15" t="s">
        <v>66</v>
      </c>
      <c r="D50" s="2">
        <v>0</v>
      </c>
      <c r="E50" s="2">
        <v>0</v>
      </c>
      <c r="F50" s="2">
        <v>0</v>
      </c>
      <c r="G50" s="2">
        <v>0</v>
      </c>
      <c r="H50" s="2">
        <v>0</v>
      </c>
      <c r="I50" s="35"/>
      <c r="J50" s="2">
        <v>0</v>
      </c>
      <c r="K50" s="2">
        <v>0</v>
      </c>
      <c r="L50" s="2">
        <v>0</v>
      </c>
      <c r="M50" s="2">
        <v>0</v>
      </c>
      <c r="N50" s="35"/>
      <c r="O50" s="2" t="s">
        <v>183</v>
      </c>
      <c r="P50" s="2">
        <v>0</v>
      </c>
      <c r="Q50" s="2">
        <v>0</v>
      </c>
      <c r="R50" s="2">
        <v>0</v>
      </c>
      <c r="S50" s="2">
        <v>0</v>
      </c>
      <c r="T50" s="2">
        <v>0</v>
      </c>
      <c r="U50" s="35"/>
      <c r="V50" s="2">
        <v>0</v>
      </c>
      <c r="W50" s="2">
        <v>0</v>
      </c>
      <c r="X50" s="2">
        <v>0</v>
      </c>
      <c r="Y50" s="2">
        <v>0</v>
      </c>
      <c r="Z50" s="2">
        <v>0</v>
      </c>
      <c r="AA50" s="2">
        <v>0</v>
      </c>
      <c r="AB50" s="35"/>
      <c r="AC50" s="21" t="s">
        <v>277</v>
      </c>
      <c r="AD50" s="40">
        <f t="shared" ref="AD50:AD51" si="5">SUM(AB50+U50+N50+I50)</f>
        <v>0</v>
      </c>
      <c r="AE50" s="2"/>
    </row>
    <row r="51" spans="1:31" x14ac:dyDescent="0.25">
      <c r="A51" s="59"/>
      <c r="B51" s="11"/>
      <c r="C51" s="15" t="s">
        <v>67</v>
      </c>
      <c r="D51" s="2">
        <v>1</v>
      </c>
      <c r="E51" s="2">
        <v>1</v>
      </c>
      <c r="F51" s="2">
        <v>1</v>
      </c>
      <c r="G51" s="2">
        <v>1</v>
      </c>
      <c r="H51" s="2">
        <v>1</v>
      </c>
      <c r="I51" s="35">
        <v>-5</v>
      </c>
      <c r="J51" s="2">
        <v>1</v>
      </c>
      <c r="K51" s="2">
        <v>1</v>
      </c>
      <c r="L51" s="2">
        <v>1</v>
      </c>
      <c r="M51" s="2">
        <v>1</v>
      </c>
      <c r="N51" s="35">
        <v>-4</v>
      </c>
      <c r="O51" s="2" t="s">
        <v>79</v>
      </c>
      <c r="P51" s="2">
        <v>1</v>
      </c>
      <c r="Q51" s="2">
        <v>1</v>
      </c>
      <c r="R51" s="2">
        <v>1</v>
      </c>
      <c r="S51" s="2">
        <v>1</v>
      </c>
      <c r="T51" s="2">
        <v>1</v>
      </c>
      <c r="U51" s="35">
        <v>-5</v>
      </c>
      <c r="V51" s="2">
        <v>1</v>
      </c>
      <c r="W51" s="2">
        <v>1</v>
      </c>
      <c r="X51" s="2">
        <v>1</v>
      </c>
      <c r="Y51" s="2">
        <v>1</v>
      </c>
      <c r="Z51" s="2">
        <v>1</v>
      </c>
      <c r="AA51" s="2">
        <v>1</v>
      </c>
      <c r="AB51" s="35">
        <v>-6</v>
      </c>
      <c r="AC51" s="21" t="s">
        <v>278</v>
      </c>
      <c r="AD51" s="40">
        <f t="shared" si="5"/>
        <v>-20</v>
      </c>
      <c r="AE51" s="2"/>
    </row>
    <row r="52" spans="1:31" x14ac:dyDescent="0.25">
      <c r="A52" s="54"/>
      <c r="B52" s="11"/>
      <c r="C52" s="15"/>
      <c r="D52" s="2"/>
      <c r="G52" s="2"/>
      <c r="H52" s="2"/>
      <c r="I52" s="35"/>
      <c r="M52" s="2"/>
      <c r="N52" s="35"/>
      <c r="U52" s="35" t="s">
        <v>279</v>
      </c>
      <c r="V52" s="2" t="s">
        <v>79</v>
      </c>
      <c r="AA52" s="2"/>
      <c r="AB52" s="35"/>
      <c r="AC52" s="21"/>
      <c r="AD52" s="14"/>
      <c r="AE52" s="2"/>
    </row>
    <row r="53" spans="1:31" x14ac:dyDescent="0.25">
      <c r="A53" s="61" t="s">
        <v>46</v>
      </c>
      <c r="B53" s="11"/>
      <c r="C53" s="15" t="s">
        <v>66</v>
      </c>
      <c r="D53" s="23">
        <v>0</v>
      </c>
      <c r="E53" s="23">
        <v>0</v>
      </c>
      <c r="F53" s="23">
        <v>0</v>
      </c>
      <c r="G53" s="23">
        <v>0</v>
      </c>
      <c r="H53" s="23">
        <v>0</v>
      </c>
      <c r="I53" s="55"/>
      <c r="J53" s="23">
        <v>0</v>
      </c>
      <c r="K53" s="23">
        <v>0</v>
      </c>
      <c r="L53" s="23">
        <v>1</v>
      </c>
      <c r="M53" s="23">
        <v>0</v>
      </c>
      <c r="N53" s="55">
        <v>-1</v>
      </c>
      <c r="O53" s="23">
        <v>0</v>
      </c>
      <c r="P53" s="23">
        <v>0</v>
      </c>
      <c r="Q53" s="23">
        <v>0</v>
      </c>
      <c r="R53" s="23">
        <v>0</v>
      </c>
      <c r="S53" s="23">
        <v>0</v>
      </c>
      <c r="T53" s="23">
        <v>0</v>
      </c>
      <c r="U53" s="55"/>
      <c r="V53" s="23">
        <v>0</v>
      </c>
      <c r="W53" s="23">
        <v>0</v>
      </c>
      <c r="X53" s="23">
        <v>0</v>
      </c>
      <c r="Y53" s="23">
        <v>0</v>
      </c>
      <c r="Z53" s="23">
        <v>0</v>
      </c>
      <c r="AA53" s="23">
        <v>0</v>
      </c>
      <c r="AB53" s="55"/>
      <c r="AC53" s="56" t="s">
        <v>277</v>
      </c>
      <c r="AD53" s="40">
        <f t="shared" ref="AD53:AD55" si="6">SUM(AB53+U53+N53+I53)</f>
        <v>-1</v>
      </c>
      <c r="AE53" s="2"/>
    </row>
    <row r="54" spans="1:31" x14ac:dyDescent="0.25">
      <c r="A54" s="59"/>
      <c r="B54" s="13"/>
      <c r="C54" s="15" t="s">
        <v>67</v>
      </c>
      <c r="D54" s="23">
        <v>1</v>
      </c>
      <c r="E54" s="23">
        <v>1</v>
      </c>
      <c r="F54" s="23">
        <v>0</v>
      </c>
      <c r="G54" s="23">
        <v>1</v>
      </c>
      <c r="H54" s="23">
        <v>0</v>
      </c>
      <c r="I54" s="55">
        <v>-3</v>
      </c>
      <c r="J54" s="23">
        <v>0</v>
      </c>
      <c r="K54" s="23">
        <v>0</v>
      </c>
      <c r="L54" s="23">
        <v>0</v>
      </c>
      <c r="M54" s="23">
        <v>0</v>
      </c>
      <c r="N54" s="55"/>
      <c r="O54" s="23">
        <v>1</v>
      </c>
      <c r="P54" s="23">
        <v>1</v>
      </c>
      <c r="Q54" s="23">
        <v>1</v>
      </c>
      <c r="R54" s="23">
        <v>1</v>
      </c>
      <c r="S54" s="23">
        <v>1</v>
      </c>
      <c r="T54" s="23">
        <v>0</v>
      </c>
      <c r="U54" s="55">
        <v>-5</v>
      </c>
      <c r="V54" s="23">
        <v>1</v>
      </c>
      <c r="W54" s="23">
        <v>1</v>
      </c>
      <c r="X54" s="23">
        <v>1</v>
      </c>
      <c r="Y54" s="23">
        <v>1</v>
      </c>
      <c r="Z54" s="23">
        <v>1</v>
      </c>
      <c r="AA54" s="23">
        <v>1</v>
      </c>
      <c r="AB54" s="55">
        <v>-6</v>
      </c>
      <c r="AC54" s="56" t="s">
        <v>278</v>
      </c>
      <c r="AD54" s="40">
        <f t="shared" si="6"/>
        <v>-14</v>
      </c>
      <c r="AE54" s="2"/>
    </row>
    <row r="55" spans="1:31" x14ac:dyDescent="0.25">
      <c r="A55" s="59"/>
      <c r="B55" s="13"/>
      <c r="C55" s="15" t="s">
        <v>68</v>
      </c>
      <c r="D55" s="2">
        <v>0</v>
      </c>
      <c r="E55" s="2">
        <v>0</v>
      </c>
      <c r="F55" s="2">
        <v>1</v>
      </c>
      <c r="G55" s="2">
        <v>0</v>
      </c>
      <c r="H55" s="2">
        <v>1</v>
      </c>
      <c r="I55" s="35">
        <v>-2</v>
      </c>
      <c r="J55" s="2">
        <v>1</v>
      </c>
      <c r="K55" s="2">
        <v>1</v>
      </c>
      <c r="L55" s="2">
        <v>0</v>
      </c>
      <c r="M55" s="2">
        <v>1</v>
      </c>
      <c r="N55" s="35">
        <v>-3</v>
      </c>
      <c r="O55" s="22">
        <v>0</v>
      </c>
      <c r="P55" s="2">
        <v>0</v>
      </c>
      <c r="Q55" s="2">
        <v>0</v>
      </c>
      <c r="R55" s="2">
        <v>0</v>
      </c>
      <c r="S55" s="2">
        <v>0</v>
      </c>
      <c r="T55" s="2">
        <v>1</v>
      </c>
      <c r="U55" s="35">
        <v>-1</v>
      </c>
      <c r="V55" s="2">
        <v>0</v>
      </c>
      <c r="W55" s="2">
        <v>0</v>
      </c>
      <c r="X55" s="2">
        <v>0</v>
      </c>
      <c r="Y55" s="2">
        <v>0</v>
      </c>
      <c r="Z55" s="2">
        <v>0</v>
      </c>
      <c r="AA55" s="2">
        <v>0</v>
      </c>
      <c r="AB55" s="35"/>
      <c r="AC55" s="21" t="s">
        <v>280</v>
      </c>
      <c r="AD55" s="40">
        <f t="shared" si="6"/>
        <v>-6</v>
      </c>
      <c r="AE55" s="2"/>
    </row>
    <row r="56" spans="1:31" x14ac:dyDescent="0.25">
      <c r="A56" s="9" t="s">
        <v>47</v>
      </c>
      <c r="B56" s="13"/>
      <c r="C56" s="13"/>
      <c r="D56" s="23" t="s">
        <v>65</v>
      </c>
      <c r="E56" s="23" t="s">
        <v>65</v>
      </c>
      <c r="F56" s="23" t="s">
        <v>65</v>
      </c>
      <c r="G56" s="23" t="s">
        <v>65</v>
      </c>
      <c r="H56" s="23" t="s">
        <v>65</v>
      </c>
      <c r="I56" s="55"/>
      <c r="J56" s="23" t="s">
        <v>65</v>
      </c>
      <c r="K56" s="23"/>
      <c r="L56" s="23" t="s">
        <v>65</v>
      </c>
      <c r="M56" s="23" t="s">
        <v>65</v>
      </c>
      <c r="N56" s="55"/>
      <c r="O56" s="23"/>
      <c r="P56" s="23" t="s">
        <v>65</v>
      </c>
      <c r="Q56" s="23" t="s">
        <v>65</v>
      </c>
      <c r="R56" s="23" t="s">
        <v>65</v>
      </c>
      <c r="S56" s="23" t="s">
        <v>65</v>
      </c>
      <c r="T56" s="23" t="s">
        <v>65</v>
      </c>
      <c r="U56" s="55"/>
      <c r="V56" s="23" t="s">
        <v>64</v>
      </c>
      <c r="W56" s="23" t="s">
        <v>65</v>
      </c>
      <c r="X56" s="23" t="s">
        <v>65</v>
      </c>
      <c r="Y56" s="23" t="s">
        <v>65</v>
      </c>
      <c r="Z56" s="23" t="s">
        <v>65</v>
      </c>
      <c r="AA56" s="23" t="s">
        <v>65</v>
      </c>
      <c r="AB56" s="55"/>
      <c r="AC56" s="57"/>
      <c r="AD56" s="50"/>
      <c r="AE56" s="2"/>
    </row>
    <row r="57" spans="1:31" x14ac:dyDescent="0.25">
      <c r="A57" s="22"/>
      <c r="B57" s="22"/>
      <c r="C57" s="22"/>
      <c r="D57" s="22"/>
      <c r="E57" s="22"/>
      <c r="F57" s="22"/>
      <c r="G57" s="2"/>
      <c r="H57" s="2"/>
      <c r="I57" s="2"/>
      <c r="M57" s="2"/>
      <c r="N57" s="2"/>
      <c r="U57" s="2"/>
      <c r="AA57" s="2"/>
      <c r="AB57" s="2"/>
      <c r="AD57" s="2"/>
      <c r="AE57" s="2"/>
    </row>
  </sheetData>
  <mergeCells count="14">
    <mergeCell ref="A44:A45"/>
    <mergeCell ref="A47:A48"/>
    <mergeCell ref="A50:A51"/>
    <mergeCell ref="A53:A55"/>
    <mergeCell ref="A38:A39"/>
    <mergeCell ref="A41:A42"/>
    <mergeCell ref="A1:A5"/>
    <mergeCell ref="A8:A14"/>
    <mergeCell ref="A16:A21"/>
    <mergeCell ref="A23:A33"/>
    <mergeCell ref="B23:B24"/>
    <mergeCell ref="B26:B27"/>
    <mergeCell ref="B29:B30"/>
    <mergeCell ref="B32:B3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H6" sqref="H6"/>
    </sheetView>
  </sheetViews>
  <sheetFormatPr defaultColWidth="17.28515625" defaultRowHeight="15" customHeight="1" x14ac:dyDescent="0.2"/>
  <cols>
    <col min="1" max="1" width="22.85546875" customWidth="1"/>
    <col min="2" max="2" width="20.7109375" customWidth="1"/>
    <col min="3" max="3" width="8.42578125" customWidth="1"/>
    <col min="4" max="18" width="8.7109375" customWidth="1"/>
  </cols>
  <sheetData>
    <row r="1" spans="1:3" x14ac:dyDescent="0.25">
      <c r="A1" s="4" t="s">
        <v>24</v>
      </c>
      <c r="B1" s="4" t="s">
        <v>26</v>
      </c>
      <c r="C1" s="36" t="s">
        <v>27</v>
      </c>
    </row>
    <row r="2" spans="1:3" x14ac:dyDescent="0.25">
      <c r="A2" s="2" t="s">
        <v>85</v>
      </c>
      <c r="B2" s="2">
        <v>4</v>
      </c>
      <c r="C2" s="26">
        <f t="shared" ref="C2:C8" si="0">B2/$B$9</f>
        <v>0.19047619047619047</v>
      </c>
    </row>
    <row r="3" spans="1:3" x14ac:dyDescent="0.25">
      <c r="A3" s="2" t="s">
        <v>178</v>
      </c>
      <c r="B3" s="2">
        <v>5</v>
      </c>
      <c r="C3" s="26">
        <f t="shared" si="0"/>
        <v>0.23809523809523808</v>
      </c>
    </row>
    <row r="4" spans="1:3" x14ac:dyDescent="0.25">
      <c r="A4" s="2" t="s">
        <v>112</v>
      </c>
      <c r="B4" s="2">
        <v>3</v>
      </c>
      <c r="C4" s="26">
        <f t="shared" si="0"/>
        <v>0.14285714285714285</v>
      </c>
    </row>
    <row r="5" spans="1:3" x14ac:dyDescent="0.25">
      <c r="A5" s="2" t="s">
        <v>138</v>
      </c>
      <c r="B5" s="2">
        <v>2</v>
      </c>
      <c r="C5" s="26">
        <f t="shared" si="0"/>
        <v>9.5238095238095233E-2</v>
      </c>
    </row>
    <row r="6" spans="1:3" x14ac:dyDescent="0.25">
      <c r="A6" s="2" t="s">
        <v>164</v>
      </c>
      <c r="B6" s="2">
        <v>4</v>
      </c>
      <c r="C6" s="26">
        <f t="shared" si="0"/>
        <v>0.19047619047619047</v>
      </c>
    </row>
    <row r="7" spans="1:3" x14ac:dyDescent="0.25">
      <c r="A7" s="2" t="s">
        <v>191</v>
      </c>
      <c r="B7" s="2">
        <v>1</v>
      </c>
      <c r="C7" s="26">
        <f t="shared" si="0"/>
        <v>4.7619047619047616E-2</v>
      </c>
    </row>
    <row r="8" spans="1:3" x14ac:dyDescent="0.25">
      <c r="A8" s="2" t="s">
        <v>192</v>
      </c>
      <c r="B8" s="2">
        <v>2</v>
      </c>
      <c r="C8" s="26">
        <f t="shared" si="0"/>
        <v>9.5238095238095233E-2</v>
      </c>
    </row>
    <row r="9" spans="1:3" x14ac:dyDescent="0.25">
      <c r="A9" s="2" t="s">
        <v>195</v>
      </c>
      <c r="B9" s="38">
        <f>SUM(B2:B8)</f>
        <v>21</v>
      </c>
      <c r="C9" s="26"/>
    </row>
    <row r="10" spans="1:3" x14ac:dyDescent="0.25">
      <c r="A10" s="2"/>
      <c r="B10" s="2"/>
      <c r="C10" s="26"/>
    </row>
    <row r="11" spans="1:3" x14ac:dyDescent="0.25">
      <c r="A11" s="2"/>
      <c r="B11" s="2"/>
      <c r="C11" s="26"/>
    </row>
    <row r="12" spans="1:3" x14ac:dyDescent="0.25">
      <c r="A12" s="2"/>
      <c r="B12" s="2"/>
      <c r="C12" s="26"/>
    </row>
    <row r="13" spans="1:3" x14ac:dyDescent="0.25">
      <c r="A13" s="2"/>
      <c r="B13" s="2"/>
      <c r="C13" s="26"/>
    </row>
    <row r="14" spans="1:3" x14ac:dyDescent="0.25">
      <c r="A14" s="2"/>
      <c r="B14" s="2"/>
      <c r="C14" s="26"/>
    </row>
    <row r="15" spans="1:3" x14ac:dyDescent="0.25">
      <c r="A15" s="2"/>
      <c r="B15" s="2"/>
      <c r="C15" s="26"/>
    </row>
    <row r="16" spans="1:3" x14ac:dyDescent="0.25">
      <c r="A16" s="2"/>
      <c r="B16" s="2"/>
      <c r="C16" s="26"/>
    </row>
    <row r="17" spans="1:3" x14ac:dyDescent="0.25">
      <c r="A17" s="2"/>
      <c r="B17" s="2"/>
      <c r="C17" s="26"/>
    </row>
    <row r="18" spans="1:3" x14ac:dyDescent="0.25">
      <c r="A18" s="2"/>
      <c r="B18" s="2"/>
      <c r="C18" s="26"/>
    </row>
    <row r="19" spans="1:3" x14ac:dyDescent="0.25">
      <c r="A19" s="2"/>
      <c r="B19" s="2"/>
      <c r="C19" s="26"/>
    </row>
    <row r="20" spans="1:3" x14ac:dyDescent="0.25">
      <c r="A20" s="2"/>
      <c r="B20" s="2"/>
      <c r="C20" s="2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Q16" sqref="Q16"/>
    </sheetView>
  </sheetViews>
  <sheetFormatPr defaultColWidth="17.28515625" defaultRowHeight="15" customHeight="1" x14ac:dyDescent="0.2"/>
  <cols>
    <col min="1" max="1" width="9.5703125" customWidth="1"/>
    <col min="2" max="2" width="20.7109375" customWidth="1"/>
    <col min="3" max="3" width="9.140625" customWidth="1"/>
    <col min="4" max="19" width="8.7109375" customWidth="1"/>
  </cols>
  <sheetData>
    <row r="1" spans="1:4" x14ac:dyDescent="0.25">
      <c r="A1" s="4" t="s">
        <v>32</v>
      </c>
      <c r="B1" s="4" t="s">
        <v>26</v>
      </c>
      <c r="C1" s="26" t="s">
        <v>27</v>
      </c>
    </row>
    <row r="2" spans="1:4" x14ac:dyDescent="0.25">
      <c r="A2" s="2" t="s">
        <v>95</v>
      </c>
      <c r="B2" s="2">
        <v>0</v>
      </c>
      <c r="C2" s="26">
        <f t="shared" ref="C2:C7" si="0">B2/21</f>
        <v>0</v>
      </c>
    </row>
    <row r="3" spans="1:4" x14ac:dyDescent="0.25">
      <c r="A3" s="2" t="s">
        <v>102</v>
      </c>
      <c r="B3" s="2">
        <v>4</v>
      </c>
      <c r="C3" s="26">
        <f t="shared" si="0"/>
        <v>0.19047619047619047</v>
      </c>
    </row>
    <row r="4" spans="1:4" x14ac:dyDescent="0.25">
      <c r="A4" s="2" t="s">
        <v>105</v>
      </c>
      <c r="B4" s="2">
        <v>4</v>
      </c>
      <c r="C4" s="26">
        <f t="shared" si="0"/>
        <v>0.19047619047619047</v>
      </c>
    </row>
    <row r="5" spans="1:4" x14ac:dyDescent="0.25">
      <c r="A5" s="2" t="s">
        <v>108</v>
      </c>
      <c r="B5" s="2">
        <v>5</v>
      </c>
      <c r="C5" s="26">
        <f t="shared" si="0"/>
        <v>0.23809523809523808</v>
      </c>
    </row>
    <row r="6" spans="1:4" x14ac:dyDescent="0.25">
      <c r="A6" s="2" t="s">
        <v>110</v>
      </c>
      <c r="B6" s="2">
        <v>5</v>
      </c>
      <c r="C6" s="26">
        <f t="shared" si="0"/>
        <v>0.23809523809523808</v>
      </c>
    </row>
    <row r="7" spans="1:4" x14ac:dyDescent="0.25">
      <c r="A7" s="2" t="s">
        <v>113</v>
      </c>
      <c r="B7" s="2">
        <v>3</v>
      </c>
      <c r="C7" s="26">
        <f t="shared" si="0"/>
        <v>0.14285714285714285</v>
      </c>
    </row>
    <row r="8" spans="1:4" x14ac:dyDescent="0.25">
      <c r="A8" s="2"/>
      <c r="B8" s="2"/>
      <c r="C8" s="26"/>
      <c r="D8" s="26"/>
    </row>
    <row r="9" spans="1:4" x14ac:dyDescent="0.25">
      <c r="A9" s="2"/>
      <c r="B9" s="2"/>
      <c r="C9" s="2"/>
      <c r="D9" s="26"/>
    </row>
    <row r="10" spans="1:4" x14ac:dyDescent="0.25">
      <c r="A10" s="2"/>
      <c r="B10" s="2"/>
      <c r="C10" s="2"/>
      <c r="D10" s="26"/>
    </row>
    <row r="11" spans="1:4" x14ac:dyDescent="0.25">
      <c r="A11" s="2"/>
      <c r="B11" s="2"/>
      <c r="C11" s="2"/>
      <c r="D11" s="26"/>
    </row>
    <row r="12" spans="1:4" x14ac:dyDescent="0.25">
      <c r="A12" s="2"/>
      <c r="B12" s="2"/>
      <c r="C12" s="2"/>
      <c r="D12" s="26"/>
    </row>
    <row r="13" spans="1:4" x14ac:dyDescent="0.25">
      <c r="A13" s="2"/>
      <c r="B13" s="2"/>
      <c r="C13" s="2"/>
      <c r="D13" s="26"/>
    </row>
    <row r="14" spans="1:4" x14ac:dyDescent="0.25">
      <c r="A14" s="2"/>
      <c r="B14" s="2"/>
      <c r="C14" s="26"/>
    </row>
    <row r="15" spans="1:4" x14ac:dyDescent="0.25">
      <c r="A15" s="2"/>
      <c r="B15" s="2"/>
      <c r="C15" s="26"/>
    </row>
    <row r="16" spans="1:4" x14ac:dyDescent="0.25">
      <c r="A16" s="2"/>
      <c r="B16" s="2"/>
      <c r="C16" s="26"/>
    </row>
    <row r="17" spans="1:3" x14ac:dyDescent="0.25">
      <c r="A17" s="2"/>
      <c r="B17" s="2"/>
      <c r="C17" s="26"/>
    </row>
    <row r="18" spans="1:3" x14ac:dyDescent="0.25">
      <c r="A18" s="2"/>
      <c r="B18" s="2"/>
      <c r="C18" s="26"/>
    </row>
    <row r="19" spans="1:3" x14ac:dyDescent="0.25">
      <c r="A19" s="2"/>
      <c r="B19" s="2"/>
      <c r="C19" s="26"/>
    </row>
    <row r="20" spans="1:3" x14ac:dyDescent="0.25">
      <c r="A20" s="2"/>
      <c r="B20" s="2"/>
      <c r="C20" s="26"/>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17.28515625" defaultRowHeight="15" customHeight="1" x14ac:dyDescent="0.2"/>
  <cols>
    <col min="1" max="1" width="19.28515625" customWidth="1"/>
    <col min="2" max="2" width="20.7109375" customWidth="1"/>
    <col min="3" max="3" width="9.140625" customWidth="1"/>
    <col min="4" max="10" width="8.7109375" customWidth="1"/>
  </cols>
  <sheetData>
    <row r="1" spans="1:3" x14ac:dyDescent="0.25">
      <c r="A1" s="2" t="s">
        <v>119</v>
      </c>
      <c r="B1" s="2" t="s">
        <v>26</v>
      </c>
      <c r="C1" s="26" t="s">
        <v>27</v>
      </c>
    </row>
    <row r="2" spans="1:3" x14ac:dyDescent="0.25">
      <c r="A2" s="2" t="s">
        <v>120</v>
      </c>
      <c r="B2" s="2">
        <v>5</v>
      </c>
      <c r="C2" s="26">
        <f t="shared" ref="C2:C7" si="0">B2/21</f>
        <v>0.23809523809523808</v>
      </c>
    </row>
    <row r="3" spans="1:3" x14ac:dyDescent="0.25">
      <c r="A3" s="33" t="s">
        <v>121</v>
      </c>
      <c r="B3" s="2">
        <v>0</v>
      </c>
      <c r="C3" s="26">
        <f t="shared" si="0"/>
        <v>0</v>
      </c>
    </row>
    <row r="4" spans="1:3" x14ac:dyDescent="0.25">
      <c r="A4" s="2" t="s">
        <v>145</v>
      </c>
      <c r="B4" s="2">
        <v>2</v>
      </c>
      <c r="C4" s="26">
        <f t="shared" si="0"/>
        <v>9.5238095238095233E-2</v>
      </c>
    </row>
    <row r="5" spans="1:3" x14ac:dyDescent="0.25">
      <c r="A5" s="2" t="s">
        <v>149</v>
      </c>
      <c r="B5" s="2">
        <v>6</v>
      </c>
      <c r="C5" s="26">
        <f t="shared" si="0"/>
        <v>0.2857142857142857</v>
      </c>
    </row>
    <row r="6" spans="1:3" x14ac:dyDescent="0.25">
      <c r="A6" s="2" t="s">
        <v>151</v>
      </c>
      <c r="B6" s="2">
        <v>2</v>
      </c>
      <c r="C6" s="26">
        <f t="shared" si="0"/>
        <v>9.5238095238095233E-2</v>
      </c>
    </row>
    <row r="7" spans="1:3" x14ac:dyDescent="0.25">
      <c r="A7" s="2" t="s">
        <v>153</v>
      </c>
      <c r="B7" s="2">
        <v>6</v>
      </c>
      <c r="C7" s="26">
        <f t="shared" si="0"/>
        <v>0.2857142857142857</v>
      </c>
    </row>
    <row r="8" spans="1:3" x14ac:dyDescent="0.25">
      <c r="A8" s="2"/>
      <c r="B8" s="2"/>
      <c r="C8" s="26"/>
    </row>
    <row r="9" spans="1:3" x14ac:dyDescent="0.25">
      <c r="A9" s="2"/>
      <c r="B9" s="2"/>
      <c r="C9" s="26"/>
    </row>
    <row r="10" spans="1:3" x14ac:dyDescent="0.25">
      <c r="A10" s="2"/>
      <c r="B10" s="2"/>
      <c r="C10" s="26"/>
    </row>
    <row r="11" spans="1:3" x14ac:dyDescent="0.25">
      <c r="A11" s="2"/>
      <c r="B11" s="2"/>
      <c r="C11" s="26"/>
    </row>
    <row r="12" spans="1:3" x14ac:dyDescent="0.25">
      <c r="A12" s="2"/>
      <c r="B12" s="2"/>
      <c r="C12" s="26"/>
    </row>
    <row r="13" spans="1:3" x14ac:dyDescent="0.25">
      <c r="A13" s="2"/>
      <c r="B13" s="2"/>
      <c r="C13" s="26"/>
    </row>
    <row r="14" spans="1:3" x14ac:dyDescent="0.25">
      <c r="A14" s="2"/>
      <c r="B14" s="2"/>
      <c r="C14" s="26"/>
    </row>
    <row r="15" spans="1:3" x14ac:dyDescent="0.25">
      <c r="A15" s="2"/>
      <c r="B15" s="2"/>
      <c r="C15" s="26"/>
    </row>
    <row r="16" spans="1:3" x14ac:dyDescent="0.25">
      <c r="A16" s="2"/>
      <c r="B16" s="2"/>
      <c r="C16" s="26"/>
    </row>
    <row r="17" spans="1:3" x14ac:dyDescent="0.25">
      <c r="A17" s="2"/>
      <c r="B17" s="2"/>
      <c r="C17" s="26"/>
    </row>
    <row r="18" spans="1:3" x14ac:dyDescent="0.25">
      <c r="A18" s="2"/>
      <c r="B18" s="2"/>
      <c r="C18" s="26"/>
    </row>
    <row r="19" spans="1:3" x14ac:dyDescent="0.25">
      <c r="A19" s="2"/>
      <c r="B19" s="2"/>
      <c r="C19" s="26"/>
    </row>
    <row r="20" spans="1:3" x14ac:dyDescent="0.25">
      <c r="A20" s="2"/>
      <c r="B20" s="2"/>
      <c r="C20" s="2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40" zoomScaleNormal="40" workbookViewId="0">
      <selection activeCell="K37" sqref="K37"/>
    </sheetView>
  </sheetViews>
  <sheetFormatPr defaultColWidth="17.28515625" defaultRowHeight="15" customHeight="1" x14ac:dyDescent="0.2"/>
  <cols>
    <col min="1" max="1" width="116.140625" customWidth="1"/>
    <col min="2" max="2" width="81.85546875" customWidth="1"/>
    <col min="3" max="3" width="8.7109375" customWidth="1"/>
    <col min="4" max="4" width="20" customWidth="1"/>
    <col min="5" max="5" width="12.7109375" customWidth="1"/>
    <col min="6" max="6" width="16.5703125" customWidth="1"/>
    <col min="7" max="7" width="11.85546875" customWidth="1"/>
    <col min="8" max="8" width="21.85546875" customWidth="1"/>
    <col min="9" max="9" width="12.85546875" customWidth="1"/>
    <col min="10" max="10" width="15.5703125" customWidth="1"/>
    <col min="11" max="20" width="8.7109375" customWidth="1"/>
  </cols>
  <sheetData>
    <row r="1" spans="1:10" x14ac:dyDescent="0.25">
      <c r="A1" s="2"/>
      <c r="B1" s="2"/>
      <c r="D1" s="2"/>
      <c r="E1" s="2"/>
      <c r="F1" s="2"/>
      <c r="G1" s="2"/>
      <c r="H1" s="2"/>
      <c r="I1" s="26"/>
      <c r="J1" s="26"/>
    </row>
    <row r="2" spans="1:10" ht="23.25" customHeight="1" x14ac:dyDescent="0.35">
      <c r="A2" s="67" t="s">
        <v>249</v>
      </c>
      <c r="B2" s="59"/>
      <c r="D2" s="2"/>
      <c r="E2" s="2"/>
      <c r="F2" s="2"/>
      <c r="G2" s="2"/>
      <c r="H2" s="2"/>
      <c r="I2" s="26"/>
      <c r="J2" s="26"/>
    </row>
    <row r="3" spans="1:10" x14ac:dyDescent="0.25">
      <c r="A3" s="2" t="s">
        <v>64</v>
      </c>
      <c r="B3" s="2" t="s">
        <v>65</v>
      </c>
      <c r="D3" s="2"/>
      <c r="E3" s="2"/>
      <c r="F3" s="2"/>
      <c r="G3" s="2"/>
      <c r="H3" s="2"/>
      <c r="I3" s="26"/>
      <c r="J3" s="26"/>
    </row>
    <row r="4" spans="1:10" x14ac:dyDescent="0.25">
      <c r="A4" s="2">
        <v>1</v>
      </c>
      <c r="B4" s="2">
        <v>0</v>
      </c>
      <c r="D4" s="2"/>
      <c r="E4" s="2"/>
      <c r="F4" s="2"/>
      <c r="G4" s="2"/>
      <c r="H4" s="2"/>
      <c r="I4" s="26"/>
      <c r="J4" s="26"/>
    </row>
    <row r="5" spans="1:10" x14ac:dyDescent="0.25">
      <c r="A5" s="31" t="s">
        <v>76</v>
      </c>
      <c r="B5" s="2" t="s">
        <v>77</v>
      </c>
      <c r="D5" s="2"/>
      <c r="E5" s="2"/>
      <c r="F5" s="2"/>
      <c r="G5" s="2"/>
      <c r="H5" s="2"/>
      <c r="I5" s="26"/>
      <c r="J5" s="26"/>
    </row>
    <row r="6" spans="1:10" x14ac:dyDescent="0.25">
      <c r="A6" s="2">
        <v>0</v>
      </c>
      <c r="B6" s="2">
        <v>1</v>
      </c>
      <c r="D6" s="2"/>
      <c r="E6" s="2"/>
      <c r="F6" s="2"/>
      <c r="G6" s="2"/>
      <c r="H6" s="2"/>
      <c r="I6" s="26"/>
      <c r="J6" s="26"/>
    </row>
    <row r="7" spans="1:10" x14ac:dyDescent="0.25">
      <c r="A7" s="2"/>
      <c r="B7" s="46" t="s">
        <v>87</v>
      </c>
      <c r="D7" s="2"/>
      <c r="E7" s="2"/>
      <c r="F7" s="2"/>
      <c r="G7" s="2"/>
      <c r="H7" s="2"/>
      <c r="I7" s="26"/>
      <c r="J7" s="26"/>
    </row>
    <row r="8" spans="1:10" x14ac:dyDescent="0.25">
      <c r="A8" s="2">
        <v>0</v>
      </c>
      <c r="B8" s="2">
        <v>1</v>
      </c>
      <c r="D8" s="2"/>
      <c r="E8" s="2"/>
      <c r="F8" s="2"/>
      <c r="G8" s="2"/>
      <c r="H8" s="2"/>
      <c r="I8" s="26"/>
      <c r="J8" s="26"/>
    </row>
    <row r="9" spans="1:10" x14ac:dyDescent="0.25">
      <c r="A9" s="2"/>
      <c r="B9" s="46" t="s">
        <v>96</v>
      </c>
      <c r="D9" s="2"/>
      <c r="E9" s="2"/>
      <c r="F9" s="2"/>
      <c r="G9" s="2"/>
      <c r="H9" s="2"/>
      <c r="I9" s="26"/>
      <c r="J9" s="26"/>
    </row>
    <row r="10" spans="1:10" x14ac:dyDescent="0.25">
      <c r="A10" s="2">
        <v>1</v>
      </c>
      <c r="B10" s="2">
        <v>0</v>
      </c>
      <c r="D10" s="2"/>
      <c r="E10" s="2"/>
      <c r="F10" s="2"/>
      <c r="G10" s="2"/>
      <c r="H10" s="2"/>
      <c r="I10" s="26"/>
      <c r="J10" s="26"/>
    </row>
    <row r="11" spans="1:10" x14ac:dyDescent="0.25">
      <c r="A11" s="31" t="s">
        <v>106</v>
      </c>
      <c r="B11" s="2" t="s">
        <v>79</v>
      </c>
      <c r="D11" s="2"/>
      <c r="E11" s="2"/>
      <c r="F11" s="2"/>
      <c r="G11" s="2"/>
      <c r="H11" s="2"/>
      <c r="I11" s="26"/>
      <c r="J11" s="26"/>
    </row>
    <row r="12" spans="1:10" x14ac:dyDescent="0.25">
      <c r="A12" s="2">
        <v>0</v>
      </c>
      <c r="B12" s="2">
        <v>1</v>
      </c>
      <c r="D12" s="2"/>
      <c r="E12" s="2"/>
      <c r="F12" s="2"/>
      <c r="G12" s="2"/>
      <c r="H12" s="2"/>
      <c r="I12" s="26"/>
      <c r="J12" s="26"/>
    </row>
    <row r="13" spans="1:10" x14ac:dyDescent="0.25">
      <c r="A13" s="2"/>
      <c r="B13" s="46" t="s">
        <v>114</v>
      </c>
      <c r="D13" s="2"/>
      <c r="E13" s="4" t="s">
        <v>263</v>
      </c>
      <c r="F13" s="68" t="s">
        <v>264</v>
      </c>
      <c r="G13" s="59"/>
      <c r="H13" s="59"/>
      <c r="I13" s="26"/>
      <c r="J13" s="26"/>
    </row>
    <row r="14" spans="1:10" x14ac:dyDescent="0.25">
      <c r="A14" s="2"/>
      <c r="B14" s="2"/>
      <c r="D14" s="2"/>
      <c r="E14" s="4">
        <v>2</v>
      </c>
      <c r="F14" s="68">
        <v>19</v>
      </c>
      <c r="G14" s="59"/>
      <c r="H14" s="59"/>
      <c r="I14" s="26"/>
      <c r="J14" s="26"/>
    </row>
    <row r="15" spans="1:10" x14ac:dyDescent="0.25">
      <c r="A15" s="2">
        <v>0</v>
      </c>
      <c r="B15" s="2">
        <v>1</v>
      </c>
      <c r="D15" s="2"/>
      <c r="E15" s="2"/>
      <c r="F15" s="2"/>
      <c r="G15" s="2"/>
      <c r="H15" s="2"/>
      <c r="I15" s="26"/>
      <c r="J15" s="26"/>
    </row>
    <row r="16" spans="1:10" x14ac:dyDescent="0.25">
      <c r="A16" s="2"/>
      <c r="B16" s="46" t="s">
        <v>143</v>
      </c>
      <c r="D16" s="2"/>
      <c r="E16" s="2"/>
      <c r="F16" s="2"/>
      <c r="G16" s="2"/>
      <c r="H16" s="2"/>
      <c r="I16" s="36" t="s">
        <v>268</v>
      </c>
      <c r="J16" s="36" t="s">
        <v>269</v>
      </c>
    </row>
    <row r="17" spans="1:10" x14ac:dyDescent="0.25">
      <c r="A17" s="2">
        <v>0</v>
      </c>
      <c r="B17" s="2">
        <v>1</v>
      </c>
      <c r="D17" s="2"/>
      <c r="E17" s="2"/>
      <c r="F17" s="2"/>
      <c r="G17" s="2"/>
      <c r="H17" s="4" t="s">
        <v>270</v>
      </c>
      <c r="I17" s="51">
        <f t="shared" ref="I17:J17" si="0">E19/21</f>
        <v>9.5238095238095233E-2</v>
      </c>
      <c r="J17" s="36">
        <f t="shared" si="0"/>
        <v>9.5238095238095233E-2</v>
      </c>
    </row>
    <row r="18" spans="1:10" x14ac:dyDescent="0.25">
      <c r="A18" s="2"/>
      <c r="B18" s="46" t="s">
        <v>156</v>
      </c>
      <c r="D18" s="2"/>
      <c r="E18" s="52" t="s">
        <v>268</v>
      </c>
      <c r="F18" s="49" t="s">
        <v>269</v>
      </c>
      <c r="G18" s="2"/>
      <c r="H18" s="4" t="s">
        <v>275</v>
      </c>
      <c r="I18" s="51">
        <f t="shared" ref="I18:I19" si="1">E20/21</f>
        <v>0.14285714285714285</v>
      </c>
      <c r="J18" s="26"/>
    </row>
    <row r="19" spans="1:10" x14ac:dyDescent="0.25">
      <c r="A19" s="2">
        <v>0</v>
      </c>
      <c r="B19" s="2">
        <v>1</v>
      </c>
      <c r="D19" s="4" t="s">
        <v>270</v>
      </c>
      <c r="E19" s="4">
        <v>2</v>
      </c>
      <c r="F19" s="53">
        <v>2</v>
      </c>
      <c r="G19" s="2"/>
      <c r="H19" s="4" t="s">
        <v>276</v>
      </c>
      <c r="I19" s="51">
        <f t="shared" si="1"/>
        <v>0.66666666666666663</v>
      </c>
      <c r="J19" s="26"/>
    </row>
    <row r="20" spans="1:10" x14ac:dyDescent="0.25">
      <c r="A20" s="2"/>
      <c r="B20" s="46" t="s">
        <v>170</v>
      </c>
      <c r="D20" s="4" t="s">
        <v>275</v>
      </c>
      <c r="E20" s="4">
        <v>3</v>
      </c>
      <c r="F20" s="2"/>
      <c r="G20" s="2"/>
      <c r="H20" s="2"/>
      <c r="I20" s="26"/>
      <c r="J20" s="26"/>
    </row>
    <row r="21" spans="1:10" x14ac:dyDescent="0.25">
      <c r="A21" s="2">
        <v>0</v>
      </c>
      <c r="B21" s="2">
        <v>1</v>
      </c>
      <c r="D21" s="4" t="s">
        <v>276</v>
      </c>
      <c r="E21" s="4">
        <v>14</v>
      </c>
      <c r="F21" s="2"/>
      <c r="G21" s="2"/>
      <c r="H21" s="2"/>
      <c r="I21" s="26"/>
      <c r="J21" s="26"/>
    </row>
    <row r="22" spans="1:10" x14ac:dyDescent="0.25">
      <c r="A22" s="2"/>
      <c r="B22" s="46" t="s">
        <v>177</v>
      </c>
      <c r="D22" s="2"/>
      <c r="E22" s="2"/>
      <c r="F22" s="2"/>
      <c r="G22" s="2"/>
      <c r="H22" s="2"/>
      <c r="I22" s="26"/>
      <c r="J22" s="26"/>
    </row>
    <row r="23" spans="1:10" x14ac:dyDescent="0.25">
      <c r="A23" s="2"/>
      <c r="B23" s="2"/>
      <c r="D23" s="2"/>
      <c r="E23" s="2"/>
      <c r="F23" s="2"/>
      <c r="G23" s="2"/>
      <c r="H23" s="2"/>
      <c r="I23" s="26"/>
      <c r="J23" s="26"/>
    </row>
    <row r="24" spans="1:10" x14ac:dyDescent="0.25">
      <c r="A24" s="2">
        <v>0</v>
      </c>
      <c r="B24" s="2">
        <v>1</v>
      </c>
      <c r="D24" s="2"/>
      <c r="E24" s="2"/>
      <c r="F24" s="2"/>
      <c r="G24" s="2"/>
      <c r="H24" s="2"/>
      <c r="I24" s="26"/>
      <c r="J24" s="26"/>
    </row>
    <row r="25" spans="1:10" x14ac:dyDescent="0.25">
      <c r="A25" s="2"/>
      <c r="B25" s="41" t="s">
        <v>185</v>
      </c>
      <c r="D25" s="2"/>
      <c r="E25" s="2"/>
      <c r="F25" s="2"/>
      <c r="G25" s="2"/>
      <c r="H25" s="2"/>
      <c r="I25" s="26"/>
      <c r="J25" s="26"/>
    </row>
    <row r="26" spans="1:10" x14ac:dyDescent="0.25">
      <c r="A26" s="2"/>
      <c r="B26" s="2"/>
      <c r="D26" s="2"/>
      <c r="E26" s="2"/>
      <c r="F26" s="2"/>
      <c r="G26" s="2"/>
      <c r="H26" s="2"/>
      <c r="I26" s="26"/>
      <c r="J26" s="26"/>
    </row>
    <row r="27" spans="1:10" x14ac:dyDescent="0.25">
      <c r="A27" s="2">
        <v>1</v>
      </c>
      <c r="B27" s="2">
        <v>0</v>
      </c>
      <c r="D27" s="2"/>
      <c r="E27" s="2"/>
      <c r="F27" s="2"/>
      <c r="G27" s="2"/>
      <c r="H27" s="2"/>
      <c r="I27" s="26"/>
      <c r="J27" s="26"/>
    </row>
    <row r="28" spans="1:10" x14ac:dyDescent="0.25">
      <c r="A28" s="45" t="s">
        <v>196</v>
      </c>
      <c r="B28" s="2" t="s">
        <v>79</v>
      </c>
      <c r="D28" s="2"/>
      <c r="E28" s="2"/>
      <c r="F28" s="2"/>
      <c r="G28" s="2"/>
      <c r="H28" s="2"/>
      <c r="I28" s="26"/>
      <c r="J28" s="26"/>
    </row>
    <row r="29" spans="1:10" x14ac:dyDescent="0.25">
      <c r="A29" s="2">
        <v>0</v>
      </c>
      <c r="B29" s="2">
        <v>1</v>
      </c>
      <c r="D29" s="2"/>
      <c r="E29" s="2"/>
      <c r="F29" s="2"/>
      <c r="G29" s="2"/>
      <c r="H29" s="2"/>
      <c r="I29" s="26"/>
      <c r="J29" s="26"/>
    </row>
    <row r="30" spans="1:10" x14ac:dyDescent="0.25">
      <c r="A30" s="2"/>
      <c r="B30" s="46" t="s">
        <v>209</v>
      </c>
      <c r="D30" s="2"/>
      <c r="E30" s="2"/>
      <c r="F30" s="2"/>
      <c r="G30" s="2"/>
      <c r="H30" s="2"/>
      <c r="I30" s="26"/>
      <c r="J30" s="26"/>
    </row>
    <row r="31" spans="1:10" x14ac:dyDescent="0.25">
      <c r="A31" s="2">
        <v>1</v>
      </c>
      <c r="B31" s="2">
        <v>0</v>
      </c>
      <c r="D31" s="2"/>
      <c r="E31" s="2"/>
      <c r="F31" s="2"/>
      <c r="G31" s="2"/>
      <c r="H31" s="2"/>
      <c r="I31" s="26"/>
      <c r="J31" s="26"/>
    </row>
    <row r="32" spans="1:10" x14ac:dyDescent="0.25">
      <c r="A32" s="41" t="s">
        <v>216</v>
      </c>
      <c r="B32" s="2" t="s">
        <v>79</v>
      </c>
      <c r="D32" s="2"/>
      <c r="E32" s="2"/>
      <c r="F32" s="2"/>
      <c r="G32" s="2"/>
      <c r="H32" s="2"/>
      <c r="I32" s="26"/>
      <c r="J32" s="26"/>
    </row>
    <row r="33" spans="1:10" x14ac:dyDescent="0.25">
      <c r="A33" s="2">
        <v>1</v>
      </c>
      <c r="B33" s="2">
        <v>0</v>
      </c>
      <c r="D33" s="2"/>
      <c r="E33" s="2"/>
      <c r="F33" s="2"/>
      <c r="G33" s="2"/>
      <c r="H33" s="2"/>
      <c r="I33" s="26"/>
      <c r="J33" s="26"/>
    </row>
    <row r="34" spans="1:10" x14ac:dyDescent="0.25">
      <c r="A34" s="45" t="s">
        <v>222</v>
      </c>
      <c r="B34" s="2" t="s">
        <v>79</v>
      </c>
      <c r="D34" s="2"/>
      <c r="E34" s="2"/>
      <c r="F34" s="2"/>
      <c r="G34" s="2"/>
      <c r="H34" s="2"/>
      <c r="I34" s="26"/>
      <c r="J34" s="26"/>
    </row>
    <row r="35" spans="1:10" x14ac:dyDescent="0.25">
      <c r="A35" s="2">
        <v>1</v>
      </c>
      <c r="B35" s="2">
        <v>0</v>
      </c>
      <c r="D35" s="2"/>
      <c r="E35" s="2"/>
      <c r="F35" s="2"/>
      <c r="G35" s="2"/>
      <c r="H35" s="2"/>
      <c r="I35" s="26"/>
      <c r="J35" s="26"/>
    </row>
    <row r="36" spans="1:10" x14ac:dyDescent="0.25">
      <c r="A36" s="31" t="s">
        <v>228</v>
      </c>
      <c r="B36" s="2" t="s">
        <v>79</v>
      </c>
      <c r="D36" s="2"/>
      <c r="E36" s="2"/>
      <c r="F36" s="2"/>
      <c r="G36" s="2"/>
      <c r="H36" s="2"/>
      <c r="I36" s="26"/>
      <c r="J36" s="26"/>
    </row>
    <row r="37" spans="1:10" x14ac:dyDescent="0.25">
      <c r="A37" s="2"/>
      <c r="B37" s="2"/>
      <c r="D37" s="2"/>
      <c r="E37" s="2"/>
      <c r="F37" s="2"/>
      <c r="G37" s="2"/>
      <c r="H37" s="2"/>
      <c r="I37" s="26"/>
      <c r="J37" s="26"/>
    </row>
    <row r="38" spans="1:10" x14ac:dyDescent="0.25">
      <c r="A38" s="2">
        <v>0</v>
      </c>
      <c r="B38" s="2">
        <v>1</v>
      </c>
      <c r="D38" s="2"/>
      <c r="E38" s="2"/>
      <c r="F38" s="2"/>
      <c r="G38" s="2"/>
      <c r="H38" s="2"/>
      <c r="I38" s="26"/>
      <c r="J38" s="26"/>
    </row>
    <row r="39" spans="1:10" x14ac:dyDescent="0.25">
      <c r="A39" s="2"/>
      <c r="B39" s="46" t="s">
        <v>244</v>
      </c>
      <c r="D39" s="2"/>
      <c r="E39" s="2"/>
      <c r="F39" s="2"/>
      <c r="G39" s="2"/>
      <c r="H39" s="2"/>
      <c r="I39" s="26"/>
      <c r="J39" s="26"/>
    </row>
    <row r="40" spans="1:10" x14ac:dyDescent="0.25">
      <c r="A40" s="2">
        <v>0</v>
      </c>
      <c r="B40" s="2">
        <v>1</v>
      </c>
      <c r="D40" s="2"/>
      <c r="E40" s="2"/>
      <c r="F40" s="2"/>
      <c r="G40" s="2"/>
      <c r="H40" s="2"/>
      <c r="I40" s="26"/>
      <c r="J40" s="26"/>
    </row>
    <row r="41" spans="1:10" x14ac:dyDescent="0.25">
      <c r="A41" s="2"/>
      <c r="B41" s="46" t="s">
        <v>252</v>
      </c>
      <c r="D41" s="2"/>
      <c r="E41" s="2"/>
      <c r="F41" s="2"/>
      <c r="G41" s="2"/>
      <c r="H41" s="2"/>
      <c r="I41" s="26"/>
      <c r="J41" s="26"/>
    </row>
    <row r="42" spans="1:10" x14ac:dyDescent="0.25">
      <c r="A42" s="2">
        <v>0</v>
      </c>
      <c r="B42" s="2">
        <v>1</v>
      </c>
      <c r="D42" s="2"/>
      <c r="E42" s="2"/>
      <c r="F42" s="2"/>
      <c r="G42" s="2"/>
      <c r="H42" s="2"/>
      <c r="I42" s="26"/>
      <c r="J42" s="26"/>
    </row>
    <row r="43" spans="1:10" x14ac:dyDescent="0.25">
      <c r="A43" s="2"/>
      <c r="B43" s="46" t="s">
        <v>254</v>
      </c>
      <c r="D43" s="2"/>
      <c r="E43" s="2"/>
      <c r="F43" s="2"/>
      <c r="G43" s="2"/>
      <c r="H43" s="2"/>
      <c r="I43" s="26"/>
      <c r="J43" s="26"/>
    </row>
    <row r="44" spans="1:10" x14ac:dyDescent="0.25">
      <c r="A44" s="2">
        <v>0</v>
      </c>
      <c r="B44" s="2">
        <v>1</v>
      </c>
      <c r="D44" s="2"/>
      <c r="E44" s="2"/>
      <c r="F44" s="2"/>
      <c r="G44" s="2"/>
      <c r="H44" s="2"/>
      <c r="I44" s="26"/>
      <c r="J44" s="26"/>
    </row>
    <row r="45" spans="1:10" x14ac:dyDescent="0.25">
      <c r="A45" s="2"/>
      <c r="B45" s="46" t="s">
        <v>258</v>
      </c>
      <c r="D45" s="2"/>
      <c r="E45" s="2"/>
      <c r="F45" s="2"/>
      <c r="G45" s="2"/>
      <c r="H45" s="2"/>
      <c r="I45" s="26"/>
      <c r="J45" s="26"/>
    </row>
    <row r="46" spans="1:10" x14ac:dyDescent="0.25">
      <c r="A46" s="2">
        <v>0</v>
      </c>
      <c r="B46" s="2">
        <v>1</v>
      </c>
      <c r="D46" s="2"/>
      <c r="E46" s="2"/>
      <c r="F46" s="2"/>
      <c r="G46" s="2"/>
      <c r="H46" s="2"/>
      <c r="I46" s="26"/>
      <c r="J46" s="26"/>
    </row>
    <row r="47" spans="1:10" x14ac:dyDescent="0.25">
      <c r="A47" s="2"/>
      <c r="B47" s="46" t="s">
        <v>258</v>
      </c>
      <c r="D47" s="2"/>
      <c r="E47" s="2"/>
      <c r="F47" s="2"/>
      <c r="G47" s="2"/>
      <c r="H47" s="2"/>
      <c r="I47" s="26"/>
      <c r="J47" s="26"/>
    </row>
    <row r="48" spans="1:10" x14ac:dyDescent="0.25">
      <c r="A48" s="2">
        <v>0</v>
      </c>
      <c r="B48" s="2">
        <v>1</v>
      </c>
      <c r="D48" s="2"/>
      <c r="E48" s="2"/>
      <c r="F48" s="2"/>
      <c r="G48" s="2"/>
      <c r="H48" s="2"/>
      <c r="I48" s="26"/>
      <c r="J48" s="26"/>
    </row>
    <row r="49" spans="1:10" x14ac:dyDescent="0.25">
      <c r="A49" s="2"/>
      <c r="B49" s="46" t="s">
        <v>258</v>
      </c>
      <c r="D49" s="2"/>
      <c r="E49" s="2"/>
      <c r="F49" s="2"/>
      <c r="G49" s="2"/>
      <c r="H49" s="2"/>
      <c r="I49" s="26"/>
      <c r="J49" s="26"/>
    </row>
  </sheetData>
  <mergeCells count="3">
    <mergeCell ref="A2:B2"/>
    <mergeCell ref="F13:H13"/>
    <mergeCell ref="F14:H1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55" zoomScaleNormal="55" workbookViewId="0"/>
  </sheetViews>
  <sheetFormatPr defaultColWidth="17.28515625" defaultRowHeight="15" customHeight="1" x14ac:dyDescent="0.2"/>
  <cols>
    <col min="1" max="1" width="209.28515625" customWidth="1"/>
    <col min="2" max="2" width="5.42578125" customWidth="1"/>
    <col min="3" max="6" width="8.7109375" customWidth="1"/>
  </cols>
  <sheetData>
    <row r="1" spans="1:2" x14ac:dyDescent="0.25">
      <c r="A1" s="2" t="s">
        <v>25</v>
      </c>
      <c r="B1" s="2"/>
    </row>
    <row r="2" spans="1:2" x14ac:dyDescent="0.25">
      <c r="A2" s="2" t="s">
        <v>29</v>
      </c>
      <c r="B2" s="2"/>
    </row>
    <row r="3" spans="1:2" x14ac:dyDescent="0.25">
      <c r="A3" s="2" t="s">
        <v>30</v>
      </c>
      <c r="B3" s="2"/>
    </row>
    <row r="4" spans="1:2" x14ac:dyDescent="0.25">
      <c r="A4" s="2"/>
      <c r="B4" s="2"/>
    </row>
    <row r="5" spans="1:2" x14ac:dyDescent="0.25">
      <c r="A5" s="2"/>
      <c r="B5" s="2"/>
    </row>
    <row r="6" spans="1:2" x14ac:dyDescent="0.25">
      <c r="A6" s="2"/>
      <c r="B6" s="2"/>
    </row>
    <row r="7" spans="1:2" x14ac:dyDescent="0.25">
      <c r="A7" s="2"/>
      <c r="B7" s="2"/>
    </row>
    <row r="8" spans="1:2" x14ac:dyDescent="0.25">
      <c r="A8" s="2"/>
      <c r="B8" s="2"/>
    </row>
    <row r="9" spans="1:2" x14ac:dyDescent="0.25">
      <c r="A9" s="2"/>
      <c r="B9" s="2"/>
    </row>
    <row r="10" spans="1:2" x14ac:dyDescent="0.25">
      <c r="A10" s="2"/>
      <c r="B10" s="2"/>
    </row>
    <row r="11" spans="1:2" x14ac:dyDescent="0.25">
      <c r="A11" s="2"/>
      <c r="B11" s="2"/>
    </row>
    <row r="12" spans="1:2" x14ac:dyDescent="0.25">
      <c r="A12" s="2"/>
      <c r="B12" s="2"/>
    </row>
    <row r="13" spans="1:2" x14ac:dyDescent="0.25">
      <c r="A13" s="2"/>
      <c r="B13" s="2"/>
    </row>
    <row r="14" spans="1:2" x14ac:dyDescent="0.25">
      <c r="A14" s="2"/>
      <c r="B14" s="2"/>
    </row>
    <row r="15" spans="1:2" x14ac:dyDescent="0.25">
      <c r="A15" s="2"/>
      <c r="B15" s="2"/>
    </row>
    <row r="16" spans="1:2" x14ac:dyDescent="0.25">
      <c r="A16" s="2"/>
      <c r="B16" s="2"/>
    </row>
    <row r="17" spans="1:2" x14ac:dyDescent="0.25">
      <c r="A17" s="2"/>
      <c r="B17" s="2"/>
    </row>
    <row r="18" spans="1:2" x14ac:dyDescent="0.25">
      <c r="A18" s="2"/>
      <c r="B18" s="2"/>
    </row>
    <row r="19" spans="1:2" x14ac:dyDescent="0.25">
      <c r="A19" s="2"/>
      <c r="B19" s="2"/>
    </row>
    <row r="20" spans="1:2" x14ac:dyDescent="0.25">
      <c r="A20" s="2"/>
      <c r="B20"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ColWidth="17.28515625" defaultRowHeight="15" customHeight="1" x14ac:dyDescent="0.2"/>
  <cols>
    <col min="1" max="1" width="170" customWidth="1"/>
    <col min="2" max="2" width="10.42578125" customWidth="1"/>
    <col min="3" max="6" width="8.7109375" customWidth="1"/>
  </cols>
  <sheetData>
    <row r="1" spans="1:2" x14ac:dyDescent="0.25">
      <c r="A1" s="6" t="s">
        <v>28</v>
      </c>
      <c r="B1" s="2"/>
    </row>
    <row r="2" spans="1:2" x14ac:dyDescent="0.25">
      <c r="A2" s="2" t="s">
        <v>39</v>
      </c>
      <c r="B2" s="2"/>
    </row>
    <row r="3" spans="1:2" x14ac:dyDescent="0.25">
      <c r="A3" s="2" t="s">
        <v>40</v>
      </c>
      <c r="B3" s="2"/>
    </row>
    <row r="4" spans="1:2" x14ac:dyDescent="0.25">
      <c r="A4" s="2" t="s">
        <v>41</v>
      </c>
      <c r="B4" s="2"/>
    </row>
    <row r="5" spans="1:2" x14ac:dyDescent="0.25">
      <c r="A5" s="2"/>
      <c r="B5" s="2"/>
    </row>
    <row r="6" spans="1:2" x14ac:dyDescent="0.25">
      <c r="A6" s="2"/>
      <c r="B6" s="2"/>
    </row>
    <row r="7" spans="1:2" x14ac:dyDescent="0.25">
      <c r="A7" s="2"/>
      <c r="B7" s="2"/>
    </row>
    <row r="8" spans="1:2" x14ac:dyDescent="0.25">
      <c r="A8" s="2"/>
      <c r="B8" s="2"/>
    </row>
    <row r="9" spans="1:2" x14ac:dyDescent="0.25">
      <c r="A9" s="2"/>
      <c r="B9" s="2"/>
    </row>
    <row r="10" spans="1:2" x14ac:dyDescent="0.25">
      <c r="A10" s="2"/>
      <c r="B10" s="2"/>
    </row>
    <row r="11" spans="1:2" x14ac:dyDescent="0.25">
      <c r="A11" s="2"/>
      <c r="B11" s="2"/>
    </row>
    <row r="12" spans="1:2" x14ac:dyDescent="0.25">
      <c r="A12" s="2"/>
      <c r="B12" s="2"/>
    </row>
    <row r="13" spans="1:2" x14ac:dyDescent="0.25">
      <c r="A13" s="2"/>
      <c r="B13" s="2"/>
    </row>
    <row r="14" spans="1:2" x14ac:dyDescent="0.25">
      <c r="A14" s="2"/>
      <c r="B14" s="2"/>
    </row>
    <row r="15" spans="1:2" x14ac:dyDescent="0.25">
      <c r="A15" s="2"/>
      <c r="B15" s="2"/>
    </row>
    <row r="16" spans="1:2" x14ac:dyDescent="0.25">
      <c r="A16" s="2"/>
      <c r="B16" s="2"/>
    </row>
    <row r="17" spans="1:2" x14ac:dyDescent="0.25">
      <c r="A17" s="2"/>
      <c r="B17" s="2"/>
    </row>
    <row r="18" spans="1:2" x14ac:dyDescent="0.25">
      <c r="A18" s="2"/>
      <c r="B18" s="2"/>
    </row>
    <row r="19" spans="1:2" x14ac:dyDescent="0.25">
      <c r="A19" s="2"/>
      <c r="B19" s="2"/>
    </row>
    <row r="20" spans="1:2" x14ac:dyDescent="0.25">
      <c r="A20" s="2"/>
      <c r="B2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TTL</vt:lpstr>
      <vt:lpstr>Answer Key</vt:lpstr>
      <vt:lpstr>Quant. Analy</vt:lpstr>
      <vt:lpstr>Occupation</vt:lpstr>
      <vt:lpstr>Age</vt:lpstr>
      <vt:lpstr>Time in Village</vt:lpstr>
      <vt:lpstr>Drinking Water Analysis</vt:lpstr>
      <vt:lpstr>Household-Sanitation</vt:lpstr>
      <vt:lpstr>Agriculture Analysis</vt:lpstr>
      <vt:lpstr>Broken PipesPumps</vt:lpstr>
      <vt:lpstr>Water Supply</vt:lpstr>
      <vt:lpstr>Changes to System</vt:lpstr>
      <vt:lpstr>Water Quality Perception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Joe</cp:lastModifiedBy>
  <dcterms:modified xsi:type="dcterms:W3CDTF">2015-03-06T04:46:40Z</dcterms:modified>
</cp:coreProperties>
</file>