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verage Sales Forecast" sheetId="1" r:id="rId4"/>
    <sheet state="visible" name="Highball Sales Forecast" sheetId="2" r:id="rId5"/>
    <sheet state="visible" name="Lowball Sales Forecast" sheetId="3" r:id="rId6"/>
    <sheet state="visible" name="Supporting Assumptions" sheetId="4" r:id="rId7"/>
  </sheets>
  <definedNames/>
  <calcPr/>
</workbook>
</file>

<file path=xl/sharedStrings.xml><?xml version="1.0" encoding="utf-8"?>
<sst xmlns="http://schemas.openxmlformats.org/spreadsheetml/2006/main" count="117" uniqueCount="43">
  <si>
    <t>Month</t>
  </si>
  <si>
    <t>Total</t>
  </si>
  <si>
    <t>Number of Units Sold</t>
  </si>
  <si>
    <t>Coconut Husk Pots (Wholesale)</t>
  </si>
  <si>
    <t>Pots w Mulch (Individual)</t>
  </si>
  <si>
    <t>Coconut Fiber (12x8x3)</t>
  </si>
  <si>
    <t>Average Selling Price per Unit</t>
  </si>
  <si>
    <t>Total Revenue</t>
  </si>
  <si>
    <t>Capital Income (Initial Grant)</t>
  </si>
  <si>
    <t>Gov't (Covers Siamdiecut)</t>
  </si>
  <si>
    <t>Total Captial Income</t>
  </si>
  <si>
    <t>Capital Cost (initial expense)</t>
  </si>
  <si>
    <t>Materials (Siamdiecut Manual)</t>
  </si>
  <si>
    <t>Materials (Coconut Fiber Machine)</t>
  </si>
  <si>
    <t>Labor Tools</t>
  </si>
  <si>
    <t>Total Capital Cost</t>
  </si>
  <si>
    <t>Operting Cost (recurring expense)</t>
  </si>
  <si>
    <t>Coconut Flower Pot</t>
  </si>
  <si>
    <t>Labor (minimum wage) (Pay to the Worker)</t>
  </si>
  <si>
    <t>Sigma-Aldrich Adhesive Glue</t>
  </si>
  <si>
    <t>Total Flower Pot Cost</t>
  </si>
  <si>
    <t>Sigma Aldrich Adhesive Glue</t>
  </si>
  <si>
    <t>Total Flower Pot with Mulch Cost</t>
  </si>
  <si>
    <t>Transportation Cost</t>
  </si>
  <si>
    <t>Rides to Bangkok</t>
  </si>
  <si>
    <t>Delivery Cost</t>
  </si>
  <si>
    <t>Labor</t>
  </si>
  <si>
    <t>Shipping</t>
  </si>
  <si>
    <t>Rent</t>
  </si>
  <si>
    <t>Cost of Rent</t>
  </si>
  <si>
    <t>Total Fixed Expenses</t>
  </si>
  <si>
    <t>Operating Income</t>
  </si>
  <si>
    <t>Revenue</t>
  </si>
  <si>
    <t>Assumption 1: Units sold are based on number of a flower pot taking two minutes and ten seconds to create</t>
  </si>
  <si>
    <t xml:space="preserve">Assumption 2: Worker will work for 4 days a week and 8 hour shifts, with a 1 hour break daily </t>
  </si>
  <si>
    <t>Assmuption 3: We expect the sales to be through wholesale</t>
  </si>
  <si>
    <t>Assumption 4: We will sell a weeks worth of products every month</t>
  </si>
  <si>
    <t>Assumption 1: We are assuming we will get the Chaipattana grant</t>
  </si>
  <si>
    <t>Capital Expense</t>
  </si>
  <si>
    <t>Assumption 1 : We will purchase machines for the price they are listed at</t>
  </si>
  <si>
    <t>Operating Expense</t>
  </si>
  <si>
    <t>Assumption 1: Prices for advertisements will stay the same, meaning there will be no expansion of advertisement besides the facebook page</t>
  </si>
  <si>
    <t>Assumption 2: Coconut husks will be abundant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</si>
</sst>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฿]#,##0.00"/>
  </numFmts>
  <fonts count="6">
    <font>
      <sz val="10.0"/>
      <color rgb="FF000000"/>
      <name val="Arial"/>
      <scheme val="minor"/>
    </font>
    <font>
      <color theme="1"/>
      <name val="Arial"/>
    </font>
    <font>
      <sz val="8.0"/>
      <color theme="1"/>
      <name val="Arial"/>
    </font>
    <font>
      <b/>
      <color theme="1"/>
      <name val="Arial"/>
    </font>
    <font>
      <color theme="1"/>
      <name val="Arial"/>
      <scheme val="minor"/>
    </font>
    <font>
      <name val="Arial"/>
    </font>
  </fonts>
  <fills count="8">
    <fill>
      <patternFill patternType="none"/>
    </fill>
    <fill>
      <patternFill patternType="lightGray"/>
    </fill>
    <fill>
      <patternFill patternType="solid">
        <fgColor rgb="FFD8E4BC"/>
        <bgColor rgb="FFD8E4BC"/>
      </patternFill>
    </fill>
    <fill>
      <patternFill patternType="solid">
        <fgColor theme="0"/>
        <bgColor theme="0"/>
      </patternFill>
    </fill>
    <fill>
      <patternFill patternType="solid">
        <fgColor rgb="FFD9D2E9"/>
        <bgColor rgb="FFD9D2E9"/>
      </patternFill>
    </fill>
    <fill>
      <patternFill patternType="solid">
        <fgColor rgb="FFFCD5B4"/>
        <bgColor rgb="FFFCD5B4"/>
      </patternFill>
    </fill>
    <fill>
      <patternFill patternType="solid">
        <fgColor rgb="FFB8CCE4"/>
        <bgColor rgb="FFB8CCE4"/>
      </patternFill>
    </fill>
    <fill>
      <patternFill patternType="solid">
        <fgColor rgb="FFFFFF99"/>
        <bgColor rgb="FFFFFF99"/>
      </patternFill>
    </fill>
  </fills>
  <borders count="1">
    <border/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center" readingOrder="0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2" fontId="3" numFmtId="0" xfId="0" applyAlignment="1" applyFill="1" applyFont="1">
      <alignment readingOrder="0" shrinkToFit="0" vertical="bottom" wrapText="0"/>
    </xf>
    <xf borderId="0" fillId="2" fontId="1" numFmtId="164" xfId="0" applyAlignment="1" applyFont="1" applyNumberFormat="1">
      <alignment shrinkToFit="0" vertical="bottom" wrapText="0"/>
    </xf>
    <xf borderId="0" fillId="2" fontId="1" numFmtId="164" xfId="0" applyAlignment="1" applyFont="1" applyNumberFormat="1">
      <alignment readingOrder="0" shrinkToFit="0" vertical="bottom" wrapText="0"/>
    </xf>
    <xf borderId="0" fillId="2" fontId="1" numFmtId="0" xfId="0" applyAlignment="1" applyFont="1">
      <alignment readingOrder="0" shrinkToFit="0" vertical="bottom" wrapText="0"/>
    </xf>
    <xf borderId="0" fillId="2" fontId="1" numFmtId="0" xfId="0" applyAlignment="1" applyFont="1">
      <alignment shrinkToFit="0" vertical="bottom" wrapText="0"/>
    </xf>
    <xf borderId="0" fillId="2" fontId="3" numFmtId="0" xfId="0" applyAlignment="1" applyFont="1">
      <alignment horizontal="right" readingOrder="0" shrinkToFit="0" vertical="bottom" wrapText="0"/>
    </xf>
    <xf borderId="0" fillId="2" fontId="1" numFmtId="164" xfId="0" applyAlignment="1" applyFont="1" applyNumberFormat="1">
      <alignment horizontal="right" readingOrder="0"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3" fontId="1" numFmtId="164" xfId="0" applyAlignment="1" applyFill="1" applyFont="1" applyNumberFormat="1">
      <alignment horizontal="right" readingOrder="0" shrinkToFit="0" vertical="bottom" wrapText="0"/>
    </xf>
    <xf borderId="0" fillId="4" fontId="3" numFmtId="0" xfId="0" applyAlignment="1" applyFill="1" applyFont="1">
      <alignment readingOrder="0" shrinkToFit="0" vertical="bottom" wrapText="0"/>
    </xf>
    <xf borderId="0" fillId="4" fontId="1" numFmtId="0" xfId="0" applyAlignment="1" applyFont="1">
      <alignment shrinkToFit="0" vertical="bottom" wrapText="0"/>
    </xf>
    <xf borderId="0" fillId="4" fontId="1" numFmtId="164" xfId="0" applyAlignment="1" applyFont="1" applyNumberFormat="1">
      <alignment shrinkToFit="0" vertical="bottom" wrapText="0"/>
    </xf>
    <xf borderId="0" fillId="4" fontId="1" numFmtId="164" xfId="0" applyAlignment="1" applyFont="1" applyNumberFormat="1">
      <alignment horizontal="right" readingOrder="0" shrinkToFit="0" vertical="bottom" wrapText="0"/>
    </xf>
    <xf borderId="0" fillId="4" fontId="1" numFmtId="0" xfId="0" applyAlignment="1" applyFont="1">
      <alignment readingOrder="0" shrinkToFit="0" vertical="bottom" wrapText="0"/>
    </xf>
    <xf borderId="0" fillId="4" fontId="1" numFmtId="164" xfId="0" applyAlignment="1" applyFont="1" applyNumberFormat="1">
      <alignment readingOrder="0" shrinkToFit="0" vertical="bottom" wrapText="0"/>
    </xf>
    <xf borderId="0" fillId="4" fontId="3" numFmtId="0" xfId="0" applyAlignment="1" applyFont="1">
      <alignment horizontal="right" readingOrder="0" shrinkToFit="0" vertical="bottom" wrapText="0"/>
    </xf>
    <xf borderId="0" fillId="5" fontId="3" numFmtId="0" xfId="0" applyAlignment="1" applyFill="1" applyFont="1">
      <alignment readingOrder="0" shrinkToFit="0" vertical="bottom" wrapText="0"/>
    </xf>
    <xf borderId="0" fillId="5" fontId="1" numFmtId="164" xfId="0" applyAlignment="1" applyFont="1" applyNumberFormat="1">
      <alignment shrinkToFit="0" vertical="bottom" wrapText="0"/>
    </xf>
    <xf borderId="0" fillId="5" fontId="1" numFmtId="164" xfId="0" applyAlignment="1" applyFont="1" applyNumberFormat="1">
      <alignment horizontal="right" readingOrder="0" shrinkToFit="0" vertical="bottom" wrapText="0"/>
    </xf>
    <xf borderId="0" fillId="5" fontId="1" numFmtId="0" xfId="0" applyAlignment="1" applyFont="1">
      <alignment shrinkToFit="0" vertical="bottom" wrapText="0"/>
    </xf>
    <xf borderId="0" fillId="5" fontId="1" numFmtId="0" xfId="0" applyAlignment="1" applyFont="1">
      <alignment readingOrder="0" shrinkToFit="0" vertical="bottom" wrapText="0"/>
    </xf>
    <xf borderId="0" fillId="5" fontId="1" numFmtId="164" xfId="0" applyAlignment="1" applyFont="1" applyNumberFormat="1">
      <alignment horizontal="center" readingOrder="0" shrinkToFit="0" vertical="bottom" wrapText="0"/>
    </xf>
    <xf borderId="0" fillId="5" fontId="1" numFmtId="0" xfId="0" applyAlignment="1" applyFont="1">
      <alignment horizontal="left" readingOrder="0" shrinkToFit="0" vertical="bottom" wrapText="0"/>
    </xf>
    <xf borderId="0" fillId="5" fontId="3" numFmtId="0" xfId="0" applyAlignment="1" applyFont="1">
      <alignment horizontal="right" readingOrder="0" shrinkToFit="0" vertical="bottom" wrapText="0"/>
    </xf>
    <xf borderId="0" fillId="6" fontId="3" numFmtId="0" xfId="0" applyAlignment="1" applyFill="1" applyFont="1">
      <alignment readingOrder="0" shrinkToFit="0" vertical="bottom" wrapText="0"/>
    </xf>
    <xf borderId="0" fillId="6" fontId="1" numFmtId="164" xfId="0" applyAlignment="1" applyFont="1" applyNumberFormat="1">
      <alignment shrinkToFit="0" vertical="bottom" wrapText="0"/>
    </xf>
    <xf borderId="0" fillId="6" fontId="1" numFmtId="164" xfId="0" applyAlignment="1" applyFont="1" applyNumberFormat="1">
      <alignment horizontal="right" readingOrder="0" shrinkToFit="0" vertical="bottom" wrapText="0"/>
    </xf>
    <xf borderId="0" fillId="6" fontId="1" numFmtId="0" xfId="0" applyAlignment="1" applyFont="1">
      <alignment shrinkToFit="0" vertical="bottom" wrapText="0"/>
    </xf>
    <xf borderId="0" fillId="6" fontId="1" numFmtId="0" xfId="0" applyAlignment="1" applyFont="1">
      <alignment readingOrder="0" shrinkToFit="0" vertical="bottom" wrapText="0"/>
    </xf>
    <xf borderId="0" fillId="6" fontId="1" numFmtId="164" xfId="0" applyAlignment="1" applyFont="1" applyNumberFormat="1">
      <alignment readingOrder="0" shrinkToFit="0" vertical="bottom" wrapText="0"/>
    </xf>
    <xf borderId="0" fillId="6" fontId="3" numFmtId="0" xfId="0" applyAlignment="1" applyFont="1">
      <alignment horizontal="right" readingOrder="0" shrinkToFit="0" vertical="bottom" wrapText="0"/>
    </xf>
    <xf borderId="0" fillId="6" fontId="3" numFmtId="164" xfId="0" applyAlignment="1" applyFont="1" applyNumberFormat="1">
      <alignment horizontal="right" readingOrder="0" shrinkToFit="0" vertical="bottom" wrapText="0"/>
    </xf>
    <xf borderId="0" fillId="6" fontId="3" numFmtId="164" xfId="0" applyAlignment="1" applyFont="1" applyNumberFormat="1">
      <alignment shrinkToFit="0" vertical="bottom" wrapText="0"/>
    </xf>
    <xf borderId="0" fillId="6" fontId="3" numFmtId="0" xfId="0" applyAlignment="1" applyFont="1">
      <alignment readingOrder="0" shrinkToFit="0" vertical="bottom" wrapText="0"/>
    </xf>
    <xf borderId="0" fillId="6" fontId="1" numFmtId="0" xfId="0" applyAlignment="1" applyFont="1">
      <alignment horizontal="right" readingOrder="0" shrinkToFit="0" vertical="bottom" wrapText="0"/>
    </xf>
    <xf borderId="0" fillId="6" fontId="1" numFmtId="0" xfId="0" applyAlignment="1" applyFont="1">
      <alignment horizontal="right" readingOrder="0" shrinkToFit="0" vertical="bottom" wrapText="0"/>
    </xf>
    <xf borderId="0" fillId="6" fontId="1" numFmtId="164" xfId="0" applyAlignment="1" applyFont="1" applyNumberFormat="1">
      <alignment horizontal="right" readingOrder="0" shrinkToFit="0" vertical="bottom" wrapText="0"/>
    </xf>
    <xf borderId="0" fillId="7" fontId="3" numFmtId="0" xfId="0" applyAlignment="1" applyFill="1" applyFont="1">
      <alignment readingOrder="0" shrinkToFit="0" vertical="bottom" wrapText="0"/>
    </xf>
    <xf borderId="0" fillId="7" fontId="3" numFmtId="164" xfId="0" applyAlignment="1" applyFont="1" applyNumberFormat="1">
      <alignment horizontal="center" readingOrder="0" shrinkToFit="0" vertical="bottom" wrapText="0"/>
    </xf>
    <xf borderId="0" fillId="7" fontId="3" numFmtId="164" xfId="0" applyAlignment="1" applyFont="1" applyNumberFormat="1">
      <alignment shrinkToFit="0" vertical="bottom" wrapText="0"/>
    </xf>
    <xf borderId="0" fillId="7" fontId="1" numFmtId="164" xfId="0" applyAlignment="1" applyFont="1" applyNumberFormat="1">
      <alignment horizontal="right" readingOrder="0" shrinkToFit="0" vertical="bottom" wrapText="0"/>
    </xf>
    <xf borderId="0" fillId="0" fontId="1" numFmtId="0" xfId="0" applyAlignment="1" applyFont="1">
      <alignment horizontal="right" readingOrder="0" shrinkToFit="0" vertical="bottom" wrapText="0"/>
    </xf>
    <xf borderId="0" fillId="0" fontId="3" numFmtId="164" xfId="0" applyAlignment="1" applyFont="1" applyNumberFormat="1">
      <alignment horizontal="right" readingOrder="0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1" numFmtId="164" xfId="0" applyAlignment="1" applyFont="1" applyNumberFormat="1">
      <alignment horizontal="right" readingOrder="0" shrinkToFit="0" vertical="bottom" wrapText="0"/>
    </xf>
    <xf borderId="0" fillId="0" fontId="3" numFmtId="0" xfId="0" applyAlignment="1" applyFont="1">
      <alignment horizontal="right" readingOrder="0" shrinkToFit="0" vertical="bottom" wrapText="0"/>
    </xf>
    <xf borderId="0" fillId="0" fontId="3" numFmtId="0" xfId="0" applyAlignment="1" applyFont="1">
      <alignment readingOrder="0" shrinkToFit="0" vertical="bottom" wrapText="0"/>
    </xf>
    <xf borderId="0" fillId="0" fontId="3" numFmtId="164" xfId="0" applyAlignment="1" applyFont="1" applyNumberFormat="1">
      <alignment horizontal="center" readingOrder="0" shrinkToFit="0" vertical="bottom" wrapText="0"/>
    </xf>
    <xf borderId="0" fillId="3" fontId="1" numFmtId="0" xfId="0" applyAlignment="1" applyFont="1">
      <alignment shrinkToFit="0" vertical="bottom" wrapText="0"/>
    </xf>
    <xf borderId="0" fillId="3" fontId="1" numFmtId="0" xfId="0" applyAlignment="1" applyFont="1">
      <alignment horizontal="right" readingOrder="0" shrinkToFit="0" vertical="bottom" wrapText="0"/>
    </xf>
    <xf borderId="0" fillId="3" fontId="3" numFmtId="164" xfId="0" applyAlignment="1" applyFont="1" applyNumberFormat="1">
      <alignment horizontal="right" readingOrder="0" shrinkToFit="0" vertical="bottom" wrapText="0"/>
    </xf>
    <xf borderId="0" fillId="3" fontId="3" numFmtId="164" xfId="0" applyAlignment="1" applyFont="1" applyNumberFormat="1">
      <alignment shrinkToFit="0" vertical="bottom" wrapText="0"/>
    </xf>
    <xf borderId="0" fillId="3" fontId="3" numFmtId="0" xfId="0" applyAlignment="1" applyFont="1">
      <alignment horizontal="right" readingOrder="0" shrinkToFit="0" vertical="bottom" wrapText="0"/>
    </xf>
    <xf borderId="0" fillId="3" fontId="4" numFmtId="0" xfId="0" applyFont="1"/>
    <xf borderId="0" fillId="3" fontId="3" numFmtId="0" xfId="0" applyAlignment="1" applyFont="1">
      <alignment readingOrder="0" shrinkToFit="0" vertical="bottom" wrapText="0"/>
    </xf>
    <xf borderId="0" fillId="3" fontId="3" numFmtId="164" xfId="0" applyAlignment="1" applyFont="1" applyNumberFormat="1">
      <alignment horizontal="center" readingOrder="0" shrinkToFit="0" vertical="bottom" wrapText="0"/>
    </xf>
    <xf borderId="0" fillId="2" fontId="3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3" fontId="1" numFmtId="0" xfId="0" applyAlignment="1" applyFont="1">
      <alignment horizontal="left" readingOrder="0" vertical="top"/>
    </xf>
    <xf borderId="0" fillId="3" fontId="5" numFmtId="0" xfId="0" applyAlignment="1" applyFont="1">
      <alignment horizontal="left" readingOrder="0" vertical="top"/>
    </xf>
    <xf borderId="0" fillId="4" fontId="3" numFmtId="0" xfId="0" applyAlignment="1" applyFont="1">
      <alignment horizontal="left" readingOrder="0" vertical="top"/>
    </xf>
    <xf borderId="0" fillId="0" fontId="1" numFmtId="0" xfId="0" applyAlignment="1" applyFont="1">
      <alignment horizontal="left" readingOrder="0" vertical="top"/>
    </xf>
    <xf borderId="0" fillId="5" fontId="3" numFmtId="0" xfId="0" applyAlignment="1" applyFont="1">
      <alignment horizontal="left" readingOrder="0" vertical="top"/>
    </xf>
    <xf borderId="0" fillId="6" fontId="3" numFmtId="0" xfId="0" applyAlignment="1" applyFont="1">
      <alignment readingOrder="0" vertical="bottom"/>
    </xf>
    <xf borderId="0" fillId="0" fontId="1" numFmtId="0" xfId="0" applyAlignment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86"/>
    <col customWidth="1" min="2" max="2" width="16.43"/>
    <col customWidth="1" min="3" max="3" width="33.29"/>
    <col customWidth="1" min="4" max="4" width="13.0"/>
    <col customWidth="1" min="5" max="5" width="11.57"/>
  </cols>
  <sheetData>
    <row r="1">
      <c r="A1" s="1" t="s">
        <v>0</v>
      </c>
      <c r="C1" s="2"/>
      <c r="D1" s="3"/>
      <c r="E1" s="3">
        <v>1.0</v>
      </c>
      <c r="F1" s="3">
        <v>2.0</v>
      </c>
      <c r="G1" s="3">
        <v>3.0</v>
      </c>
      <c r="H1" s="3">
        <v>4.0</v>
      </c>
      <c r="I1" s="3">
        <v>5.0</v>
      </c>
      <c r="J1" s="3">
        <v>6.0</v>
      </c>
      <c r="K1" s="3">
        <v>7.0</v>
      </c>
      <c r="L1" s="3">
        <v>8.0</v>
      </c>
      <c r="M1" s="3">
        <v>9.0</v>
      </c>
      <c r="N1" s="3">
        <v>10.0</v>
      </c>
      <c r="O1" s="3">
        <v>11.0</v>
      </c>
      <c r="P1" s="3">
        <v>12.0</v>
      </c>
      <c r="Q1" s="3">
        <v>13.0</v>
      </c>
      <c r="R1" s="3">
        <v>14.0</v>
      </c>
      <c r="S1" s="3">
        <v>15.0</v>
      </c>
      <c r="T1" s="3">
        <v>16.0</v>
      </c>
      <c r="U1" s="3">
        <v>17.0</v>
      </c>
      <c r="V1" s="3">
        <v>18.0</v>
      </c>
      <c r="W1" s="3">
        <v>19.0</v>
      </c>
      <c r="X1" s="3">
        <v>20.0</v>
      </c>
      <c r="Y1" s="3">
        <v>21.0</v>
      </c>
      <c r="Z1" s="3">
        <v>22.0</v>
      </c>
      <c r="AA1" s="3">
        <v>23.0</v>
      </c>
      <c r="AB1" s="3">
        <v>24.0</v>
      </c>
      <c r="AC1" s="4"/>
      <c r="AD1" s="3" t="s">
        <v>1</v>
      </c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5" t="s">
        <v>2</v>
      </c>
      <c r="D4" s="6"/>
      <c r="E4" s="6"/>
      <c r="F4" s="7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7"/>
      <c r="AC4" s="6"/>
      <c r="AD4" s="6"/>
    </row>
    <row r="5">
      <c r="A5" s="8" t="s">
        <v>3</v>
      </c>
      <c r="B5" s="9"/>
      <c r="C5" s="9"/>
      <c r="D5" s="6"/>
      <c r="E5" s="8">
        <v>300.0</v>
      </c>
      <c r="F5" s="8">
        <v>400.0</v>
      </c>
      <c r="G5" s="8">
        <v>600.0</v>
      </c>
      <c r="H5" s="8">
        <v>775.0</v>
      </c>
      <c r="I5" s="8">
        <v>775.0</v>
      </c>
      <c r="J5" s="8">
        <v>775.0</v>
      </c>
      <c r="K5" s="8">
        <v>775.0</v>
      </c>
      <c r="L5" s="8">
        <v>775.0</v>
      </c>
      <c r="M5" s="8">
        <v>775.0</v>
      </c>
      <c r="N5" s="8">
        <v>775.0</v>
      </c>
      <c r="O5" s="8">
        <v>775.0</v>
      </c>
      <c r="P5" s="8">
        <v>775.0</v>
      </c>
      <c r="Q5" s="8">
        <v>775.0</v>
      </c>
      <c r="R5" s="8">
        <v>775.0</v>
      </c>
      <c r="S5" s="8">
        <v>775.0</v>
      </c>
      <c r="T5" s="8">
        <v>775.0</v>
      </c>
      <c r="U5" s="8">
        <v>775.0</v>
      </c>
      <c r="V5" s="8">
        <v>775.0</v>
      </c>
      <c r="W5" s="8">
        <v>775.0</v>
      </c>
      <c r="X5" s="8">
        <v>775.0</v>
      </c>
      <c r="Y5" s="8">
        <v>775.0</v>
      </c>
      <c r="Z5" s="8">
        <v>775.0</v>
      </c>
      <c r="AA5" s="8">
        <v>775.0</v>
      </c>
      <c r="AB5" s="8">
        <v>775.0</v>
      </c>
      <c r="AC5" s="6"/>
      <c r="AD5" s="6"/>
    </row>
    <row r="6">
      <c r="A6" s="8" t="s">
        <v>4</v>
      </c>
      <c r="B6" s="9"/>
      <c r="C6" s="9"/>
      <c r="D6" s="6"/>
      <c r="E6" s="8">
        <v>10.0</v>
      </c>
      <c r="F6" s="8">
        <v>30.0</v>
      </c>
      <c r="G6" s="8">
        <v>30.0</v>
      </c>
      <c r="H6" s="8">
        <v>30.0</v>
      </c>
      <c r="I6" s="8">
        <v>30.0</v>
      </c>
      <c r="J6" s="8">
        <v>30.0</v>
      </c>
      <c r="K6" s="8">
        <v>30.0</v>
      </c>
      <c r="L6" s="8">
        <v>30.0</v>
      </c>
      <c r="M6" s="8">
        <v>30.0</v>
      </c>
      <c r="N6" s="8">
        <v>30.0</v>
      </c>
      <c r="O6" s="8">
        <v>30.0</v>
      </c>
      <c r="P6" s="8">
        <v>30.0</v>
      </c>
      <c r="Q6" s="8">
        <v>30.0</v>
      </c>
      <c r="R6" s="8">
        <v>30.0</v>
      </c>
      <c r="S6" s="8">
        <v>30.0</v>
      </c>
      <c r="T6" s="8">
        <v>30.0</v>
      </c>
      <c r="U6" s="8">
        <v>30.0</v>
      </c>
      <c r="V6" s="8">
        <v>30.0</v>
      </c>
      <c r="W6" s="8">
        <v>30.0</v>
      </c>
      <c r="X6" s="8">
        <v>30.0</v>
      </c>
      <c r="Y6" s="8">
        <v>30.0</v>
      </c>
      <c r="Z6" s="8">
        <v>30.0</v>
      </c>
      <c r="AA6" s="8">
        <v>30.0</v>
      </c>
      <c r="AB6" s="8">
        <v>30.0</v>
      </c>
      <c r="AC6" s="6"/>
      <c r="AD6" s="6"/>
    </row>
    <row r="7">
      <c r="A7" s="8" t="s">
        <v>5</v>
      </c>
      <c r="B7" s="5"/>
      <c r="C7" s="5"/>
      <c r="D7" s="6"/>
      <c r="E7" s="8">
        <v>5.0</v>
      </c>
      <c r="F7" s="8">
        <v>25.0</v>
      </c>
      <c r="G7" s="8">
        <v>25.0</v>
      </c>
      <c r="H7" s="8">
        <v>35.0</v>
      </c>
      <c r="I7" s="8">
        <v>35.0</v>
      </c>
      <c r="J7" s="8">
        <v>40.0</v>
      </c>
      <c r="K7" s="8">
        <v>50.0</v>
      </c>
      <c r="L7" s="8">
        <v>50.0</v>
      </c>
      <c r="M7" s="8">
        <v>50.0</v>
      </c>
      <c r="N7" s="8">
        <v>50.0</v>
      </c>
      <c r="O7" s="8">
        <v>65.0</v>
      </c>
      <c r="P7" s="8">
        <v>65.0</v>
      </c>
      <c r="Q7" s="8">
        <v>65.0</v>
      </c>
      <c r="R7" s="8">
        <v>65.0</v>
      </c>
      <c r="S7" s="8">
        <v>65.0</v>
      </c>
      <c r="T7" s="8">
        <v>65.0</v>
      </c>
      <c r="U7" s="8">
        <v>65.0</v>
      </c>
      <c r="V7" s="8">
        <v>65.0</v>
      </c>
      <c r="W7" s="8">
        <v>65.0</v>
      </c>
      <c r="X7" s="8">
        <v>65.0</v>
      </c>
      <c r="Y7" s="8">
        <v>65.0</v>
      </c>
      <c r="Z7" s="8">
        <v>65.0</v>
      </c>
      <c r="AA7" s="8">
        <v>65.0</v>
      </c>
      <c r="AB7" s="8">
        <v>65.0</v>
      </c>
      <c r="AC7" s="6"/>
      <c r="AD7" s="6"/>
    </row>
    <row r="8">
      <c r="A8" s="5" t="s">
        <v>6</v>
      </c>
      <c r="D8" s="6"/>
      <c r="E8" s="6"/>
      <c r="F8" s="7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7"/>
      <c r="AC8" s="6"/>
      <c r="AD8" s="6"/>
    </row>
    <row r="9">
      <c r="A9" s="8" t="s">
        <v>3</v>
      </c>
      <c r="B9" s="9"/>
      <c r="C9" s="9"/>
      <c r="D9" s="6"/>
      <c r="E9" s="6">
        <f t="shared" ref="E9:AB9" si="1">E5*10</f>
        <v>3000</v>
      </c>
      <c r="F9" s="6">
        <f t="shared" si="1"/>
        <v>4000</v>
      </c>
      <c r="G9" s="6">
        <f t="shared" si="1"/>
        <v>6000</v>
      </c>
      <c r="H9" s="6">
        <f t="shared" si="1"/>
        <v>7750</v>
      </c>
      <c r="I9" s="6">
        <f t="shared" si="1"/>
        <v>7750</v>
      </c>
      <c r="J9" s="6">
        <f t="shared" si="1"/>
        <v>7750</v>
      </c>
      <c r="K9" s="6">
        <f t="shared" si="1"/>
        <v>7750</v>
      </c>
      <c r="L9" s="6">
        <f t="shared" si="1"/>
        <v>7750</v>
      </c>
      <c r="M9" s="6">
        <f t="shared" si="1"/>
        <v>7750</v>
      </c>
      <c r="N9" s="6">
        <f t="shared" si="1"/>
        <v>7750</v>
      </c>
      <c r="O9" s="6">
        <f t="shared" si="1"/>
        <v>7750</v>
      </c>
      <c r="P9" s="6">
        <f t="shared" si="1"/>
        <v>7750</v>
      </c>
      <c r="Q9" s="6">
        <f t="shared" si="1"/>
        <v>7750</v>
      </c>
      <c r="R9" s="6">
        <f t="shared" si="1"/>
        <v>7750</v>
      </c>
      <c r="S9" s="6">
        <f t="shared" si="1"/>
        <v>7750</v>
      </c>
      <c r="T9" s="6">
        <f t="shared" si="1"/>
        <v>7750</v>
      </c>
      <c r="U9" s="6">
        <f t="shared" si="1"/>
        <v>7750</v>
      </c>
      <c r="V9" s="6">
        <f t="shared" si="1"/>
        <v>7750</v>
      </c>
      <c r="W9" s="6">
        <f t="shared" si="1"/>
        <v>7750</v>
      </c>
      <c r="X9" s="6">
        <f t="shared" si="1"/>
        <v>7750</v>
      </c>
      <c r="Y9" s="6">
        <f t="shared" si="1"/>
        <v>7750</v>
      </c>
      <c r="Z9" s="6">
        <f t="shared" si="1"/>
        <v>7750</v>
      </c>
      <c r="AA9" s="6">
        <f t="shared" si="1"/>
        <v>7750</v>
      </c>
      <c r="AB9" s="6">
        <f t="shared" si="1"/>
        <v>7750</v>
      </c>
      <c r="AC9" s="6"/>
      <c r="AD9" s="6"/>
    </row>
    <row r="10">
      <c r="A10" s="8" t="s">
        <v>4</v>
      </c>
      <c r="B10" s="9"/>
      <c r="C10" s="9"/>
      <c r="D10" s="6"/>
      <c r="E10" s="6">
        <f t="shared" ref="E10:AB10" si="2">E6*20</f>
        <v>200</v>
      </c>
      <c r="F10" s="6">
        <f t="shared" si="2"/>
        <v>600</v>
      </c>
      <c r="G10" s="6">
        <f t="shared" si="2"/>
        <v>600</v>
      </c>
      <c r="H10" s="6">
        <f t="shared" si="2"/>
        <v>600</v>
      </c>
      <c r="I10" s="6">
        <f t="shared" si="2"/>
        <v>600</v>
      </c>
      <c r="J10" s="6">
        <f t="shared" si="2"/>
        <v>600</v>
      </c>
      <c r="K10" s="6">
        <f t="shared" si="2"/>
        <v>600</v>
      </c>
      <c r="L10" s="6">
        <f t="shared" si="2"/>
        <v>600</v>
      </c>
      <c r="M10" s="6">
        <f t="shared" si="2"/>
        <v>600</v>
      </c>
      <c r="N10" s="6">
        <f t="shared" si="2"/>
        <v>600</v>
      </c>
      <c r="O10" s="6">
        <f t="shared" si="2"/>
        <v>600</v>
      </c>
      <c r="P10" s="6">
        <f t="shared" si="2"/>
        <v>600</v>
      </c>
      <c r="Q10" s="6">
        <f t="shared" si="2"/>
        <v>600</v>
      </c>
      <c r="R10" s="6">
        <f t="shared" si="2"/>
        <v>600</v>
      </c>
      <c r="S10" s="6">
        <f t="shared" si="2"/>
        <v>600</v>
      </c>
      <c r="T10" s="6">
        <f t="shared" si="2"/>
        <v>600</v>
      </c>
      <c r="U10" s="6">
        <f t="shared" si="2"/>
        <v>600</v>
      </c>
      <c r="V10" s="6">
        <f t="shared" si="2"/>
        <v>600</v>
      </c>
      <c r="W10" s="6">
        <f t="shared" si="2"/>
        <v>600</v>
      </c>
      <c r="X10" s="6">
        <f t="shared" si="2"/>
        <v>600</v>
      </c>
      <c r="Y10" s="6">
        <f t="shared" si="2"/>
        <v>600</v>
      </c>
      <c r="Z10" s="6">
        <f t="shared" si="2"/>
        <v>600</v>
      </c>
      <c r="AA10" s="6">
        <f t="shared" si="2"/>
        <v>600</v>
      </c>
      <c r="AB10" s="6">
        <f t="shared" si="2"/>
        <v>600</v>
      </c>
      <c r="AC10" s="6"/>
      <c r="AD10" s="6"/>
    </row>
    <row r="11">
      <c r="A11" s="8" t="s">
        <v>5</v>
      </c>
      <c r="B11" s="9"/>
      <c r="C11" s="10"/>
      <c r="D11" s="11"/>
      <c r="E11" s="11">
        <f t="shared" ref="E11:AB11" si="3">E7*20</f>
        <v>100</v>
      </c>
      <c r="F11" s="11">
        <f t="shared" si="3"/>
        <v>500</v>
      </c>
      <c r="G11" s="11">
        <f t="shared" si="3"/>
        <v>500</v>
      </c>
      <c r="H11" s="11">
        <f t="shared" si="3"/>
        <v>700</v>
      </c>
      <c r="I11" s="11">
        <f t="shared" si="3"/>
        <v>700</v>
      </c>
      <c r="J11" s="11">
        <f t="shared" si="3"/>
        <v>800</v>
      </c>
      <c r="K11" s="11">
        <f t="shared" si="3"/>
        <v>1000</v>
      </c>
      <c r="L11" s="11">
        <f t="shared" si="3"/>
        <v>1000</v>
      </c>
      <c r="M11" s="11">
        <f t="shared" si="3"/>
        <v>1000</v>
      </c>
      <c r="N11" s="11">
        <f t="shared" si="3"/>
        <v>1000</v>
      </c>
      <c r="O11" s="11">
        <f t="shared" si="3"/>
        <v>1300</v>
      </c>
      <c r="P11" s="11">
        <f t="shared" si="3"/>
        <v>1300</v>
      </c>
      <c r="Q11" s="11">
        <f t="shared" si="3"/>
        <v>1300</v>
      </c>
      <c r="R11" s="11">
        <f t="shared" si="3"/>
        <v>1300</v>
      </c>
      <c r="S11" s="11">
        <f t="shared" si="3"/>
        <v>1300</v>
      </c>
      <c r="T11" s="11">
        <f t="shared" si="3"/>
        <v>1300</v>
      </c>
      <c r="U11" s="11">
        <f t="shared" si="3"/>
        <v>1300</v>
      </c>
      <c r="V11" s="11">
        <f t="shared" si="3"/>
        <v>1300</v>
      </c>
      <c r="W11" s="11">
        <f t="shared" si="3"/>
        <v>1300</v>
      </c>
      <c r="X11" s="11">
        <f t="shared" si="3"/>
        <v>1300</v>
      </c>
      <c r="Y11" s="11">
        <f t="shared" si="3"/>
        <v>1300</v>
      </c>
      <c r="Z11" s="11">
        <f t="shared" si="3"/>
        <v>1300</v>
      </c>
      <c r="AA11" s="11">
        <f t="shared" si="3"/>
        <v>1300</v>
      </c>
      <c r="AB11" s="11">
        <f t="shared" si="3"/>
        <v>1300</v>
      </c>
      <c r="AC11" s="6"/>
      <c r="AD11" s="11"/>
    </row>
    <row r="12">
      <c r="A12" s="9"/>
      <c r="B12" s="9"/>
      <c r="C12" s="10" t="s">
        <v>7</v>
      </c>
      <c r="D12" s="11"/>
      <c r="E12" s="11">
        <f t="shared" ref="E12:AB12" si="4">E9++E10+E11</f>
        <v>3300</v>
      </c>
      <c r="F12" s="11">
        <f t="shared" si="4"/>
        <v>5100</v>
      </c>
      <c r="G12" s="11">
        <f t="shared" si="4"/>
        <v>7100</v>
      </c>
      <c r="H12" s="11">
        <f t="shared" si="4"/>
        <v>9050</v>
      </c>
      <c r="I12" s="11">
        <f t="shared" si="4"/>
        <v>9050</v>
      </c>
      <c r="J12" s="11">
        <f t="shared" si="4"/>
        <v>9150</v>
      </c>
      <c r="K12" s="11">
        <f t="shared" si="4"/>
        <v>9350</v>
      </c>
      <c r="L12" s="11">
        <f t="shared" si="4"/>
        <v>9350</v>
      </c>
      <c r="M12" s="11">
        <f t="shared" si="4"/>
        <v>9350</v>
      </c>
      <c r="N12" s="11">
        <f t="shared" si="4"/>
        <v>9350</v>
      </c>
      <c r="O12" s="11">
        <f t="shared" si="4"/>
        <v>9650</v>
      </c>
      <c r="P12" s="11">
        <f t="shared" si="4"/>
        <v>9650</v>
      </c>
      <c r="Q12" s="11">
        <f t="shared" si="4"/>
        <v>9650</v>
      </c>
      <c r="R12" s="11">
        <f t="shared" si="4"/>
        <v>9650</v>
      </c>
      <c r="S12" s="11">
        <f t="shared" si="4"/>
        <v>9650</v>
      </c>
      <c r="T12" s="11">
        <f t="shared" si="4"/>
        <v>9650</v>
      </c>
      <c r="U12" s="11">
        <f t="shared" si="4"/>
        <v>9650</v>
      </c>
      <c r="V12" s="11">
        <f t="shared" si="4"/>
        <v>9650</v>
      </c>
      <c r="W12" s="11">
        <f t="shared" si="4"/>
        <v>9650</v>
      </c>
      <c r="X12" s="11">
        <f t="shared" si="4"/>
        <v>9650</v>
      </c>
      <c r="Y12" s="11">
        <f t="shared" si="4"/>
        <v>9650</v>
      </c>
      <c r="Z12" s="11">
        <f t="shared" si="4"/>
        <v>9650</v>
      </c>
      <c r="AA12" s="11">
        <f t="shared" si="4"/>
        <v>9650</v>
      </c>
      <c r="AB12" s="11">
        <f t="shared" si="4"/>
        <v>9650</v>
      </c>
      <c r="AC12" s="6"/>
      <c r="AD12" s="11">
        <f>SUM(E12:AB12)</f>
        <v>215250</v>
      </c>
    </row>
    <row r="13">
      <c r="A13" s="2"/>
      <c r="B13" s="2"/>
      <c r="C13" s="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3"/>
    </row>
    <row r="14">
      <c r="A14" s="14" t="s">
        <v>8</v>
      </c>
      <c r="B14" s="15"/>
      <c r="C14" s="15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7"/>
    </row>
    <row r="15">
      <c r="A15" s="15"/>
      <c r="B15" s="15"/>
      <c r="C15" s="18" t="s">
        <v>9</v>
      </c>
      <c r="D15" s="19">
        <v>55000.0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7"/>
    </row>
    <row r="16">
      <c r="A16" s="15"/>
      <c r="B16" s="15"/>
      <c r="C16" s="20" t="s">
        <v>10</v>
      </c>
      <c r="D16" s="16">
        <f>D15</f>
        <v>55000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7"/>
    </row>
    <row r="17">
      <c r="A17" s="2"/>
      <c r="B17" s="2"/>
      <c r="C17" s="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3"/>
    </row>
    <row r="18">
      <c r="A18" s="21" t="s">
        <v>11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/>
    </row>
    <row r="19">
      <c r="A19" s="24"/>
      <c r="B19" s="24"/>
      <c r="C19" s="25" t="s">
        <v>12</v>
      </c>
      <c r="D19" s="26">
        <v>-55000.0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2"/>
      <c r="AD19" s="23"/>
    </row>
    <row r="20">
      <c r="A20" s="24"/>
      <c r="B20" s="24"/>
      <c r="C20" s="25" t="s">
        <v>13</v>
      </c>
      <c r="D20" s="26">
        <v>-19000.0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2"/>
      <c r="AD20" s="23"/>
    </row>
    <row r="21">
      <c r="A21" s="24"/>
      <c r="B21" s="24"/>
      <c r="C21" s="27" t="s">
        <v>14</v>
      </c>
      <c r="D21" s="26">
        <v>-1000.0</v>
      </c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2"/>
      <c r="AD21" s="23"/>
    </row>
    <row r="22">
      <c r="A22" s="24"/>
      <c r="B22" s="24"/>
      <c r="C22" s="28" t="s">
        <v>15</v>
      </c>
      <c r="D22" s="26">
        <f>SUM(D19:D21)</f>
        <v>-75000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2"/>
      <c r="AD22" s="23"/>
    </row>
    <row r="23">
      <c r="A23" s="2"/>
      <c r="B23" s="2"/>
      <c r="C23" s="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3"/>
    </row>
    <row r="24">
      <c r="A24" s="29" t="s">
        <v>16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1"/>
    </row>
    <row r="25">
      <c r="A25" s="32"/>
      <c r="B25" s="29" t="s">
        <v>17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1"/>
    </row>
    <row r="26">
      <c r="A26" s="32"/>
      <c r="B26" s="32"/>
      <c r="C26" s="33" t="s">
        <v>18</v>
      </c>
      <c r="D26" s="30"/>
      <c r="E26" s="34">
        <v>4800.0</v>
      </c>
      <c r="F26" s="34">
        <v>4800.0</v>
      </c>
      <c r="G26" s="34">
        <v>4800.0</v>
      </c>
      <c r="H26" s="34">
        <v>4800.0</v>
      </c>
      <c r="I26" s="34">
        <v>4800.0</v>
      </c>
      <c r="J26" s="34">
        <v>4800.0</v>
      </c>
      <c r="K26" s="34">
        <v>4800.0</v>
      </c>
      <c r="L26" s="34">
        <v>4800.0</v>
      </c>
      <c r="M26" s="34">
        <v>4800.0</v>
      </c>
      <c r="N26" s="34">
        <v>4800.0</v>
      </c>
      <c r="O26" s="34">
        <v>4800.0</v>
      </c>
      <c r="P26" s="34">
        <v>4800.0</v>
      </c>
      <c r="Q26" s="34">
        <v>4800.0</v>
      </c>
      <c r="R26" s="34">
        <v>4800.0</v>
      </c>
      <c r="S26" s="34">
        <v>4800.0</v>
      </c>
      <c r="T26" s="34">
        <v>4800.0</v>
      </c>
      <c r="U26" s="34">
        <v>4800.0</v>
      </c>
      <c r="V26" s="34">
        <v>4800.0</v>
      </c>
      <c r="W26" s="34">
        <v>4800.0</v>
      </c>
      <c r="X26" s="34">
        <v>4800.0</v>
      </c>
      <c r="Y26" s="34">
        <v>4800.0</v>
      </c>
      <c r="Z26" s="34">
        <v>4800.0</v>
      </c>
      <c r="AA26" s="34">
        <v>4800.0</v>
      </c>
      <c r="AB26" s="34">
        <v>4800.0</v>
      </c>
      <c r="AC26" s="30"/>
      <c r="AD26" s="31"/>
    </row>
    <row r="27">
      <c r="A27" s="32"/>
      <c r="B27" s="32"/>
      <c r="C27" s="33" t="s">
        <v>19</v>
      </c>
      <c r="D27" s="30"/>
      <c r="E27" s="34">
        <f t="shared" ref="E27:AB27" si="5">E5*0.025</f>
        <v>7.5</v>
      </c>
      <c r="F27" s="34">
        <f t="shared" si="5"/>
        <v>10</v>
      </c>
      <c r="G27" s="34">
        <f t="shared" si="5"/>
        <v>15</v>
      </c>
      <c r="H27" s="34">
        <f t="shared" si="5"/>
        <v>19.375</v>
      </c>
      <c r="I27" s="34">
        <f t="shared" si="5"/>
        <v>19.375</v>
      </c>
      <c r="J27" s="34">
        <f t="shared" si="5"/>
        <v>19.375</v>
      </c>
      <c r="K27" s="34">
        <f t="shared" si="5"/>
        <v>19.375</v>
      </c>
      <c r="L27" s="34">
        <f t="shared" si="5"/>
        <v>19.375</v>
      </c>
      <c r="M27" s="34">
        <f t="shared" si="5"/>
        <v>19.375</v>
      </c>
      <c r="N27" s="34">
        <f t="shared" si="5"/>
        <v>19.375</v>
      </c>
      <c r="O27" s="34">
        <f t="shared" si="5"/>
        <v>19.375</v>
      </c>
      <c r="P27" s="34">
        <f t="shared" si="5"/>
        <v>19.375</v>
      </c>
      <c r="Q27" s="34">
        <f t="shared" si="5"/>
        <v>19.375</v>
      </c>
      <c r="R27" s="34">
        <f t="shared" si="5"/>
        <v>19.375</v>
      </c>
      <c r="S27" s="34">
        <f t="shared" si="5"/>
        <v>19.375</v>
      </c>
      <c r="T27" s="34">
        <f t="shared" si="5"/>
        <v>19.375</v>
      </c>
      <c r="U27" s="34">
        <f t="shared" si="5"/>
        <v>19.375</v>
      </c>
      <c r="V27" s="34">
        <f t="shared" si="5"/>
        <v>19.375</v>
      </c>
      <c r="W27" s="34">
        <f t="shared" si="5"/>
        <v>19.375</v>
      </c>
      <c r="X27" s="34">
        <f t="shared" si="5"/>
        <v>19.375</v>
      </c>
      <c r="Y27" s="34">
        <f t="shared" si="5"/>
        <v>19.375</v>
      </c>
      <c r="Z27" s="34">
        <f t="shared" si="5"/>
        <v>19.375</v>
      </c>
      <c r="AA27" s="34">
        <f t="shared" si="5"/>
        <v>19.375</v>
      </c>
      <c r="AB27" s="34">
        <f t="shared" si="5"/>
        <v>19.375</v>
      </c>
      <c r="AC27" s="30"/>
      <c r="AD27" s="31"/>
    </row>
    <row r="28">
      <c r="A28" s="32"/>
      <c r="B28" s="32"/>
      <c r="C28" s="35" t="s">
        <v>20</v>
      </c>
      <c r="D28" s="36"/>
      <c r="E28" s="36">
        <f t="shared" ref="E28:AB28" si="6">(E26+E27)</f>
        <v>4807.5</v>
      </c>
      <c r="F28" s="36">
        <f t="shared" si="6"/>
        <v>4810</v>
      </c>
      <c r="G28" s="36">
        <f t="shared" si="6"/>
        <v>4815</v>
      </c>
      <c r="H28" s="36">
        <f t="shared" si="6"/>
        <v>4819.375</v>
      </c>
      <c r="I28" s="36">
        <f t="shared" si="6"/>
        <v>4819.375</v>
      </c>
      <c r="J28" s="36">
        <f t="shared" si="6"/>
        <v>4819.375</v>
      </c>
      <c r="K28" s="36">
        <f t="shared" si="6"/>
        <v>4819.375</v>
      </c>
      <c r="L28" s="36">
        <f t="shared" si="6"/>
        <v>4819.375</v>
      </c>
      <c r="M28" s="36">
        <f t="shared" si="6"/>
        <v>4819.375</v>
      </c>
      <c r="N28" s="36">
        <f t="shared" si="6"/>
        <v>4819.375</v>
      </c>
      <c r="O28" s="36">
        <f t="shared" si="6"/>
        <v>4819.375</v>
      </c>
      <c r="P28" s="36">
        <f t="shared" si="6"/>
        <v>4819.375</v>
      </c>
      <c r="Q28" s="36">
        <f t="shared" si="6"/>
        <v>4819.375</v>
      </c>
      <c r="R28" s="36">
        <f t="shared" si="6"/>
        <v>4819.375</v>
      </c>
      <c r="S28" s="36">
        <f t="shared" si="6"/>
        <v>4819.375</v>
      </c>
      <c r="T28" s="36">
        <f t="shared" si="6"/>
        <v>4819.375</v>
      </c>
      <c r="U28" s="36">
        <f t="shared" si="6"/>
        <v>4819.375</v>
      </c>
      <c r="V28" s="36">
        <f t="shared" si="6"/>
        <v>4819.375</v>
      </c>
      <c r="W28" s="36">
        <f t="shared" si="6"/>
        <v>4819.375</v>
      </c>
      <c r="X28" s="36">
        <f t="shared" si="6"/>
        <v>4819.375</v>
      </c>
      <c r="Y28" s="36">
        <f t="shared" si="6"/>
        <v>4819.375</v>
      </c>
      <c r="Z28" s="36">
        <f t="shared" si="6"/>
        <v>4819.375</v>
      </c>
      <c r="AA28" s="36">
        <f t="shared" si="6"/>
        <v>4819.375</v>
      </c>
      <c r="AB28" s="36">
        <f t="shared" si="6"/>
        <v>4819.375</v>
      </c>
      <c r="AC28" s="37"/>
      <c r="AD28" s="31">
        <f>SUM(E28:AB28)</f>
        <v>115639.375</v>
      </c>
    </row>
    <row r="29">
      <c r="A29" s="32"/>
      <c r="B29" s="32"/>
      <c r="C29" s="33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0"/>
      <c r="AD29" s="31"/>
    </row>
    <row r="30">
      <c r="A30" s="32"/>
      <c r="B30" s="32"/>
      <c r="C30" s="33" t="s">
        <v>21</v>
      </c>
      <c r="D30" s="30"/>
      <c r="E30" s="30">
        <f t="shared" ref="E30:AB30" si="7">E6*0.025</f>
        <v>0.25</v>
      </c>
      <c r="F30" s="30">
        <f t="shared" si="7"/>
        <v>0.75</v>
      </c>
      <c r="G30" s="30">
        <f t="shared" si="7"/>
        <v>0.75</v>
      </c>
      <c r="H30" s="30">
        <f t="shared" si="7"/>
        <v>0.75</v>
      </c>
      <c r="I30" s="30">
        <f t="shared" si="7"/>
        <v>0.75</v>
      </c>
      <c r="J30" s="30">
        <f t="shared" si="7"/>
        <v>0.75</v>
      </c>
      <c r="K30" s="30">
        <f t="shared" si="7"/>
        <v>0.75</v>
      </c>
      <c r="L30" s="30">
        <f t="shared" si="7"/>
        <v>0.75</v>
      </c>
      <c r="M30" s="30">
        <f t="shared" si="7"/>
        <v>0.75</v>
      </c>
      <c r="N30" s="30">
        <f t="shared" si="7"/>
        <v>0.75</v>
      </c>
      <c r="O30" s="30">
        <f t="shared" si="7"/>
        <v>0.75</v>
      </c>
      <c r="P30" s="30">
        <f t="shared" si="7"/>
        <v>0.75</v>
      </c>
      <c r="Q30" s="30">
        <f t="shared" si="7"/>
        <v>0.75</v>
      </c>
      <c r="R30" s="30">
        <f t="shared" si="7"/>
        <v>0.75</v>
      </c>
      <c r="S30" s="30">
        <f t="shared" si="7"/>
        <v>0.75</v>
      </c>
      <c r="T30" s="30">
        <f t="shared" si="7"/>
        <v>0.75</v>
      </c>
      <c r="U30" s="30">
        <f t="shared" si="7"/>
        <v>0.75</v>
      </c>
      <c r="V30" s="30">
        <f t="shared" si="7"/>
        <v>0.75</v>
      </c>
      <c r="W30" s="30">
        <f t="shared" si="7"/>
        <v>0.75</v>
      </c>
      <c r="X30" s="30">
        <f t="shared" si="7"/>
        <v>0.75</v>
      </c>
      <c r="Y30" s="30">
        <f t="shared" si="7"/>
        <v>0.75</v>
      </c>
      <c r="Z30" s="30">
        <f t="shared" si="7"/>
        <v>0.75</v>
      </c>
      <c r="AA30" s="30">
        <f t="shared" si="7"/>
        <v>0.75</v>
      </c>
      <c r="AB30" s="30">
        <f t="shared" si="7"/>
        <v>0.75</v>
      </c>
      <c r="AC30" s="30"/>
      <c r="AD30" s="31"/>
    </row>
    <row r="31">
      <c r="A31" s="32"/>
      <c r="B31" s="32"/>
      <c r="C31" s="35" t="s">
        <v>22</v>
      </c>
      <c r="D31" s="36"/>
      <c r="E31" s="36">
        <f t="shared" ref="E31:AB31" si="8">E30</f>
        <v>0.25</v>
      </c>
      <c r="F31" s="36">
        <f t="shared" si="8"/>
        <v>0.75</v>
      </c>
      <c r="G31" s="36">
        <f t="shared" si="8"/>
        <v>0.75</v>
      </c>
      <c r="H31" s="36">
        <f t="shared" si="8"/>
        <v>0.75</v>
      </c>
      <c r="I31" s="36">
        <f t="shared" si="8"/>
        <v>0.75</v>
      </c>
      <c r="J31" s="36">
        <f t="shared" si="8"/>
        <v>0.75</v>
      </c>
      <c r="K31" s="36">
        <f t="shared" si="8"/>
        <v>0.75</v>
      </c>
      <c r="L31" s="36">
        <f t="shared" si="8"/>
        <v>0.75</v>
      </c>
      <c r="M31" s="36">
        <f t="shared" si="8"/>
        <v>0.75</v>
      </c>
      <c r="N31" s="36">
        <f t="shared" si="8"/>
        <v>0.75</v>
      </c>
      <c r="O31" s="36">
        <f t="shared" si="8"/>
        <v>0.75</v>
      </c>
      <c r="P31" s="36">
        <f t="shared" si="8"/>
        <v>0.75</v>
      </c>
      <c r="Q31" s="36">
        <f t="shared" si="8"/>
        <v>0.75</v>
      </c>
      <c r="R31" s="36">
        <f t="shared" si="8"/>
        <v>0.75</v>
      </c>
      <c r="S31" s="36">
        <f t="shared" si="8"/>
        <v>0.75</v>
      </c>
      <c r="T31" s="36">
        <f t="shared" si="8"/>
        <v>0.75</v>
      </c>
      <c r="U31" s="36">
        <f t="shared" si="8"/>
        <v>0.75</v>
      </c>
      <c r="V31" s="36">
        <f t="shared" si="8"/>
        <v>0.75</v>
      </c>
      <c r="W31" s="36">
        <f t="shared" si="8"/>
        <v>0.75</v>
      </c>
      <c r="X31" s="36">
        <f t="shared" si="8"/>
        <v>0.75</v>
      </c>
      <c r="Y31" s="36">
        <f t="shared" si="8"/>
        <v>0.75</v>
      </c>
      <c r="Z31" s="36">
        <f t="shared" si="8"/>
        <v>0.75</v>
      </c>
      <c r="AA31" s="36">
        <f t="shared" si="8"/>
        <v>0.75</v>
      </c>
      <c r="AB31" s="36">
        <f t="shared" si="8"/>
        <v>0.75</v>
      </c>
      <c r="AC31" s="37"/>
      <c r="AD31" s="31"/>
    </row>
    <row r="32">
      <c r="A32" s="32"/>
      <c r="B32" s="38" t="s">
        <v>23</v>
      </c>
      <c r="C32" s="35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7"/>
      <c r="AD32" s="31"/>
    </row>
    <row r="33">
      <c r="A33" s="32"/>
      <c r="B33" s="32"/>
      <c r="C33" s="39" t="s">
        <v>24</v>
      </c>
      <c r="D33" s="36"/>
      <c r="E33" s="36">
        <v>400.0</v>
      </c>
      <c r="F33" s="36">
        <v>400.0</v>
      </c>
      <c r="G33" s="36">
        <v>400.0</v>
      </c>
      <c r="H33" s="36">
        <v>400.0</v>
      </c>
      <c r="I33" s="36">
        <v>400.0</v>
      </c>
      <c r="J33" s="36">
        <v>400.0</v>
      </c>
      <c r="K33" s="36">
        <v>400.0</v>
      </c>
      <c r="L33" s="36">
        <v>400.0</v>
      </c>
      <c r="M33" s="36">
        <v>400.0</v>
      </c>
      <c r="N33" s="36">
        <v>400.0</v>
      </c>
      <c r="O33" s="36">
        <v>400.0</v>
      </c>
      <c r="P33" s="36">
        <v>400.0</v>
      </c>
      <c r="Q33" s="36">
        <v>400.0</v>
      </c>
      <c r="R33" s="36">
        <v>400.0</v>
      </c>
      <c r="S33" s="36">
        <v>400.0</v>
      </c>
      <c r="T33" s="36">
        <v>400.0</v>
      </c>
      <c r="U33" s="36">
        <v>400.0</v>
      </c>
      <c r="V33" s="36">
        <v>400.0</v>
      </c>
      <c r="W33" s="36">
        <v>400.0</v>
      </c>
      <c r="X33" s="36">
        <v>400.0</v>
      </c>
      <c r="Y33" s="36">
        <v>400.0</v>
      </c>
      <c r="Z33" s="36">
        <v>400.0</v>
      </c>
      <c r="AA33" s="36">
        <v>400.0</v>
      </c>
      <c r="AB33" s="36">
        <v>400.0</v>
      </c>
      <c r="AC33" s="37"/>
      <c r="AD33" s="31"/>
    </row>
    <row r="34">
      <c r="A34" s="32"/>
      <c r="B34" s="38" t="s">
        <v>25</v>
      </c>
      <c r="C34" s="35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7"/>
      <c r="AD34" s="31"/>
    </row>
    <row r="35">
      <c r="A35" s="32"/>
      <c r="B35" s="32"/>
      <c r="C35" s="40" t="s">
        <v>26</v>
      </c>
      <c r="D35" s="36"/>
      <c r="E35" s="36">
        <f t="shared" ref="E35:AB35" si="9">E6*0.3125</f>
        <v>3.125</v>
      </c>
      <c r="F35" s="36">
        <f t="shared" si="9"/>
        <v>9.375</v>
      </c>
      <c r="G35" s="36">
        <f t="shared" si="9"/>
        <v>9.375</v>
      </c>
      <c r="H35" s="36">
        <f t="shared" si="9"/>
        <v>9.375</v>
      </c>
      <c r="I35" s="36">
        <f t="shared" si="9"/>
        <v>9.375</v>
      </c>
      <c r="J35" s="36">
        <f t="shared" si="9"/>
        <v>9.375</v>
      </c>
      <c r="K35" s="36">
        <f t="shared" si="9"/>
        <v>9.375</v>
      </c>
      <c r="L35" s="36">
        <f t="shared" si="9"/>
        <v>9.375</v>
      </c>
      <c r="M35" s="36">
        <f t="shared" si="9"/>
        <v>9.375</v>
      </c>
      <c r="N35" s="36">
        <f t="shared" si="9"/>
        <v>9.375</v>
      </c>
      <c r="O35" s="36">
        <f t="shared" si="9"/>
        <v>9.375</v>
      </c>
      <c r="P35" s="36">
        <f t="shared" si="9"/>
        <v>9.375</v>
      </c>
      <c r="Q35" s="36">
        <f t="shared" si="9"/>
        <v>9.375</v>
      </c>
      <c r="R35" s="36">
        <f t="shared" si="9"/>
        <v>9.375</v>
      </c>
      <c r="S35" s="36">
        <f t="shared" si="9"/>
        <v>9.375</v>
      </c>
      <c r="T35" s="36">
        <f t="shared" si="9"/>
        <v>9.375</v>
      </c>
      <c r="U35" s="36">
        <f t="shared" si="9"/>
        <v>9.375</v>
      </c>
      <c r="V35" s="36">
        <f t="shared" si="9"/>
        <v>9.375</v>
      </c>
      <c r="W35" s="36">
        <f t="shared" si="9"/>
        <v>9.375</v>
      </c>
      <c r="X35" s="36">
        <f t="shared" si="9"/>
        <v>9.375</v>
      </c>
      <c r="Y35" s="36">
        <f t="shared" si="9"/>
        <v>9.375</v>
      </c>
      <c r="Z35" s="36">
        <f t="shared" si="9"/>
        <v>9.375</v>
      </c>
      <c r="AA35" s="36">
        <f t="shared" si="9"/>
        <v>9.375</v>
      </c>
      <c r="AB35" s="36">
        <f t="shared" si="9"/>
        <v>9.375</v>
      </c>
      <c r="AC35" s="37"/>
      <c r="AD35" s="31"/>
    </row>
    <row r="36">
      <c r="A36" s="32"/>
      <c r="B36" s="32"/>
      <c r="C36" s="40" t="s">
        <v>27</v>
      </c>
      <c r="D36" s="36"/>
      <c r="E36" s="36">
        <f t="shared" ref="E36:AB36" si="10">E12*0.75*0.1</f>
        <v>247.5</v>
      </c>
      <c r="F36" s="36">
        <f t="shared" si="10"/>
        <v>382.5</v>
      </c>
      <c r="G36" s="36">
        <f t="shared" si="10"/>
        <v>532.5</v>
      </c>
      <c r="H36" s="36">
        <f t="shared" si="10"/>
        <v>678.75</v>
      </c>
      <c r="I36" s="36">
        <f t="shared" si="10"/>
        <v>678.75</v>
      </c>
      <c r="J36" s="36">
        <f t="shared" si="10"/>
        <v>686.25</v>
      </c>
      <c r="K36" s="36">
        <f t="shared" si="10"/>
        <v>701.25</v>
      </c>
      <c r="L36" s="36">
        <f t="shared" si="10"/>
        <v>701.25</v>
      </c>
      <c r="M36" s="36">
        <f t="shared" si="10"/>
        <v>701.25</v>
      </c>
      <c r="N36" s="36">
        <f t="shared" si="10"/>
        <v>701.25</v>
      </c>
      <c r="O36" s="36">
        <f t="shared" si="10"/>
        <v>723.75</v>
      </c>
      <c r="P36" s="36">
        <f t="shared" si="10"/>
        <v>723.75</v>
      </c>
      <c r="Q36" s="36">
        <f t="shared" si="10"/>
        <v>723.75</v>
      </c>
      <c r="R36" s="36">
        <f t="shared" si="10"/>
        <v>723.75</v>
      </c>
      <c r="S36" s="36">
        <f t="shared" si="10"/>
        <v>723.75</v>
      </c>
      <c r="T36" s="36">
        <f t="shared" si="10"/>
        <v>723.75</v>
      </c>
      <c r="U36" s="36">
        <f t="shared" si="10"/>
        <v>723.75</v>
      </c>
      <c r="V36" s="36">
        <f t="shared" si="10"/>
        <v>723.75</v>
      </c>
      <c r="W36" s="36">
        <f t="shared" si="10"/>
        <v>723.75</v>
      </c>
      <c r="X36" s="36">
        <f t="shared" si="10"/>
        <v>723.75</v>
      </c>
      <c r="Y36" s="36">
        <f t="shared" si="10"/>
        <v>723.75</v>
      </c>
      <c r="Z36" s="36">
        <f t="shared" si="10"/>
        <v>723.75</v>
      </c>
      <c r="AA36" s="36">
        <f t="shared" si="10"/>
        <v>723.75</v>
      </c>
      <c r="AB36" s="36">
        <f t="shared" si="10"/>
        <v>723.75</v>
      </c>
      <c r="AC36" s="37"/>
      <c r="AD36" s="31"/>
    </row>
    <row r="37">
      <c r="A37" s="32"/>
      <c r="B37" s="38" t="s">
        <v>28</v>
      </c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7"/>
      <c r="AD37" s="31"/>
    </row>
    <row r="38">
      <c r="A38" s="32"/>
      <c r="B38" s="32"/>
      <c r="C38" s="39" t="s">
        <v>29</v>
      </c>
      <c r="D38" s="36"/>
      <c r="E38" s="41">
        <v>1000.0</v>
      </c>
      <c r="F38" s="41">
        <v>1000.0</v>
      </c>
      <c r="G38" s="41">
        <v>1000.0</v>
      </c>
      <c r="H38" s="41">
        <v>1000.0</v>
      </c>
      <c r="I38" s="41">
        <v>1000.0</v>
      </c>
      <c r="J38" s="41">
        <v>1000.0</v>
      </c>
      <c r="K38" s="41">
        <v>1000.0</v>
      </c>
      <c r="L38" s="41">
        <v>1000.0</v>
      </c>
      <c r="M38" s="41">
        <v>1000.0</v>
      </c>
      <c r="N38" s="41">
        <v>1000.0</v>
      </c>
      <c r="O38" s="41">
        <v>1000.0</v>
      </c>
      <c r="P38" s="41">
        <v>1000.0</v>
      </c>
      <c r="Q38" s="41">
        <v>1000.0</v>
      </c>
      <c r="R38" s="41">
        <v>1000.0</v>
      </c>
      <c r="S38" s="41">
        <v>1000.0</v>
      </c>
      <c r="T38" s="41">
        <v>1000.0</v>
      </c>
      <c r="U38" s="41">
        <v>1000.0</v>
      </c>
      <c r="V38" s="41">
        <v>1000.0</v>
      </c>
      <c r="W38" s="41">
        <v>1000.0</v>
      </c>
      <c r="X38" s="41">
        <v>1000.0</v>
      </c>
      <c r="Y38" s="41">
        <v>1000.0</v>
      </c>
      <c r="Z38" s="41">
        <v>1000.0</v>
      </c>
      <c r="AA38" s="41">
        <v>1000.0</v>
      </c>
      <c r="AB38" s="41">
        <v>1000.0</v>
      </c>
      <c r="AC38" s="37"/>
      <c r="AD38" s="31"/>
    </row>
    <row r="39">
      <c r="A39" s="32"/>
      <c r="B39" s="32"/>
      <c r="C39" s="35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7"/>
      <c r="AD39" s="31"/>
    </row>
    <row r="40">
      <c r="A40" s="32"/>
      <c r="B40" s="32"/>
      <c r="C40" s="35" t="s">
        <v>30</v>
      </c>
      <c r="D40" s="36"/>
      <c r="E40" s="36">
        <f t="shared" ref="E40:AB40" si="11">E28+E31+E33+E35+E36+E38</f>
        <v>6458.375</v>
      </c>
      <c r="F40" s="36">
        <f t="shared" si="11"/>
        <v>6602.625</v>
      </c>
      <c r="G40" s="36">
        <f t="shared" si="11"/>
        <v>6757.625</v>
      </c>
      <c r="H40" s="36">
        <f t="shared" si="11"/>
        <v>6908.25</v>
      </c>
      <c r="I40" s="36">
        <f t="shared" si="11"/>
        <v>6908.25</v>
      </c>
      <c r="J40" s="36">
        <f t="shared" si="11"/>
        <v>6915.75</v>
      </c>
      <c r="K40" s="36">
        <f t="shared" si="11"/>
        <v>6930.75</v>
      </c>
      <c r="L40" s="36">
        <f t="shared" si="11"/>
        <v>6930.75</v>
      </c>
      <c r="M40" s="36">
        <f t="shared" si="11"/>
        <v>6930.75</v>
      </c>
      <c r="N40" s="36">
        <f t="shared" si="11"/>
        <v>6930.75</v>
      </c>
      <c r="O40" s="36">
        <f t="shared" si="11"/>
        <v>6953.25</v>
      </c>
      <c r="P40" s="36">
        <f t="shared" si="11"/>
        <v>6953.25</v>
      </c>
      <c r="Q40" s="36">
        <f t="shared" si="11"/>
        <v>6953.25</v>
      </c>
      <c r="R40" s="36">
        <f t="shared" si="11"/>
        <v>6953.25</v>
      </c>
      <c r="S40" s="36">
        <f t="shared" si="11"/>
        <v>6953.25</v>
      </c>
      <c r="T40" s="36">
        <f t="shared" si="11"/>
        <v>6953.25</v>
      </c>
      <c r="U40" s="36">
        <f t="shared" si="11"/>
        <v>6953.25</v>
      </c>
      <c r="V40" s="36">
        <f t="shared" si="11"/>
        <v>6953.25</v>
      </c>
      <c r="W40" s="36">
        <f t="shared" si="11"/>
        <v>6953.25</v>
      </c>
      <c r="X40" s="36">
        <f t="shared" si="11"/>
        <v>6953.25</v>
      </c>
      <c r="Y40" s="36">
        <f t="shared" si="11"/>
        <v>6953.25</v>
      </c>
      <c r="Z40" s="36">
        <f t="shared" si="11"/>
        <v>6953.25</v>
      </c>
      <c r="AA40" s="36">
        <f t="shared" si="11"/>
        <v>6953.25</v>
      </c>
      <c r="AB40" s="36">
        <f t="shared" si="11"/>
        <v>6953.25</v>
      </c>
      <c r="AC40" s="37"/>
      <c r="AD40" s="31">
        <f>SUM(E40:AB40)</f>
        <v>165619.375</v>
      </c>
    </row>
    <row r="42">
      <c r="A42" s="42" t="s">
        <v>31</v>
      </c>
      <c r="D42" s="43">
        <f>D16+D22</f>
        <v>-20000</v>
      </c>
      <c r="E42" s="43">
        <f t="shared" ref="E42:AB42" si="12">D42+E12-E40</f>
        <v>-23158.375</v>
      </c>
      <c r="F42" s="43">
        <f t="shared" si="12"/>
        <v>-24661</v>
      </c>
      <c r="G42" s="43">
        <f t="shared" si="12"/>
        <v>-24318.625</v>
      </c>
      <c r="H42" s="43">
        <f t="shared" si="12"/>
        <v>-22176.875</v>
      </c>
      <c r="I42" s="43">
        <f t="shared" si="12"/>
        <v>-20035.125</v>
      </c>
      <c r="J42" s="43">
        <f t="shared" si="12"/>
        <v>-17800.875</v>
      </c>
      <c r="K42" s="43">
        <f t="shared" si="12"/>
        <v>-15381.625</v>
      </c>
      <c r="L42" s="43">
        <f t="shared" si="12"/>
        <v>-12962.375</v>
      </c>
      <c r="M42" s="43">
        <f t="shared" si="12"/>
        <v>-10543.125</v>
      </c>
      <c r="N42" s="43">
        <f t="shared" si="12"/>
        <v>-8123.875</v>
      </c>
      <c r="O42" s="43">
        <f t="shared" si="12"/>
        <v>-5427.125</v>
      </c>
      <c r="P42" s="43">
        <f t="shared" si="12"/>
        <v>-2730.375</v>
      </c>
      <c r="Q42" s="43">
        <f t="shared" si="12"/>
        <v>-33.625</v>
      </c>
      <c r="R42" s="43">
        <f t="shared" si="12"/>
        <v>2663.125</v>
      </c>
      <c r="S42" s="43">
        <f t="shared" si="12"/>
        <v>5359.875</v>
      </c>
      <c r="T42" s="43">
        <f t="shared" si="12"/>
        <v>8056.625</v>
      </c>
      <c r="U42" s="43">
        <f t="shared" si="12"/>
        <v>10753.375</v>
      </c>
      <c r="V42" s="43">
        <f t="shared" si="12"/>
        <v>13450.125</v>
      </c>
      <c r="W42" s="43">
        <f t="shared" si="12"/>
        <v>16146.875</v>
      </c>
      <c r="X42" s="43">
        <f t="shared" si="12"/>
        <v>18843.625</v>
      </c>
      <c r="Y42" s="43">
        <f t="shared" si="12"/>
        <v>21540.375</v>
      </c>
      <c r="Z42" s="43">
        <f t="shared" si="12"/>
        <v>24237.125</v>
      </c>
      <c r="AA42" s="43">
        <f t="shared" si="12"/>
        <v>26933.875</v>
      </c>
      <c r="AB42" s="43">
        <f t="shared" si="12"/>
        <v>29630.625</v>
      </c>
      <c r="AC42" s="44"/>
      <c r="AD42" s="45">
        <f>AB42</f>
        <v>29630.625</v>
      </c>
    </row>
    <row r="43">
      <c r="A43" s="2"/>
      <c r="B43" s="2"/>
      <c r="C43" s="46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8"/>
      <c r="AD43" s="49"/>
    </row>
    <row r="44">
      <c r="A44" s="2"/>
      <c r="B44" s="2"/>
      <c r="C44" s="50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8"/>
      <c r="AD44" s="49"/>
    </row>
    <row r="45">
      <c r="A45" s="2"/>
      <c r="B45" s="2"/>
      <c r="C45" s="50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8"/>
      <c r="AD45" s="49"/>
    </row>
    <row r="46">
      <c r="A46" s="2"/>
      <c r="B46" s="2"/>
      <c r="C46" s="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49"/>
    </row>
    <row r="47">
      <c r="A47" s="51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48"/>
      <c r="AD47" s="49"/>
    </row>
  </sheetData>
  <mergeCells count="8">
    <mergeCell ref="A1:B1"/>
    <mergeCell ref="A4:C4"/>
    <mergeCell ref="A8:C8"/>
    <mergeCell ref="A18:C18"/>
    <mergeCell ref="A24:C24"/>
    <mergeCell ref="B25:C25"/>
    <mergeCell ref="A42:C42"/>
    <mergeCell ref="A47:C47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0.86"/>
    <col customWidth="1" min="3" max="3" width="39.29"/>
  </cols>
  <sheetData>
    <row r="1">
      <c r="A1" s="1" t="s">
        <v>0</v>
      </c>
      <c r="C1" s="2"/>
      <c r="D1" s="3"/>
      <c r="E1" s="3">
        <v>1.0</v>
      </c>
      <c r="F1" s="3">
        <v>2.0</v>
      </c>
      <c r="G1" s="3">
        <v>3.0</v>
      </c>
      <c r="H1" s="3">
        <v>4.0</v>
      </c>
      <c r="I1" s="3">
        <v>5.0</v>
      </c>
      <c r="J1" s="3">
        <v>6.0</v>
      </c>
      <c r="K1" s="3">
        <v>7.0</v>
      </c>
      <c r="L1" s="3">
        <v>8.0</v>
      </c>
      <c r="M1" s="3">
        <v>9.0</v>
      </c>
      <c r="N1" s="3">
        <v>10.0</v>
      </c>
      <c r="O1" s="3">
        <v>11.0</v>
      </c>
      <c r="P1" s="3">
        <v>12.0</v>
      </c>
      <c r="Q1" s="3">
        <v>13.0</v>
      </c>
      <c r="R1" s="3">
        <v>14.0</v>
      </c>
      <c r="S1" s="3">
        <v>15.0</v>
      </c>
      <c r="T1" s="3">
        <v>16.0</v>
      </c>
      <c r="U1" s="3">
        <v>17.0</v>
      </c>
      <c r="V1" s="3">
        <v>18.0</v>
      </c>
      <c r="W1" s="3">
        <v>19.0</v>
      </c>
      <c r="X1" s="3">
        <v>20.0</v>
      </c>
      <c r="Y1" s="3">
        <v>21.0</v>
      </c>
      <c r="Z1" s="3">
        <v>22.0</v>
      </c>
      <c r="AA1" s="3">
        <v>23.0</v>
      </c>
      <c r="AB1" s="3">
        <v>24.0</v>
      </c>
      <c r="AC1" s="4"/>
      <c r="AD1" s="3" t="s">
        <v>1</v>
      </c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5" t="s">
        <v>2</v>
      </c>
      <c r="D4" s="6"/>
      <c r="E4" s="6"/>
      <c r="F4" s="7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7"/>
      <c r="AC4" s="6"/>
      <c r="AD4" s="6"/>
    </row>
    <row r="5">
      <c r="A5" s="8" t="s">
        <v>3</v>
      </c>
      <c r="B5" s="9"/>
      <c r="C5" s="9"/>
      <c r="D5" s="6"/>
      <c r="E5" s="8">
        <v>300.0</v>
      </c>
      <c r="F5" s="8">
        <v>400.0</v>
      </c>
      <c r="G5" s="8">
        <v>600.0</v>
      </c>
      <c r="H5" s="8">
        <v>825.0</v>
      </c>
      <c r="I5" s="8">
        <v>825.0</v>
      </c>
      <c r="J5" s="8">
        <v>825.0</v>
      </c>
      <c r="K5" s="8">
        <v>825.0</v>
      </c>
      <c r="L5" s="8">
        <v>825.0</v>
      </c>
      <c r="M5" s="8">
        <v>825.0</v>
      </c>
      <c r="N5" s="8">
        <v>825.0</v>
      </c>
      <c r="O5" s="8">
        <v>825.0</v>
      </c>
      <c r="P5" s="8">
        <v>825.0</v>
      </c>
      <c r="Q5" s="8">
        <v>825.0</v>
      </c>
      <c r="R5" s="8">
        <v>825.0</v>
      </c>
      <c r="S5" s="8">
        <v>825.0</v>
      </c>
      <c r="T5" s="8">
        <v>825.0</v>
      </c>
      <c r="U5" s="8">
        <v>825.0</v>
      </c>
      <c r="V5" s="8">
        <v>825.0</v>
      </c>
      <c r="W5" s="8">
        <v>825.0</v>
      </c>
      <c r="X5" s="8">
        <v>825.0</v>
      </c>
      <c r="Y5" s="8">
        <v>825.0</v>
      </c>
      <c r="Z5" s="8">
        <v>825.0</v>
      </c>
      <c r="AA5" s="8">
        <v>825.0</v>
      </c>
      <c r="AB5" s="8">
        <v>825.0</v>
      </c>
      <c r="AC5" s="6"/>
      <c r="AD5" s="6"/>
    </row>
    <row r="6">
      <c r="A6" s="8" t="s">
        <v>4</v>
      </c>
      <c r="B6" s="9"/>
      <c r="C6" s="9"/>
      <c r="D6" s="6"/>
      <c r="E6" s="8">
        <v>10.0</v>
      </c>
      <c r="F6" s="8">
        <v>40.0</v>
      </c>
      <c r="G6" s="8">
        <v>40.0</v>
      </c>
      <c r="H6" s="8">
        <v>40.0</v>
      </c>
      <c r="I6" s="8">
        <v>40.0</v>
      </c>
      <c r="J6" s="8">
        <v>40.0</v>
      </c>
      <c r="K6" s="8">
        <v>40.0</v>
      </c>
      <c r="L6" s="8">
        <v>40.0</v>
      </c>
      <c r="M6" s="8">
        <v>40.0</v>
      </c>
      <c r="N6" s="8">
        <v>40.0</v>
      </c>
      <c r="O6" s="8">
        <v>40.0</v>
      </c>
      <c r="P6" s="8">
        <v>40.0</v>
      </c>
      <c r="Q6" s="8">
        <v>40.0</v>
      </c>
      <c r="R6" s="8">
        <v>40.0</v>
      </c>
      <c r="S6" s="8">
        <v>40.0</v>
      </c>
      <c r="T6" s="8">
        <v>40.0</v>
      </c>
      <c r="U6" s="8">
        <v>40.0</v>
      </c>
      <c r="V6" s="8">
        <v>40.0</v>
      </c>
      <c r="W6" s="8">
        <v>40.0</v>
      </c>
      <c r="X6" s="8">
        <v>40.0</v>
      </c>
      <c r="Y6" s="8">
        <v>40.0</v>
      </c>
      <c r="Z6" s="8">
        <v>40.0</v>
      </c>
      <c r="AA6" s="8">
        <v>40.0</v>
      </c>
      <c r="AB6" s="8">
        <v>40.0</v>
      </c>
      <c r="AC6" s="6"/>
      <c r="AD6" s="6"/>
    </row>
    <row r="7">
      <c r="A7" s="8" t="s">
        <v>5</v>
      </c>
      <c r="B7" s="5"/>
      <c r="C7" s="5"/>
      <c r="D7" s="6"/>
      <c r="E7" s="8">
        <v>5.0</v>
      </c>
      <c r="F7" s="8">
        <v>35.0</v>
      </c>
      <c r="G7" s="8">
        <v>35.0</v>
      </c>
      <c r="H7" s="8">
        <v>35.0</v>
      </c>
      <c r="I7" s="8">
        <v>45.0</v>
      </c>
      <c r="J7" s="8">
        <v>50.0</v>
      </c>
      <c r="K7" s="8">
        <v>60.0</v>
      </c>
      <c r="L7" s="8">
        <v>60.0</v>
      </c>
      <c r="M7" s="8">
        <v>60.0</v>
      </c>
      <c r="N7" s="8">
        <v>60.0</v>
      </c>
      <c r="O7" s="8">
        <v>60.0</v>
      </c>
      <c r="P7" s="8">
        <v>60.0</v>
      </c>
      <c r="Q7" s="8">
        <v>60.0</v>
      </c>
      <c r="R7" s="8">
        <v>60.0</v>
      </c>
      <c r="S7" s="8">
        <v>60.0</v>
      </c>
      <c r="T7" s="8">
        <v>60.0</v>
      </c>
      <c r="U7" s="8">
        <v>60.0</v>
      </c>
      <c r="V7" s="8">
        <v>60.0</v>
      </c>
      <c r="W7" s="8">
        <v>60.0</v>
      </c>
      <c r="X7" s="8">
        <v>60.0</v>
      </c>
      <c r="Y7" s="8">
        <v>60.0</v>
      </c>
      <c r="Z7" s="8">
        <v>60.0</v>
      </c>
      <c r="AA7" s="8">
        <v>60.0</v>
      </c>
      <c r="AB7" s="8">
        <v>60.0</v>
      </c>
      <c r="AC7" s="6"/>
      <c r="AD7" s="6"/>
    </row>
    <row r="8">
      <c r="A8" s="5" t="s">
        <v>6</v>
      </c>
      <c r="D8" s="6"/>
      <c r="E8" s="6"/>
      <c r="F8" s="7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7"/>
      <c r="AC8" s="6"/>
      <c r="AD8" s="6"/>
    </row>
    <row r="9">
      <c r="A9" s="8" t="s">
        <v>3</v>
      </c>
      <c r="B9" s="9"/>
      <c r="C9" s="9"/>
      <c r="D9" s="6"/>
      <c r="E9" s="6">
        <f t="shared" ref="E9:AB9" si="1">E5*10</f>
        <v>3000</v>
      </c>
      <c r="F9" s="6">
        <f t="shared" si="1"/>
        <v>4000</v>
      </c>
      <c r="G9" s="6">
        <f t="shared" si="1"/>
        <v>6000</v>
      </c>
      <c r="H9" s="6">
        <f t="shared" si="1"/>
        <v>8250</v>
      </c>
      <c r="I9" s="6">
        <f t="shared" si="1"/>
        <v>8250</v>
      </c>
      <c r="J9" s="6">
        <f t="shared" si="1"/>
        <v>8250</v>
      </c>
      <c r="K9" s="6">
        <f t="shared" si="1"/>
        <v>8250</v>
      </c>
      <c r="L9" s="6">
        <f t="shared" si="1"/>
        <v>8250</v>
      </c>
      <c r="M9" s="6">
        <f t="shared" si="1"/>
        <v>8250</v>
      </c>
      <c r="N9" s="6">
        <f t="shared" si="1"/>
        <v>8250</v>
      </c>
      <c r="O9" s="6">
        <f t="shared" si="1"/>
        <v>8250</v>
      </c>
      <c r="P9" s="6">
        <f t="shared" si="1"/>
        <v>8250</v>
      </c>
      <c r="Q9" s="6">
        <f t="shared" si="1"/>
        <v>8250</v>
      </c>
      <c r="R9" s="6">
        <f t="shared" si="1"/>
        <v>8250</v>
      </c>
      <c r="S9" s="6">
        <f t="shared" si="1"/>
        <v>8250</v>
      </c>
      <c r="T9" s="6">
        <f t="shared" si="1"/>
        <v>8250</v>
      </c>
      <c r="U9" s="6">
        <f t="shared" si="1"/>
        <v>8250</v>
      </c>
      <c r="V9" s="6">
        <f t="shared" si="1"/>
        <v>8250</v>
      </c>
      <c r="W9" s="6">
        <f t="shared" si="1"/>
        <v>8250</v>
      </c>
      <c r="X9" s="6">
        <f t="shared" si="1"/>
        <v>8250</v>
      </c>
      <c r="Y9" s="6">
        <f t="shared" si="1"/>
        <v>8250</v>
      </c>
      <c r="Z9" s="6">
        <f t="shared" si="1"/>
        <v>8250</v>
      </c>
      <c r="AA9" s="6">
        <f t="shared" si="1"/>
        <v>8250</v>
      </c>
      <c r="AB9" s="6">
        <f t="shared" si="1"/>
        <v>8250</v>
      </c>
      <c r="AC9" s="6"/>
      <c r="AD9" s="6"/>
    </row>
    <row r="10">
      <c r="A10" s="8" t="s">
        <v>4</v>
      </c>
      <c r="B10" s="9"/>
      <c r="C10" s="9"/>
      <c r="D10" s="6"/>
      <c r="E10" s="6">
        <f t="shared" ref="E10:AB10" si="2">E6*20</f>
        <v>200</v>
      </c>
      <c r="F10" s="6">
        <f t="shared" si="2"/>
        <v>800</v>
      </c>
      <c r="G10" s="6">
        <f t="shared" si="2"/>
        <v>800</v>
      </c>
      <c r="H10" s="6">
        <f t="shared" si="2"/>
        <v>800</v>
      </c>
      <c r="I10" s="6">
        <f t="shared" si="2"/>
        <v>800</v>
      </c>
      <c r="J10" s="6">
        <f t="shared" si="2"/>
        <v>800</v>
      </c>
      <c r="K10" s="6">
        <f t="shared" si="2"/>
        <v>800</v>
      </c>
      <c r="L10" s="6">
        <f t="shared" si="2"/>
        <v>800</v>
      </c>
      <c r="M10" s="6">
        <f t="shared" si="2"/>
        <v>800</v>
      </c>
      <c r="N10" s="6">
        <f t="shared" si="2"/>
        <v>800</v>
      </c>
      <c r="O10" s="6">
        <f t="shared" si="2"/>
        <v>800</v>
      </c>
      <c r="P10" s="6">
        <f t="shared" si="2"/>
        <v>800</v>
      </c>
      <c r="Q10" s="6">
        <f t="shared" si="2"/>
        <v>800</v>
      </c>
      <c r="R10" s="6">
        <f t="shared" si="2"/>
        <v>800</v>
      </c>
      <c r="S10" s="6">
        <f t="shared" si="2"/>
        <v>800</v>
      </c>
      <c r="T10" s="6">
        <f t="shared" si="2"/>
        <v>800</v>
      </c>
      <c r="U10" s="6">
        <f t="shared" si="2"/>
        <v>800</v>
      </c>
      <c r="V10" s="6">
        <f t="shared" si="2"/>
        <v>800</v>
      </c>
      <c r="W10" s="6">
        <f t="shared" si="2"/>
        <v>800</v>
      </c>
      <c r="X10" s="6">
        <f t="shared" si="2"/>
        <v>800</v>
      </c>
      <c r="Y10" s="6">
        <f t="shared" si="2"/>
        <v>800</v>
      </c>
      <c r="Z10" s="6">
        <f t="shared" si="2"/>
        <v>800</v>
      </c>
      <c r="AA10" s="6">
        <f t="shared" si="2"/>
        <v>800</v>
      </c>
      <c r="AB10" s="6">
        <f t="shared" si="2"/>
        <v>800</v>
      </c>
      <c r="AC10" s="6"/>
      <c r="AD10" s="6"/>
    </row>
    <row r="11">
      <c r="A11" s="8" t="s">
        <v>5</v>
      </c>
      <c r="B11" s="9"/>
      <c r="C11" s="10"/>
      <c r="D11" s="11"/>
      <c r="E11" s="11">
        <f t="shared" ref="E11:AB11" si="3">E7*20</f>
        <v>100</v>
      </c>
      <c r="F11" s="11">
        <f t="shared" si="3"/>
        <v>700</v>
      </c>
      <c r="G11" s="11">
        <f t="shared" si="3"/>
        <v>700</v>
      </c>
      <c r="H11" s="11">
        <f t="shared" si="3"/>
        <v>700</v>
      </c>
      <c r="I11" s="11">
        <f t="shared" si="3"/>
        <v>900</v>
      </c>
      <c r="J11" s="11">
        <f t="shared" si="3"/>
        <v>1000</v>
      </c>
      <c r="K11" s="11">
        <f t="shared" si="3"/>
        <v>1200</v>
      </c>
      <c r="L11" s="11">
        <f t="shared" si="3"/>
        <v>1200</v>
      </c>
      <c r="M11" s="11">
        <f t="shared" si="3"/>
        <v>1200</v>
      </c>
      <c r="N11" s="11">
        <f t="shared" si="3"/>
        <v>1200</v>
      </c>
      <c r="O11" s="11">
        <f t="shared" si="3"/>
        <v>1200</v>
      </c>
      <c r="P11" s="11">
        <f t="shared" si="3"/>
        <v>1200</v>
      </c>
      <c r="Q11" s="11">
        <f t="shared" si="3"/>
        <v>1200</v>
      </c>
      <c r="R11" s="11">
        <f t="shared" si="3"/>
        <v>1200</v>
      </c>
      <c r="S11" s="11">
        <f t="shared" si="3"/>
        <v>1200</v>
      </c>
      <c r="T11" s="11">
        <f t="shared" si="3"/>
        <v>1200</v>
      </c>
      <c r="U11" s="11">
        <f t="shared" si="3"/>
        <v>1200</v>
      </c>
      <c r="V11" s="11">
        <f t="shared" si="3"/>
        <v>1200</v>
      </c>
      <c r="W11" s="11">
        <f t="shared" si="3"/>
        <v>1200</v>
      </c>
      <c r="X11" s="11">
        <f t="shared" si="3"/>
        <v>1200</v>
      </c>
      <c r="Y11" s="11">
        <f t="shared" si="3"/>
        <v>1200</v>
      </c>
      <c r="Z11" s="11">
        <f t="shared" si="3"/>
        <v>1200</v>
      </c>
      <c r="AA11" s="11">
        <f t="shared" si="3"/>
        <v>1200</v>
      </c>
      <c r="AB11" s="11">
        <f t="shared" si="3"/>
        <v>1200</v>
      </c>
      <c r="AC11" s="6"/>
      <c r="AD11" s="11"/>
    </row>
    <row r="12">
      <c r="A12" s="9"/>
      <c r="B12" s="9"/>
      <c r="C12" s="10" t="s">
        <v>7</v>
      </c>
      <c r="D12" s="11"/>
      <c r="E12" s="11">
        <f t="shared" ref="E12:AB12" si="4">E9++E10+E11</f>
        <v>3300</v>
      </c>
      <c r="F12" s="11">
        <f t="shared" si="4"/>
        <v>5500</v>
      </c>
      <c r="G12" s="11">
        <f t="shared" si="4"/>
        <v>7500</v>
      </c>
      <c r="H12" s="11">
        <f t="shared" si="4"/>
        <v>9750</v>
      </c>
      <c r="I12" s="11">
        <f t="shared" si="4"/>
        <v>9950</v>
      </c>
      <c r="J12" s="11">
        <f t="shared" si="4"/>
        <v>10050</v>
      </c>
      <c r="K12" s="11">
        <f t="shared" si="4"/>
        <v>10250</v>
      </c>
      <c r="L12" s="11">
        <f t="shared" si="4"/>
        <v>10250</v>
      </c>
      <c r="M12" s="11">
        <f t="shared" si="4"/>
        <v>10250</v>
      </c>
      <c r="N12" s="11">
        <f t="shared" si="4"/>
        <v>10250</v>
      </c>
      <c r="O12" s="11">
        <f t="shared" si="4"/>
        <v>10250</v>
      </c>
      <c r="P12" s="11">
        <f t="shared" si="4"/>
        <v>10250</v>
      </c>
      <c r="Q12" s="11">
        <f t="shared" si="4"/>
        <v>10250</v>
      </c>
      <c r="R12" s="11">
        <f t="shared" si="4"/>
        <v>10250</v>
      </c>
      <c r="S12" s="11">
        <f t="shared" si="4"/>
        <v>10250</v>
      </c>
      <c r="T12" s="11">
        <f t="shared" si="4"/>
        <v>10250</v>
      </c>
      <c r="U12" s="11">
        <f t="shared" si="4"/>
        <v>10250</v>
      </c>
      <c r="V12" s="11">
        <f t="shared" si="4"/>
        <v>10250</v>
      </c>
      <c r="W12" s="11">
        <f t="shared" si="4"/>
        <v>10250</v>
      </c>
      <c r="X12" s="11">
        <f t="shared" si="4"/>
        <v>10250</v>
      </c>
      <c r="Y12" s="11">
        <f t="shared" si="4"/>
        <v>10250</v>
      </c>
      <c r="Z12" s="11">
        <f t="shared" si="4"/>
        <v>10250</v>
      </c>
      <c r="AA12" s="11">
        <f t="shared" si="4"/>
        <v>10250</v>
      </c>
      <c r="AB12" s="11">
        <f t="shared" si="4"/>
        <v>10250</v>
      </c>
      <c r="AC12" s="6"/>
      <c r="AD12" s="11">
        <f>SUM(E12:AB12)</f>
        <v>230550</v>
      </c>
    </row>
    <row r="13">
      <c r="A13" s="2"/>
      <c r="B13" s="2"/>
      <c r="C13" s="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3"/>
    </row>
    <row r="14">
      <c r="A14" s="14" t="s">
        <v>8</v>
      </c>
      <c r="B14" s="15"/>
      <c r="C14" s="15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7"/>
    </row>
    <row r="15">
      <c r="A15" s="15"/>
      <c r="B15" s="15"/>
      <c r="C15" s="18" t="s">
        <v>9</v>
      </c>
      <c r="D15" s="19">
        <v>55000.0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7"/>
    </row>
    <row r="16">
      <c r="A16" s="15"/>
      <c r="B16" s="15"/>
      <c r="C16" s="20" t="s">
        <v>10</v>
      </c>
      <c r="D16" s="16">
        <f>D15</f>
        <v>55000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7"/>
    </row>
    <row r="17">
      <c r="A17" s="2"/>
      <c r="B17" s="2"/>
      <c r="C17" s="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3"/>
    </row>
    <row r="18">
      <c r="A18" s="21" t="s">
        <v>11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/>
    </row>
    <row r="19">
      <c r="A19" s="24"/>
      <c r="B19" s="24"/>
      <c r="C19" s="25" t="s">
        <v>12</v>
      </c>
      <c r="D19" s="26">
        <v>-55000.0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2"/>
      <c r="AD19" s="23"/>
    </row>
    <row r="20">
      <c r="A20" s="24"/>
      <c r="B20" s="24"/>
      <c r="C20" s="25" t="s">
        <v>13</v>
      </c>
      <c r="D20" s="26">
        <v>-19000.0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2"/>
      <c r="AD20" s="23"/>
    </row>
    <row r="21">
      <c r="A21" s="24"/>
      <c r="B21" s="24"/>
      <c r="C21" s="27" t="s">
        <v>14</v>
      </c>
      <c r="D21" s="26">
        <v>-1000.0</v>
      </c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2"/>
      <c r="AD21" s="23"/>
    </row>
    <row r="22">
      <c r="A22" s="24"/>
      <c r="B22" s="24"/>
      <c r="C22" s="28" t="s">
        <v>15</v>
      </c>
      <c r="D22" s="26">
        <f>SUM(D19:D21)</f>
        <v>-75000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2"/>
      <c r="AD22" s="23"/>
    </row>
    <row r="23">
      <c r="A23" s="2"/>
      <c r="B23" s="2"/>
      <c r="C23" s="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3"/>
    </row>
    <row r="24">
      <c r="A24" s="29" t="s">
        <v>16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1"/>
    </row>
    <row r="25">
      <c r="A25" s="32"/>
      <c r="B25" s="29" t="s">
        <v>17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1"/>
    </row>
    <row r="26">
      <c r="A26" s="32"/>
      <c r="B26" s="32"/>
      <c r="C26" s="33" t="s">
        <v>18</v>
      </c>
      <c r="D26" s="30"/>
      <c r="E26" s="34">
        <v>4800.0</v>
      </c>
      <c r="F26" s="34">
        <v>4800.0</v>
      </c>
      <c r="G26" s="34">
        <v>4800.0</v>
      </c>
      <c r="H26" s="34">
        <v>4800.0</v>
      </c>
      <c r="I26" s="34">
        <v>4800.0</v>
      </c>
      <c r="J26" s="34">
        <v>4800.0</v>
      </c>
      <c r="K26" s="34">
        <v>4800.0</v>
      </c>
      <c r="L26" s="34">
        <v>4800.0</v>
      </c>
      <c r="M26" s="34">
        <v>4800.0</v>
      </c>
      <c r="N26" s="34">
        <v>4800.0</v>
      </c>
      <c r="O26" s="34">
        <v>4800.0</v>
      </c>
      <c r="P26" s="34">
        <v>4800.0</v>
      </c>
      <c r="Q26" s="34">
        <v>4800.0</v>
      </c>
      <c r="R26" s="34">
        <v>4800.0</v>
      </c>
      <c r="S26" s="34">
        <v>4800.0</v>
      </c>
      <c r="T26" s="34">
        <v>4800.0</v>
      </c>
      <c r="U26" s="34">
        <v>4800.0</v>
      </c>
      <c r="V26" s="34">
        <v>4800.0</v>
      </c>
      <c r="W26" s="34">
        <v>4800.0</v>
      </c>
      <c r="X26" s="34">
        <v>4800.0</v>
      </c>
      <c r="Y26" s="34">
        <v>4800.0</v>
      </c>
      <c r="Z26" s="34">
        <v>4800.0</v>
      </c>
      <c r="AA26" s="34">
        <v>4800.0</v>
      </c>
      <c r="AB26" s="34">
        <v>4800.0</v>
      </c>
      <c r="AC26" s="30"/>
      <c r="AD26" s="31"/>
    </row>
    <row r="27">
      <c r="A27" s="32"/>
      <c r="B27" s="32"/>
      <c r="C27" s="33" t="s">
        <v>19</v>
      </c>
      <c r="D27" s="30"/>
      <c r="E27" s="34">
        <f t="shared" ref="E27:AB27" si="5">E5*0.025</f>
        <v>7.5</v>
      </c>
      <c r="F27" s="34">
        <f t="shared" si="5"/>
        <v>10</v>
      </c>
      <c r="G27" s="34">
        <f t="shared" si="5"/>
        <v>15</v>
      </c>
      <c r="H27" s="34">
        <f t="shared" si="5"/>
        <v>20.625</v>
      </c>
      <c r="I27" s="34">
        <f t="shared" si="5"/>
        <v>20.625</v>
      </c>
      <c r="J27" s="34">
        <f t="shared" si="5"/>
        <v>20.625</v>
      </c>
      <c r="K27" s="34">
        <f t="shared" si="5"/>
        <v>20.625</v>
      </c>
      <c r="L27" s="34">
        <f t="shared" si="5"/>
        <v>20.625</v>
      </c>
      <c r="M27" s="34">
        <f t="shared" si="5"/>
        <v>20.625</v>
      </c>
      <c r="N27" s="34">
        <f t="shared" si="5"/>
        <v>20.625</v>
      </c>
      <c r="O27" s="34">
        <f t="shared" si="5"/>
        <v>20.625</v>
      </c>
      <c r="P27" s="34">
        <f t="shared" si="5"/>
        <v>20.625</v>
      </c>
      <c r="Q27" s="34">
        <f t="shared" si="5"/>
        <v>20.625</v>
      </c>
      <c r="R27" s="34">
        <f t="shared" si="5"/>
        <v>20.625</v>
      </c>
      <c r="S27" s="34">
        <f t="shared" si="5"/>
        <v>20.625</v>
      </c>
      <c r="T27" s="34">
        <f t="shared" si="5"/>
        <v>20.625</v>
      </c>
      <c r="U27" s="34">
        <f t="shared" si="5"/>
        <v>20.625</v>
      </c>
      <c r="V27" s="34">
        <f t="shared" si="5"/>
        <v>20.625</v>
      </c>
      <c r="W27" s="34">
        <f t="shared" si="5"/>
        <v>20.625</v>
      </c>
      <c r="X27" s="34">
        <f t="shared" si="5"/>
        <v>20.625</v>
      </c>
      <c r="Y27" s="34">
        <f t="shared" si="5"/>
        <v>20.625</v>
      </c>
      <c r="Z27" s="34">
        <f t="shared" si="5"/>
        <v>20.625</v>
      </c>
      <c r="AA27" s="34">
        <f t="shared" si="5"/>
        <v>20.625</v>
      </c>
      <c r="AB27" s="34">
        <f t="shared" si="5"/>
        <v>20.625</v>
      </c>
      <c r="AC27" s="30"/>
      <c r="AD27" s="31"/>
    </row>
    <row r="28">
      <c r="A28" s="32"/>
      <c r="B28" s="32"/>
      <c r="C28" s="35" t="s">
        <v>20</v>
      </c>
      <c r="D28" s="36"/>
      <c r="E28" s="36">
        <f t="shared" ref="E28:AB28" si="6">(E26+E27)</f>
        <v>4807.5</v>
      </c>
      <c r="F28" s="36">
        <f t="shared" si="6"/>
        <v>4810</v>
      </c>
      <c r="G28" s="36">
        <f t="shared" si="6"/>
        <v>4815</v>
      </c>
      <c r="H28" s="36">
        <f t="shared" si="6"/>
        <v>4820.625</v>
      </c>
      <c r="I28" s="36">
        <f t="shared" si="6"/>
        <v>4820.625</v>
      </c>
      <c r="J28" s="36">
        <f t="shared" si="6"/>
        <v>4820.625</v>
      </c>
      <c r="K28" s="36">
        <f t="shared" si="6"/>
        <v>4820.625</v>
      </c>
      <c r="L28" s="36">
        <f t="shared" si="6"/>
        <v>4820.625</v>
      </c>
      <c r="M28" s="36">
        <f t="shared" si="6"/>
        <v>4820.625</v>
      </c>
      <c r="N28" s="36">
        <f t="shared" si="6"/>
        <v>4820.625</v>
      </c>
      <c r="O28" s="36">
        <f t="shared" si="6"/>
        <v>4820.625</v>
      </c>
      <c r="P28" s="36">
        <f t="shared" si="6"/>
        <v>4820.625</v>
      </c>
      <c r="Q28" s="36">
        <f t="shared" si="6"/>
        <v>4820.625</v>
      </c>
      <c r="R28" s="36">
        <f t="shared" si="6"/>
        <v>4820.625</v>
      </c>
      <c r="S28" s="36">
        <f t="shared" si="6"/>
        <v>4820.625</v>
      </c>
      <c r="T28" s="36">
        <f t="shared" si="6"/>
        <v>4820.625</v>
      </c>
      <c r="U28" s="36">
        <f t="shared" si="6"/>
        <v>4820.625</v>
      </c>
      <c r="V28" s="36">
        <f t="shared" si="6"/>
        <v>4820.625</v>
      </c>
      <c r="W28" s="36">
        <f t="shared" si="6"/>
        <v>4820.625</v>
      </c>
      <c r="X28" s="36">
        <f t="shared" si="6"/>
        <v>4820.625</v>
      </c>
      <c r="Y28" s="36">
        <f t="shared" si="6"/>
        <v>4820.625</v>
      </c>
      <c r="Z28" s="36">
        <f t="shared" si="6"/>
        <v>4820.625</v>
      </c>
      <c r="AA28" s="36">
        <f t="shared" si="6"/>
        <v>4820.625</v>
      </c>
      <c r="AB28" s="36">
        <f t="shared" si="6"/>
        <v>4820.625</v>
      </c>
      <c r="AC28" s="37"/>
      <c r="AD28" s="31">
        <f>SUM(E28:AB28)</f>
        <v>115665.625</v>
      </c>
    </row>
    <row r="29">
      <c r="A29" s="32"/>
      <c r="B29" s="32"/>
      <c r="C29" s="33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0"/>
      <c r="AD29" s="31"/>
    </row>
    <row r="30">
      <c r="A30" s="32"/>
      <c r="B30" s="32"/>
      <c r="C30" s="33" t="s">
        <v>21</v>
      </c>
      <c r="D30" s="30"/>
      <c r="E30" s="30">
        <f t="shared" ref="E30:AB30" si="7">E6*0.025</f>
        <v>0.25</v>
      </c>
      <c r="F30" s="30">
        <f t="shared" si="7"/>
        <v>1</v>
      </c>
      <c r="G30" s="30">
        <f t="shared" si="7"/>
        <v>1</v>
      </c>
      <c r="H30" s="30">
        <f t="shared" si="7"/>
        <v>1</v>
      </c>
      <c r="I30" s="30">
        <f t="shared" si="7"/>
        <v>1</v>
      </c>
      <c r="J30" s="30">
        <f t="shared" si="7"/>
        <v>1</v>
      </c>
      <c r="K30" s="30">
        <f t="shared" si="7"/>
        <v>1</v>
      </c>
      <c r="L30" s="30">
        <f t="shared" si="7"/>
        <v>1</v>
      </c>
      <c r="M30" s="30">
        <f t="shared" si="7"/>
        <v>1</v>
      </c>
      <c r="N30" s="30">
        <f t="shared" si="7"/>
        <v>1</v>
      </c>
      <c r="O30" s="30">
        <f t="shared" si="7"/>
        <v>1</v>
      </c>
      <c r="P30" s="30">
        <f t="shared" si="7"/>
        <v>1</v>
      </c>
      <c r="Q30" s="30">
        <f t="shared" si="7"/>
        <v>1</v>
      </c>
      <c r="R30" s="30">
        <f t="shared" si="7"/>
        <v>1</v>
      </c>
      <c r="S30" s="30">
        <f t="shared" si="7"/>
        <v>1</v>
      </c>
      <c r="T30" s="30">
        <f t="shared" si="7"/>
        <v>1</v>
      </c>
      <c r="U30" s="30">
        <f t="shared" si="7"/>
        <v>1</v>
      </c>
      <c r="V30" s="30">
        <f t="shared" si="7"/>
        <v>1</v>
      </c>
      <c r="W30" s="30">
        <f t="shared" si="7"/>
        <v>1</v>
      </c>
      <c r="X30" s="30">
        <f t="shared" si="7"/>
        <v>1</v>
      </c>
      <c r="Y30" s="30">
        <f t="shared" si="7"/>
        <v>1</v>
      </c>
      <c r="Z30" s="30">
        <f t="shared" si="7"/>
        <v>1</v>
      </c>
      <c r="AA30" s="30">
        <f t="shared" si="7"/>
        <v>1</v>
      </c>
      <c r="AB30" s="30">
        <f t="shared" si="7"/>
        <v>1</v>
      </c>
      <c r="AC30" s="30"/>
      <c r="AD30" s="31"/>
    </row>
    <row r="31">
      <c r="A31" s="32"/>
      <c r="B31" s="32"/>
      <c r="C31" s="35" t="s">
        <v>22</v>
      </c>
      <c r="D31" s="36"/>
      <c r="E31" s="36">
        <f t="shared" ref="E31:AB31" si="8">E30</f>
        <v>0.25</v>
      </c>
      <c r="F31" s="36">
        <f t="shared" si="8"/>
        <v>1</v>
      </c>
      <c r="G31" s="36">
        <f t="shared" si="8"/>
        <v>1</v>
      </c>
      <c r="H31" s="36">
        <f t="shared" si="8"/>
        <v>1</v>
      </c>
      <c r="I31" s="36">
        <f t="shared" si="8"/>
        <v>1</v>
      </c>
      <c r="J31" s="36">
        <f t="shared" si="8"/>
        <v>1</v>
      </c>
      <c r="K31" s="36">
        <f t="shared" si="8"/>
        <v>1</v>
      </c>
      <c r="L31" s="36">
        <f t="shared" si="8"/>
        <v>1</v>
      </c>
      <c r="M31" s="36">
        <f t="shared" si="8"/>
        <v>1</v>
      </c>
      <c r="N31" s="36">
        <f t="shared" si="8"/>
        <v>1</v>
      </c>
      <c r="O31" s="36">
        <f t="shared" si="8"/>
        <v>1</v>
      </c>
      <c r="P31" s="36">
        <f t="shared" si="8"/>
        <v>1</v>
      </c>
      <c r="Q31" s="36">
        <f t="shared" si="8"/>
        <v>1</v>
      </c>
      <c r="R31" s="36">
        <f t="shared" si="8"/>
        <v>1</v>
      </c>
      <c r="S31" s="36">
        <f t="shared" si="8"/>
        <v>1</v>
      </c>
      <c r="T31" s="36">
        <f t="shared" si="8"/>
        <v>1</v>
      </c>
      <c r="U31" s="36">
        <f t="shared" si="8"/>
        <v>1</v>
      </c>
      <c r="V31" s="36">
        <f t="shared" si="8"/>
        <v>1</v>
      </c>
      <c r="W31" s="36">
        <f t="shared" si="8"/>
        <v>1</v>
      </c>
      <c r="X31" s="36">
        <f t="shared" si="8"/>
        <v>1</v>
      </c>
      <c r="Y31" s="36">
        <f t="shared" si="8"/>
        <v>1</v>
      </c>
      <c r="Z31" s="36">
        <f t="shared" si="8"/>
        <v>1</v>
      </c>
      <c r="AA31" s="36">
        <f t="shared" si="8"/>
        <v>1</v>
      </c>
      <c r="AB31" s="36">
        <f t="shared" si="8"/>
        <v>1</v>
      </c>
      <c r="AC31" s="37"/>
      <c r="AD31" s="31"/>
    </row>
    <row r="32">
      <c r="A32" s="32"/>
      <c r="B32" s="38" t="s">
        <v>23</v>
      </c>
      <c r="C32" s="35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7"/>
      <c r="AD32" s="31"/>
    </row>
    <row r="33">
      <c r="A33" s="32"/>
      <c r="B33" s="32"/>
      <c r="C33" s="39" t="s">
        <v>24</v>
      </c>
      <c r="D33" s="36"/>
      <c r="E33" s="36">
        <v>400.0</v>
      </c>
      <c r="F33" s="36">
        <v>400.0</v>
      </c>
      <c r="G33" s="36">
        <v>400.0</v>
      </c>
      <c r="H33" s="36">
        <v>400.0</v>
      </c>
      <c r="I33" s="36">
        <v>400.0</v>
      </c>
      <c r="J33" s="36">
        <v>400.0</v>
      </c>
      <c r="K33" s="36">
        <v>400.0</v>
      </c>
      <c r="L33" s="36">
        <v>400.0</v>
      </c>
      <c r="M33" s="36">
        <v>400.0</v>
      </c>
      <c r="N33" s="36">
        <v>400.0</v>
      </c>
      <c r="O33" s="36">
        <v>400.0</v>
      </c>
      <c r="P33" s="36">
        <v>400.0</v>
      </c>
      <c r="Q33" s="36">
        <v>400.0</v>
      </c>
      <c r="R33" s="36">
        <v>400.0</v>
      </c>
      <c r="S33" s="36">
        <v>400.0</v>
      </c>
      <c r="T33" s="36">
        <v>400.0</v>
      </c>
      <c r="U33" s="36">
        <v>400.0</v>
      </c>
      <c r="V33" s="36">
        <v>400.0</v>
      </c>
      <c r="W33" s="36">
        <v>400.0</v>
      </c>
      <c r="X33" s="36">
        <v>400.0</v>
      </c>
      <c r="Y33" s="36">
        <v>400.0</v>
      </c>
      <c r="Z33" s="36">
        <v>400.0</v>
      </c>
      <c r="AA33" s="36">
        <v>400.0</v>
      </c>
      <c r="AB33" s="36">
        <v>400.0</v>
      </c>
      <c r="AC33" s="37"/>
      <c r="AD33" s="31"/>
    </row>
    <row r="34">
      <c r="A34" s="32"/>
      <c r="B34" s="38" t="s">
        <v>25</v>
      </c>
      <c r="C34" s="35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7"/>
      <c r="AD34" s="31"/>
    </row>
    <row r="35">
      <c r="A35" s="32"/>
      <c r="B35" s="32"/>
      <c r="C35" s="40" t="s">
        <v>26</v>
      </c>
      <c r="D35" s="36"/>
      <c r="E35" s="36">
        <f t="shared" ref="E35:AB35" si="9">E6*0.3125</f>
        <v>3.125</v>
      </c>
      <c r="F35" s="36">
        <f t="shared" si="9"/>
        <v>12.5</v>
      </c>
      <c r="G35" s="36">
        <f t="shared" si="9"/>
        <v>12.5</v>
      </c>
      <c r="H35" s="36">
        <f t="shared" si="9"/>
        <v>12.5</v>
      </c>
      <c r="I35" s="36">
        <f t="shared" si="9"/>
        <v>12.5</v>
      </c>
      <c r="J35" s="36">
        <f t="shared" si="9"/>
        <v>12.5</v>
      </c>
      <c r="K35" s="36">
        <f t="shared" si="9"/>
        <v>12.5</v>
      </c>
      <c r="L35" s="36">
        <f t="shared" si="9"/>
        <v>12.5</v>
      </c>
      <c r="M35" s="36">
        <f t="shared" si="9"/>
        <v>12.5</v>
      </c>
      <c r="N35" s="36">
        <f t="shared" si="9"/>
        <v>12.5</v>
      </c>
      <c r="O35" s="36">
        <f t="shared" si="9"/>
        <v>12.5</v>
      </c>
      <c r="P35" s="36">
        <f t="shared" si="9"/>
        <v>12.5</v>
      </c>
      <c r="Q35" s="36">
        <f t="shared" si="9"/>
        <v>12.5</v>
      </c>
      <c r="R35" s="36">
        <f t="shared" si="9"/>
        <v>12.5</v>
      </c>
      <c r="S35" s="36">
        <f t="shared" si="9"/>
        <v>12.5</v>
      </c>
      <c r="T35" s="36">
        <f t="shared" si="9"/>
        <v>12.5</v>
      </c>
      <c r="U35" s="36">
        <f t="shared" si="9"/>
        <v>12.5</v>
      </c>
      <c r="V35" s="36">
        <f t="shared" si="9"/>
        <v>12.5</v>
      </c>
      <c r="W35" s="36">
        <f t="shared" si="9"/>
        <v>12.5</v>
      </c>
      <c r="X35" s="36">
        <f t="shared" si="9"/>
        <v>12.5</v>
      </c>
      <c r="Y35" s="36">
        <f t="shared" si="9"/>
        <v>12.5</v>
      </c>
      <c r="Z35" s="36">
        <f t="shared" si="9"/>
        <v>12.5</v>
      </c>
      <c r="AA35" s="36">
        <f t="shared" si="9"/>
        <v>12.5</v>
      </c>
      <c r="AB35" s="36">
        <f t="shared" si="9"/>
        <v>12.5</v>
      </c>
      <c r="AC35" s="37"/>
      <c r="AD35" s="31"/>
    </row>
    <row r="36">
      <c r="A36" s="32"/>
      <c r="B36" s="32"/>
      <c r="C36" s="40" t="s">
        <v>27</v>
      </c>
      <c r="D36" s="36"/>
      <c r="E36" s="36">
        <f t="shared" ref="E36:AB36" si="10">E12*0.75*0.1</f>
        <v>247.5</v>
      </c>
      <c r="F36" s="36">
        <f t="shared" si="10"/>
        <v>412.5</v>
      </c>
      <c r="G36" s="36">
        <f t="shared" si="10"/>
        <v>562.5</v>
      </c>
      <c r="H36" s="36">
        <f t="shared" si="10"/>
        <v>731.25</v>
      </c>
      <c r="I36" s="36">
        <f t="shared" si="10"/>
        <v>746.25</v>
      </c>
      <c r="J36" s="36">
        <f t="shared" si="10"/>
        <v>753.75</v>
      </c>
      <c r="K36" s="36">
        <f t="shared" si="10"/>
        <v>768.75</v>
      </c>
      <c r="L36" s="36">
        <f t="shared" si="10"/>
        <v>768.75</v>
      </c>
      <c r="M36" s="36">
        <f t="shared" si="10"/>
        <v>768.75</v>
      </c>
      <c r="N36" s="36">
        <f t="shared" si="10"/>
        <v>768.75</v>
      </c>
      <c r="O36" s="36">
        <f t="shared" si="10"/>
        <v>768.75</v>
      </c>
      <c r="P36" s="36">
        <f t="shared" si="10"/>
        <v>768.75</v>
      </c>
      <c r="Q36" s="36">
        <f t="shared" si="10"/>
        <v>768.75</v>
      </c>
      <c r="R36" s="36">
        <f t="shared" si="10"/>
        <v>768.75</v>
      </c>
      <c r="S36" s="36">
        <f t="shared" si="10"/>
        <v>768.75</v>
      </c>
      <c r="T36" s="36">
        <f t="shared" si="10"/>
        <v>768.75</v>
      </c>
      <c r="U36" s="36">
        <f t="shared" si="10"/>
        <v>768.75</v>
      </c>
      <c r="V36" s="36">
        <f t="shared" si="10"/>
        <v>768.75</v>
      </c>
      <c r="W36" s="36">
        <f t="shared" si="10"/>
        <v>768.75</v>
      </c>
      <c r="X36" s="36">
        <f t="shared" si="10"/>
        <v>768.75</v>
      </c>
      <c r="Y36" s="36">
        <f t="shared" si="10"/>
        <v>768.75</v>
      </c>
      <c r="Z36" s="36">
        <f t="shared" si="10"/>
        <v>768.75</v>
      </c>
      <c r="AA36" s="36">
        <f t="shared" si="10"/>
        <v>768.75</v>
      </c>
      <c r="AB36" s="36">
        <f t="shared" si="10"/>
        <v>768.75</v>
      </c>
      <c r="AC36" s="37"/>
      <c r="AD36" s="31"/>
    </row>
    <row r="37">
      <c r="A37" s="32"/>
      <c r="B37" s="38" t="s">
        <v>28</v>
      </c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7"/>
      <c r="AD37" s="31"/>
    </row>
    <row r="38">
      <c r="A38" s="32"/>
      <c r="B38" s="32"/>
      <c r="C38" s="39" t="s">
        <v>29</v>
      </c>
      <c r="D38" s="36"/>
      <c r="E38" s="41">
        <v>1000.0</v>
      </c>
      <c r="F38" s="41">
        <v>1000.0</v>
      </c>
      <c r="G38" s="41">
        <v>1000.0</v>
      </c>
      <c r="H38" s="41">
        <v>1000.0</v>
      </c>
      <c r="I38" s="41">
        <v>1000.0</v>
      </c>
      <c r="J38" s="41">
        <v>1000.0</v>
      </c>
      <c r="K38" s="41">
        <v>1000.0</v>
      </c>
      <c r="L38" s="41">
        <v>1000.0</v>
      </c>
      <c r="M38" s="41">
        <v>1000.0</v>
      </c>
      <c r="N38" s="41">
        <v>1000.0</v>
      </c>
      <c r="O38" s="41">
        <v>1000.0</v>
      </c>
      <c r="P38" s="41">
        <v>1000.0</v>
      </c>
      <c r="Q38" s="41">
        <v>1000.0</v>
      </c>
      <c r="R38" s="41">
        <v>1000.0</v>
      </c>
      <c r="S38" s="41">
        <v>1000.0</v>
      </c>
      <c r="T38" s="41">
        <v>1000.0</v>
      </c>
      <c r="U38" s="41">
        <v>1000.0</v>
      </c>
      <c r="V38" s="41">
        <v>1000.0</v>
      </c>
      <c r="W38" s="41">
        <v>1000.0</v>
      </c>
      <c r="X38" s="41">
        <v>1000.0</v>
      </c>
      <c r="Y38" s="41">
        <v>1000.0</v>
      </c>
      <c r="Z38" s="41">
        <v>1000.0</v>
      </c>
      <c r="AA38" s="41">
        <v>1000.0</v>
      </c>
      <c r="AB38" s="41">
        <v>1000.0</v>
      </c>
      <c r="AC38" s="37"/>
      <c r="AD38" s="31"/>
    </row>
    <row r="39">
      <c r="A39" s="32"/>
      <c r="B39" s="32"/>
      <c r="C39" s="35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7"/>
      <c r="AD39" s="31"/>
    </row>
    <row r="40">
      <c r="A40" s="32"/>
      <c r="B40" s="32"/>
      <c r="C40" s="35" t="s">
        <v>30</v>
      </c>
      <c r="D40" s="36"/>
      <c r="E40" s="36">
        <f t="shared" ref="E40:AB40" si="11">E28+E31+E33+E35+E36+E38</f>
        <v>6458.375</v>
      </c>
      <c r="F40" s="36">
        <f t="shared" si="11"/>
        <v>6636</v>
      </c>
      <c r="G40" s="36">
        <f t="shared" si="11"/>
        <v>6791</v>
      </c>
      <c r="H40" s="36">
        <f t="shared" si="11"/>
        <v>6965.375</v>
      </c>
      <c r="I40" s="36">
        <f t="shared" si="11"/>
        <v>6980.375</v>
      </c>
      <c r="J40" s="36">
        <f t="shared" si="11"/>
        <v>6987.875</v>
      </c>
      <c r="K40" s="36">
        <f t="shared" si="11"/>
        <v>7002.875</v>
      </c>
      <c r="L40" s="36">
        <f t="shared" si="11"/>
        <v>7002.875</v>
      </c>
      <c r="M40" s="36">
        <f t="shared" si="11"/>
        <v>7002.875</v>
      </c>
      <c r="N40" s="36">
        <f t="shared" si="11"/>
        <v>7002.875</v>
      </c>
      <c r="O40" s="36">
        <f t="shared" si="11"/>
        <v>7002.875</v>
      </c>
      <c r="P40" s="36">
        <f t="shared" si="11"/>
        <v>7002.875</v>
      </c>
      <c r="Q40" s="36">
        <f t="shared" si="11"/>
        <v>7002.875</v>
      </c>
      <c r="R40" s="36">
        <f t="shared" si="11"/>
        <v>7002.875</v>
      </c>
      <c r="S40" s="36">
        <f t="shared" si="11"/>
        <v>7002.875</v>
      </c>
      <c r="T40" s="36">
        <f t="shared" si="11"/>
        <v>7002.875</v>
      </c>
      <c r="U40" s="36">
        <f t="shared" si="11"/>
        <v>7002.875</v>
      </c>
      <c r="V40" s="36">
        <f t="shared" si="11"/>
        <v>7002.875</v>
      </c>
      <c r="W40" s="36">
        <f t="shared" si="11"/>
        <v>7002.875</v>
      </c>
      <c r="X40" s="36">
        <f t="shared" si="11"/>
        <v>7002.875</v>
      </c>
      <c r="Y40" s="36">
        <f t="shared" si="11"/>
        <v>7002.875</v>
      </c>
      <c r="Z40" s="36">
        <f t="shared" si="11"/>
        <v>7002.875</v>
      </c>
      <c r="AA40" s="36">
        <f t="shared" si="11"/>
        <v>7002.875</v>
      </c>
      <c r="AB40" s="36">
        <f t="shared" si="11"/>
        <v>7002.875</v>
      </c>
      <c r="AC40" s="37"/>
      <c r="AD40" s="31">
        <f>SUM(E40:AB40)</f>
        <v>166870.75</v>
      </c>
    </row>
    <row r="42">
      <c r="A42" s="42" t="s">
        <v>31</v>
      </c>
      <c r="D42" s="43">
        <f>D16+D22</f>
        <v>-20000</v>
      </c>
      <c r="E42" s="43">
        <f t="shared" ref="E42:AB42" si="12">D42+E12-E40</f>
        <v>-23158.375</v>
      </c>
      <c r="F42" s="43">
        <f t="shared" si="12"/>
        <v>-24294.375</v>
      </c>
      <c r="G42" s="43">
        <f t="shared" si="12"/>
        <v>-23585.375</v>
      </c>
      <c r="H42" s="43">
        <f t="shared" si="12"/>
        <v>-20800.75</v>
      </c>
      <c r="I42" s="43">
        <f t="shared" si="12"/>
        <v>-17831.125</v>
      </c>
      <c r="J42" s="43">
        <f t="shared" si="12"/>
        <v>-14769</v>
      </c>
      <c r="K42" s="43">
        <f t="shared" si="12"/>
        <v>-11521.875</v>
      </c>
      <c r="L42" s="43">
        <f t="shared" si="12"/>
        <v>-8274.75</v>
      </c>
      <c r="M42" s="43">
        <f t="shared" si="12"/>
        <v>-5027.625</v>
      </c>
      <c r="N42" s="43">
        <f t="shared" si="12"/>
        <v>-1780.5</v>
      </c>
      <c r="O42" s="43">
        <f t="shared" si="12"/>
        <v>1466.625</v>
      </c>
      <c r="P42" s="43">
        <f t="shared" si="12"/>
        <v>4713.75</v>
      </c>
      <c r="Q42" s="43">
        <f t="shared" si="12"/>
        <v>7960.875</v>
      </c>
      <c r="R42" s="43">
        <f t="shared" si="12"/>
        <v>11208</v>
      </c>
      <c r="S42" s="43">
        <f t="shared" si="12"/>
        <v>14455.125</v>
      </c>
      <c r="T42" s="43">
        <f t="shared" si="12"/>
        <v>17702.25</v>
      </c>
      <c r="U42" s="43">
        <f t="shared" si="12"/>
        <v>20949.375</v>
      </c>
      <c r="V42" s="43">
        <f t="shared" si="12"/>
        <v>24196.5</v>
      </c>
      <c r="W42" s="43">
        <f t="shared" si="12"/>
        <v>27443.625</v>
      </c>
      <c r="X42" s="43">
        <f t="shared" si="12"/>
        <v>30690.75</v>
      </c>
      <c r="Y42" s="43">
        <f t="shared" si="12"/>
        <v>33937.875</v>
      </c>
      <c r="Z42" s="43">
        <f t="shared" si="12"/>
        <v>37185</v>
      </c>
      <c r="AA42" s="43">
        <f t="shared" si="12"/>
        <v>40432.125</v>
      </c>
      <c r="AB42" s="43">
        <f t="shared" si="12"/>
        <v>43679.25</v>
      </c>
      <c r="AC42" s="44"/>
      <c r="AD42" s="45">
        <f>AB42</f>
        <v>43679.25</v>
      </c>
    </row>
  </sheetData>
  <mergeCells count="7">
    <mergeCell ref="A1:B1"/>
    <mergeCell ref="A4:C4"/>
    <mergeCell ref="A8:C8"/>
    <mergeCell ref="A18:C18"/>
    <mergeCell ref="A24:C24"/>
    <mergeCell ref="B25:C25"/>
    <mergeCell ref="A42:C4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33.57"/>
  </cols>
  <sheetData>
    <row r="1">
      <c r="A1" s="1" t="s">
        <v>0</v>
      </c>
      <c r="C1" s="2"/>
      <c r="D1" s="3"/>
      <c r="E1" s="3">
        <v>1.0</v>
      </c>
      <c r="F1" s="3">
        <v>2.0</v>
      </c>
      <c r="G1" s="3">
        <v>3.0</v>
      </c>
      <c r="H1" s="3">
        <v>4.0</v>
      </c>
      <c r="I1" s="3">
        <v>5.0</v>
      </c>
      <c r="J1" s="3">
        <v>6.0</v>
      </c>
      <c r="K1" s="3">
        <v>7.0</v>
      </c>
      <c r="L1" s="3">
        <v>8.0</v>
      </c>
      <c r="M1" s="3">
        <v>9.0</v>
      </c>
      <c r="N1" s="3">
        <v>10.0</v>
      </c>
      <c r="O1" s="3">
        <v>11.0</v>
      </c>
      <c r="P1" s="3">
        <v>12.0</v>
      </c>
      <c r="Q1" s="3">
        <v>13.0</v>
      </c>
      <c r="R1" s="3">
        <v>14.0</v>
      </c>
      <c r="S1" s="3">
        <v>15.0</v>
      </c>
      <c r="T1" s="3">
        <v>16.0</v>
      </c>
      <c r="U1" s="3">
        <v>17.0</v>
      </c>
      <c r="V1" s="3">
        <v>18.0</v>
      </c>
      <c r="W1" s="3">
        <v>19.0</v>
      </c>
      <c r="X1" s="3">
        <v>20.0</v>
      </c>
      <c r="Y1" s="3">
        <v>21.0</v>
      </c>
      <c r="Z1" s="3">
        <v>22.0</v>
      </c>
      <c r="AA1" s="3">
        <v>23.0</v>
      </c>
      <c r="AB1" s="3">
        <v>24.0</v>
      </c>
      <c r="AC1" s="4"/>
      <c r="AD1" s="3" t="s">
        <v>1</v>
      </c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5" t="s">
        <v>2</v>
      </c>
      <c r="D4" s="6"/>
      <c r="E4" s="6"/>
      <c r="F4" s="7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7"/>
      <c r="AC4" s="6"/>
      <c r="AD4" s="6"/>
    </row>
    <row r="5">
      <c r="A5" s="8" t="s">
        <v>3</v>
      </c>
      <c r="B5" s="9"/>
      <c r="C5" s="9"/>
      <c r="D5" s="6"/>
      <c r="E5" s="8">
        <v>300.0</v>
      </c>
      <c r="F5" s="8">
        <v>400.0</v>
      </c>
      <c r="G5" s="8">
        <v>500.0</v>
      </c>
      <c r="H5" s="8">
        <v>725.0</v>
      </c>
      <c r="I5" s="8">
        <v>725.0</v>
      </c>
      <c r="J5" s="8">
        <v>725.0</v>
      </c>
      <c r="K5" s="8">
        <v>725.0</v>
      </c>
      <c r="L5" s="8">
        <v>725.0</v>
      </c>
      <c r="M5" s="8">
        <v>725.0</v>
      </c>
      <c r="N5" s="8">
        <v>725.0</v>
      </c>
      <c r="O5" s="8">
        <v>725.0</v>
      </c>
      <c r="P5" s="8">
        <v>725.0</v>
      </c>
      <c r="Q5" s="8">
        <v>725.0</v>
      </c>
      <c r="R5" s="8">
        <v>725.0</v>
      </c>
      <c r="S5" s="8">
        <v>725.0</v>
      </c>
      <c r="T5" s="8">
        <v>725.0</v>
      </c>
      <c r="U5" s="8">
        <v>725.0</v>
      </c>
      <c r="V5" s="8">
        <v>725.0</v>
      </c>
      <c r="W5" s="8">
        <v>725.0</v>
      </c>
      <c r="X5" s="8">
        <v>725.0</v>
      </c>
      <c r="Y5" s="8">
        <v>725.0</v>
      </c>
      <c r="Z5" s="8">
        <v>725.0</v>
      </c>
      <c r="AA5" s="8">
        <v>725.0</v>
      </c>
      <c r="AB5" s="8">
        <v>725.0</v>
      </c>
      <c r="AC5" s="6"/>
      <c r="AD5" s="6"/>
    </row>
    <row r="6">
      <c r="A6" s="8" t="s">
        <v>4</v>
      </c>
      <c r="B6" s="9"/>
      <c r="C6" s="9"/>
      <c r="D6" s="6"/>
      <c r="E6" s="8">
        <v>10.0</v>
      </c>
      <c r="F6" s="8">
        <v>15.0</v>
      </c>
      <c r="G6" s="8">
        <v>25.0</v>
      </c>
      <c r="H6" s="8">
        <v>25.0</v>
      </c>
      <c r="I6" s="8">
        <v>25.0</v>
      </c>
      <c r="J6" s="8">
        <v>25.0</v>
      </c>
      <c r="K6" s="8">
        <v>25.0</v>
      </c>
      <c r="L6" s="8">
        <v>25.0</v>
      </c>
      <c r="M6" s="8">
        <v>25.0</v>
      </c>
      <c r="N6" s="8">
        <v>25.0</v>
      </c>
      <c r="O6" s="8">
        <v>25.0</v>
      </c>
      <c r="P6" s="8">
        <v>25.0</v>
      </c>
      <c r="Q6" s="8">
        <v>25.0</v>
      </c>
      <c r="R6" s="8">
        <v>25.0</v>
      </c>
      <c r="S6" s="8">
        <v>25.0</v>
      </c>
      <c r="T6" s="8">
        <v>25.0</v>
      </c>
      <c r="U6" s="8">
        <v>25.0</v>
      </c>
      <c r="V6" s="8">
        <v>25.0</v>
      </c>
      <c r="W6" s="8">
        <v>25.0</v>
      </c>
      <c r="X6" s="8">
        <v>25.0</v>
      </c>
      <c r="Y6" s="8">
        <v>25.0</v>
      </c>
      <c r="Z6" s="8">
        <v>25.0</v>
      </c>
      <c r="AA6" s="8">
        <v>25.0</v>
      </c>
      <c r="AB6" s="8">
        <v>25.0</v>
      </c>
      <c r="AC6" s="6"/>
      <c r="AD6" s="6"/>
    </row>
    <row r="7">
      <c r="A7" s="8" t="s">
        <v>5</v>
      </c>
      <c r="B7" s="5"/>
      <c r="C7" s="5"/>
      <c r="D7" s="6"/>
      <c r="E7" s="8">
        <v>5.0</v>
      </c>
      <c r="F7" s="8">
        <v>25.0</v>
      </c>
      <c r="G7" s="8">
        <v>25.0</v>
      </c>
      <c r="H7" s="8">
        <v>35.0</v>
      </c>
      <c r="I7" s="8">
        <v>35.0</v>
      </c>
      <c r="J7" s="8">
        <v>40.0</v>
      </c>
      <c r="K7" s="8">
        <v>50.0</v>
      </c>
      <c r="L7" s="8">
        <v>50.0</v>
      </c>
      <c r="M7" s="8">
        <v>50.0</v>
      </c>
      <c r="N7" s="8">
        <v>50.0</v>
      </c>
      <c r="O7" s="8">
        <v>50.0</v>
      </c>
      <c r="P7" s="8">
        <v>50.0</v>
      </c>
      <c r="Q7" s="8">
        <v>50.0</v>
      </c>
      <c r="R7" s="8">
        <v>50.0</v>
      </c>
      <c r="S7" s="8">
        <v>50.0</v>
      </c>
      <c r="T7" s="8">
        <v>50.0</v>
      </c>
      <c r="U7" s="8">
        <v>50.0</v>
      </c>
      <c r="V7" s="8">
        <v>50.0</v>
      </c>
      <c r="W7" s="8">
        <v>50.0</v>
      </c>
      <c r="X7" s="8">
        <v>50.0</v>
      </c>
      <c r="Y7" s="8">
        <v>50.0</v>
      </c>
      <c r="Z7" s="8">
        <v>50.0</v>
      </c>
      <c r="AA7" s="8">
        <v>50.0</v>
      </c>
      <c r="AB7" s="8">
        <v>50.0</v>
      </c>
      <c r="AC7" s="6"/>
      <c r="AD7" s="6"/>
    </row>
    <row r="8">
      <c r="A8" s="5" t="s">
        <v>6</v>
      </c>
      <c r="D8" s="6"/>
      <c r="E8" s="6"/>
      <c r="F8" s="7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7"/>
      <c r="AC8" s="6"/>
      <c r="AD8" s="6"/>
    </row>
    <row r="9">
      <c r="A9" s="8" t="s">
        <v>3</v>
      </c>
      <c r="B9" s="9"/>
      <c r="C9" s="9"/>
      <c r="D9" s="6"/>
      <c r="E9" s="6">
        <f t="shared" ref="E9:AB9" si="1">E5*10</f>
        <v>3000</v>
      </c>
      <c r="F9" s="6">
        <f t="shared" si="1"/>
        <v>4000</v>
      </c>
      <c r="G9" s="6">
        <f t="shared" si="1"/>
        <v>5000</v>
      </c>
      <c r="H9" s="6">
        <f t="shared" si="1"/>
        <v>7250</v>
      </c>
      <c r="I9" s="6">
        <f t="shared" si="1"/>
        <v>7250</v>
      </c>
      <c r="J9" s="6">
        <f t="shared" si="1"/>
        <v>7250</v>
      </c>
      <c r="K9" s="6">
        <f t="shared" si="1"/>
        <v>7250</v>
      </c>
      <c r="L9" s="6">
        <f t="shared" si="1"/>
        <v>7250</v>
      </c>
      <c r="M9" s="6">
        <f t="shared" si="1"/>
        <v>7250</v>
      </c>
      <c r="N9" s="6">
        <f t="shared" si="1"/>
        <v>7250</v>
      </c>
      <c r="O9" s="6">
        <f t="shared" si="1"/>
        <v>7250</v>
      </c>
      <c r="P9" s="6">
        <f t="shared" si="1"/>
        <v>7250</v>
      </c>
      <c r="Q9" s="6">
        <f t="shared" si="1"/>
        <v>7250</v>
      </c>
      <c r="R9" s="6">
        <f t="shared" si="1"/>
        <v>7250</v>
      </c>
      <c r="S9" s="6">
        <f t="shared" si="1"/>
        <v>7250</v>
      </c>
      <c r="T9" s="6">
        <f t="shared" si="1"/>
        <v>7250</v>
      </c>
      <c r="U9" s="6">
        <f t="shared" si="1"/>
        <v>7250</v>
      </c>
      <c r="V9" s="6">
        <f t="shared" si="1"/>
        <v>7250</v>
      </c>
      <c r="W9" s="6">
        <f t="shared" si="1"/>
        <v>7250</v>
      </c>
      <c r="X9" s="6">
        <f t="shared" si="1"/>
        <v>7250</v>
      </c>
      <c r="Y9" s="6">
        <f t="shared" si="1"/>
        <v>7250</v>
      </c>
      <c r="Z9" s="6">
        <f t="shared" si="1"/>
        <v>7250</v>
      </c>
      <c r="AA9" s="6">
        <f t="shared" si="1"/>
        <v>7250</v>
      </c>
      <c r="AB9" s="6">
        <f t="shared" si="1"/>
        <v>7250</v>
      </c>
      <c r="AC9" s="6"/>
      <c r="AD9" s="6"/>
    </row>
    <row r="10">
      <c r="A10" s="8" t="s">
        <v>4</v>
      </c>
      <c r="B10" s="9"/>
      <c r="C10" s="9"/>
      <c r="D10" s="6"/>
      <c r="E10" s="6">
        <f t="shared" ref="E10:AB10" si="2">E6*20</f>
        <v>200</v>
      </c>
      <c r="F10" s="6">
        <f t="shared" si="2"/>
        <v>300</v>
      </c>
      <c r="G10" s="6">
        <f t="shared" si="2"/>
        <v>500</v>
      </c>
      <c r="H10" s="6">
        <f t="shared" si="2"/>
        <v>500</v>
      </c>
      <c r="I10" s="6">
        <f t="shared" si="2"/>
        <v>500</v>
      </c>
      <c r="J10" s="6">
        <f t="shared" si="2"/>
        <v>500</v>
      </c>
      <c r="K10" s="6">
        <f t="shared" si="2"/>
        <v>500</v>
      </c>
      <c r="L10" s="6">
        <f t="shared" si="2"/>
        <v>500</v>
      </c>
      <c r="M10" s="6">
        <f t="shared" si="2"/>
        <v>500</v>
      </c>
      <c r="N10" s="6">
        <f t="shared" si="2"/>
        <v>500</v>
      </c>
      <c r="O10" s="6">
        <f t="shared" si="2"/>
        <v>500</v>
      </c>
      <c r="P10" s="6">
        <f t="shared" si="2"/>
        <v>500</v>
      </c>
      <c r="Q10" s="6">
        <f t="shared" si="2"/>
        <v>500</v>
      </c>
      <c r="R10" s="6">
        <f t="shared" si="2"/>
        <v>500</v>
      </c>
      <c r="S10" s="6">
        <f t="shared" si="2"/>
        <v>500</v>
      </c>
      <c r="T10" s="6">
        <f t="shared" si="2"/>
        <v>500</v>
      </c>
      <c r="U10" s="6">
        <f t="shared" si="2"/>
        <v>500</v>
      </c>
      <c r="V10" s="6">
        <f t="shared" si="2"/>
        <v>500</v>
      </c>
      <c r="W10" s="6">
        <f t="shared" si="2"/>
        <v>500</v>
      </c>
      <c r="X10" s="6">
        <f t="shared" si="2"/>
        <v>500</v>
      </c>
      <c r="Y10" s="6">
        <f t="shared" si="2"/>
        <v>500</v>
      </c>
      <c r="Z10" s="6">
        <f t="shared" si="2"/>
        <v>500</v>
      </c>
      <c r="AA10" s="6">
        <f t="shared" si="2"/>
        <v>500</v>
      </c>
      <c r="AB10" s="6">
        <f t="shared" si="2"/>
        <v>500</v>
      </c>
      <c r="AC10" s="6"/>
      <c r="AD10" s="6"/>
    </row>
    <row r="11">
      <c r="A11" s="8" t="s">
        <v>5</v>
      </c>
      <c r="B11" s="9"/>
      <c r="C11" s="10"/>
      <c r="D11" s="11"/>
      <c r="E11" s="11">
        <f t="shared" ref="E11:AB11" si="3">E7*20</f>
        <v>100</v>
      </c>
      <c r="F11" s="11">
        <f t="shared" si="3"/>
        <v>500</v>
      </c>
      <c r="G11" s="11">
        <f t="shared" si="3"/>
        <v>500</v>
      </c>
      <c r="H11" s="11">
        <f t="shared" si="3"/>
        <v>700</v>
      </c>
      <c r="I11" s="11">
        <f t="shared" si="3"/>
        <v>700</v>
      </c>
      <c r="J11" s="11">
        <f t="shared" si="3"/>
        <v>800</v>
      </c>
      <c r="K11" s="11">
        <f t="shared" si="3"/>
        <v>1000</v>
      </c>
      <c r="L11" s="11">
        <f t="shared" si="3"/>
        <v>1000</v>
      </c>
      <c r="M11" s="11">
        <f t="shared" si="3"/>
        <v>1000</v>
      </c>
      <c r="N11" s="11">
        <f t="shared" si="3"/>
        <v>1000</v>
      </c>
      <c r="O11" s="11">
        <f t="shared" si="3"/>
        <v>1000</v>
      </c>
      <c r="P11" s="11">
        <f t="shared" si="3"/>
        <v>1000</v>
      </c>
      <c r="Q11" s="11">
        <f t="shared" si="3"/>
        <v>1000</v>
      </c>
      <c r="R11" s="11">
        <f t="shared" si="3"/>
        <v>1000</v>
      </c>
      <c r="S11" s="11">
        <f t="shared" si="3"/>
        <v>1000</v>
      </c>
      <c r="T11" s="11">
        <f t="shared" si="3"/>
        <v>1000</v>
      </c>
      <c r="U11" s="11">
        <f t="shared" si="3"/>
        <v>1000</v>
      </c>
      <c r="V11" s="11">
        <f t="shared" si="3"/>
        <v>1000</v>
      </c>
      <c r="W11" s="11">
        <f t="shared" si="3"/>
        <v>1000</v>
      </c>
      <c r="X11" s="11">
        <f t="shared" si="3"/>
        <v>1000</v>
      </c>
      <c r="Y11" s="11">
        <f t="shared" si="3"/>
        <v>1000</v>
      </c>
      <c r="Z11" s="11">
        <f t="shared" si="3"/>
        <v>1000</v>
      </c>
      <c r="AA11" s="11">
        <f t="shared" si="3"/>
        <v>1000</v>
      </c>
      <c r="AB11" s="11">
        <f t="shared" si="3"/>
        <v>1000</v>
      </c>
      <c r="AC11" s="6"/>
      <c r="AD11" s="11"/>
    </row>
    <row r="12">
      <c r="A12" s="9"/>
      <c r="B12" s="9"/>
      <c r="C12" s="10" t="s">
        <v>7</v>
      </c>
      <c r="D12" s="11"/>
      <c r="E12" s="11">
        <f t="shared" ref="E12:AB12" si="4">E9++E10+E11</f>
        <v>3300</v>
      </c>
      <c r="F12" s="11">
        <f t="shared" si="4"/>
        <v>4800</v>
      </c>
      <c r="G12" s="11">
        <f t="shared" si="4"/>
        <v>6000</v>
      </c>
      <c r="H12" s="11">
        <f t="shared" si="4"/>
        <v>8450</v>
      </c>
      <c r="I12" s="11">
        <f t="shared" si="4"/>
        <v>8450</v>
      </c>
      <c r="J12" s="11">
        <f t="shared" si="4"/>
        <v>8550</v>
      </c>
      <c r="K12" s="11">
        <f t="shared" si="4"/>
        <v>8750</v>
      </c>
      <c r="L12" s="11">
        <f t="shared" si="4"/>
        <v>8750</v>
      </c>
      <c r="M12" s="11">
        <f t="shared" si="4"/>
        <v>8750</v>
      </c>
      <c r="N12" s="11">
        <f t="shared" si="4"/>
        <v>8750</v>
      </c>
      <c r="O12" s="11">
        <f t="shared" si="4"/>
        <v>8750</v>
      </c>
      <c r="P12" s="11">
        <f t="shared" si="4"/>
        <v>8750</v>
      </c>
      <c r="Q12" s="11">
        <f t="shared" si="4"/>
        <v>8750</v>
      </c>
      <c r="R12" s="11">
        <f t="shared" si="4"/>
        <v>8750</v>
      </c>
      <c r="S12" s="11">
        <f t="shared" si="4"/>
        <v>8750</v>
      </c>
      <c r="T12" s="11">
        <f t="shared" si="4"/>
        <v>8750</v>
      </c>
      <c r="U12" s="11">
        <f t="shared" si="4"/>
        <v>8750</v>
      </c>
      <c r="V12" s="11">
        <f t="shared" si="4"/>
        <v>8750</v>
      </c>
      <c r="W12" s="11">
        <f t="shared" si="4"/>
        <v>8750</v>
      </c>
      <c r="X12" s="11">
        <f t="shared" si="4"/>
        <v>8750</v>
      </c>
      <c r="Y12" s="11">
        <f t="shared" si="4"/>
        <v>8750</v>
      </c>
      <c r="Z12" s="11">
        <f t="shared" si="4"/>
        <v>8750</v>
      </c>
      <c r="AA12" s="11">
        <f t="shared" si="4"/>
        <v>8750</v>
      </c>
      <c r="AB12" s="11">
        <f t="shared" si="4"/>
        <v>8750</v>
      </c>
      <c r="AC12" s="6"/>
      <c r="AD12" s="11">
        <f>SUM(E12:AB12)</f>
        <v>197050</v>
      </c>
    </row>
    <row r="13">
      <c r="A13" s="2"/>
      <c r="B13" s="2"/>
      <c r="C13" s="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3"/>
    </row>
    <row r="14">
      <c r="A14" s="14" t="s">
        <v>8</v>
      </c>
      <c r="B14" s="15"/>
      <c r="C14" s="15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7"/>
    </row>
    <row r="15">
      <c r="A15" s="15"/>
      <c r="B15" s="15"/>
      <c r="C15" s="18" t="s">
        <v>9</v>
      </c>
      <c r="D15" s="19">
        <v>55000.0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7"/>
    </row>
    <row r="16">
      <c r="A16" s="15"/>
      <c r="B16" s="15"/>
      <c r="C16" s="20" t="s">
        <v>10</v>
      </c>
      <c r="D16" s="16">
        <f>D15</f>
        <v>55000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7"/>
    </row>
    <row r="17">
      <c r="A17" s="2"/>
      <c r="B17" s="2"/>
      <c r="C17" s="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3"/>
    </row>
    <row r="18">
      <c r="A18" s="21" t="s">
        <v>11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/>
    </row>
    <row r="19">
      <c r="A19" s="24"/>
      <c r="B19" s="24"/>
      <c r="C19" s="25" t="s">
        <v>12</v>
      </c>
      <c r="D19" s="26">
        <v>-55000.0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2"/>
      <c r="AD19" s="23"/>
    </row>
    <row r="20">
      <c r="A20" s="24"/>
      <c r="B20" s="24"/>
      <c r="C20" s="25" t="s">
        <v>13</v>
      </c>
      <c r="D20" s="26">
        <v>-19000.0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2"/>
      <c r="AD20" s="23"/>
    </row>
    <row r="21">
      <c r="A21" s="24"/>
      <c r="B21" s="24"/>
      <c r="C21" s="27" t="s">
        <v>14</v>
      </c>
      <c r="D21" s="26">
        <v>-1000.0</v>
      </c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2"/>
      <c r="AD21" s="23"/>
    </row>
    <row r="22">
      <c r="A22" s="24"/>
      <c r="B22" s="24"/>
      <c r="C22" s="28" t="s">
        <v>15</v>
      </c>
      <c r="D22" s="26">
        <f>SUM(D19:D21)</f>
        <v>-75000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2"/>
      <c r="AD22" s="23"/>
    </row>
    <row r="23">
      <c r="A23" s="2"/>
      <c r="B23" s="2"/>
      <c r="C23" s="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3"/>
    </row>
    <row r="24">
      <c r="A24" s="29" t="s">
        <v>16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1"/>
    </row>
    <row r="25">
      <c r="A25" s="32"/>
      <c r="B25" s="29" t="s">
        <v>17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1"/>
    </row>
    <row r="26">
      <c r="A26" s="32"/>
      <c r="B26" s="32"/>
      <c r="C26" s="33" t="s">
        <v>18</v>
      </c>
      <c r="D26" s="30"/>
      <c r="E26" s="34">
        <v>4800.0</v>
      </c>
      <c r="F26" s="34">
        <v>4800.0</v>
      </c>
      <c r="G26" s="34">
        <v>4800.0</v>
      </c>
      <c r="H26" s="34">
        <v>4800.0</v>
      </c>
      <c r="I26" s="34">
        <v>4800.0</v>
      </c>
      <c r="J26" s="34">
        <v>4800.0</v>
      </c>
      <c r="K26" s="34">
        <v>4800.0</v>
      </c>
      <c r="L26" s="34">
        <v>4800.0</v>
      </c>
      <c r="M26" s="34">
        <v>4800.0</v>
      </c>
      <c r="N26" s="34">
        <v>4800.0</v>
      </c>
      <c r="O26" s="34">
        <v>4800.0</v>
      </c>
      <c r="P26" s="34">
        <v>4800.0</v>
      </c>
      <c r="Q26" s="34">
        <v>4800.0</v>
      </c>
      <c r="R26" s="34">
        <v>4800.0</v>
      </c>
      <c r="S26" s="34">
        <v>4800.0</v>
      </c>
      <c r="T26" s="34">
        <v>4800.0</v>
      </c>
      <c r="U26" s="34">
        <v>4800.0</v>
      </c>
      <c r="V26" s="34">
        <v>4800.0</v>
      </c>
      <c r="W26" s="34">
        <v>4800.0</v>
      </c>
      <c r="X26" s="34">
        <v>4800.0</v>
      </c>
      <c r="Y26" s="34">
        <v>4800.0</v>
      </c>
      <c r="Z26" s="34">
        <v>4800.0</v>
      </c>
      <c r="AA26" s="34">
        <v>4800.0</v>
      </c>
      <c r="AB26" s="34">
        <v>4800.0</v>
      </c>
      <c r="AC26" s="30"/>
      <c r="AD26" s="31"/>
    </row>
    <row r="27">
      <c r="A27" s="32"/>
      <c r="B27" s="32"/>
      <c r="C27" s="33" t="s">
        <v>19</v>
      </c>
      <c r="D27" s="30"/>
      <c r="E27" s="34">
        <f t="shared" ref="E27:AB27" si="5">E5*0.025</f>
        <v>7.5</v>
      </c>
      <c r="F27" s="34">
        <f t="shared" si="5"/>
        <v>10</v>
      </c>
      <c r="G27" s="34">
        <f t="shared" si="5"/>
        <v>12.5</v>
      </c>
      <c r="H27" s="34">
        <f t="shared" si="5"/>
        <v>18.125</v>
      </c>
      <c r="I27" s="34">
        <f t="shared" si="5"/>
        <v>18.125</v>
      </c>
      <c r="J27" s="34">
        <f t="shared" si="5"/>
        <v>18.125</v>
      </c>
      <c r="K27" s="34">
        <f t="shared" si="5"/>
        <v>18.125</v>
      </c>
      <c r="L27" s="34">
        <f t="shared" si="5"/>
        <v>18.125</v>
      </c>
      <c r="M27" s="34">
        <f t="shared" si="5"/>
        <v>18.125</v>
      </c>
      <c r="N27" s="34">
        <f t="shared" si="5"/>
        <v>18.125</v>
      </c>
      <c r="O27" s="34">
        <f t="shared" si="5"/>
        <v>18.125</v>
      </c>
      <c r="P27" s="34">
        <f t="shared" si="5"/>
        <v>18.125</v>
      </c>
      <c r="Q27" s="34">
        <f t="shared" si="5"/>
        <v>18.125</v>
      </c>
      <c r="R27" s="34">
        <f t="shared" si="5"/>
        <v>18.125</v>
      </c>
      <c r="S27" s="34">
        <f t="shared" si="5"/>
        <v>18.125</v>
      </c>
      <c r="T27" s="34">
        <f t="shared" si="5"/>
        <v>18.125</v>
      </c>
      <c r="U27" s="34">
        <f t="shared" si="5"/>
        <v>18.125</v>
      </c>
      <c r="V27" s="34">
        <f t="shared" si="5"/>
        <v>18.125</v>
      </c>
      <c r="W27" s="34">
        <f t="shared" si="5"/>
        <v>18.125</v>
      </c>
      <c r="X27" s="34">
        <f t="shared" si="5"/>
        <v>18.125</v>
      </c>
      <c r="Y27" s="34">
        <f t="shared" si="5"/>
        <v>18.125</v>
      </c>
      <c r="Z27" s="34">
        <f t="shared" si="5"/>
        <v>18.125</v>
      </c>
      <c r="AA27" s="34">
        <f t="shared" si="5"/>
        <v>18.125</v>
      </c>
      <c r="AB27" s="34">
        <f t="shared" si="5"/>
        <v>18.125</v>
      </c>
      <c r="AC27" s="30"/>
      <c r="AD27" s="31"/>
    </row>
    <row r="28">
      <c r="A28" s="32"/>
      <c r="B28" s="32"/>
      <c r="C28" s="35" t="s">
        <v>20</v>
      </c>
      <c r="D28" s="36"/>
      <c r="E28" s="36">
        <f t="shared" ref="E28:AB28" si="6">(E26+E27)</f>
        <v>4807.5</v>
      </c>
      <c r="F28" s="36">
        <f t="shared" si="6"/>
        <v>4810</v>
      </c>
      <c r="G28" s="36">
        <f t="shared" si="6"/>
        <v>4812.5</v>
      </c>
      <c r="H28" s="36">
        <f t="shared" si="6"/>
        <v>4818.125</v>
      </c>
      <c r="I28" s="36">
        <f t="shared" si="6"/>
        <v>4818.125</v>
      </c>
      <c r="J28" s="36">
        <f t="shared" si="6"/>
        <v>4818.125</v>
      </c>
      <c r="K28" s="36">
        <f t="shared" si="6"/>
        <v>4818.125</v>
      </c>
      <c r="L28" s="36">
        <f t="shared" si="6"/>
        <v>4818.125</v>
      </c>
      <c r="M28" s="36">
        <f t="shared" si="6"/>
        <v>4818.125</v>
      </c>
      <c r="N28" s="36">
        <f t="shared" si="6"/>
        <v>4818.125</v>
      </c>
      <c r="O28" s="36">
        <f t="shared" si="6"/>
        <v>4818.125</v>
      </c>
      <c r="P28" s="36">
        <f t="shared" si="6"/>
        <v>4818.125</v>
      </c>
      <c r="Q28" s="36">
        <f t="shared" si="6"/>
        <v>4818.125</v>
      </c>
      <c r="R28" s="36">
        <f t="shared" si="6"/>
        <v>4818.125</v>
      </c>
      <c r="S28" s="36">
        <f t="shared" si="6"/>
        <v>4818.125</v>
      </c>
      <c r="T28" s="36">
        <f t="shared" si="6"/>
        <v>4818.125</v>
      </c>
      <c r="U28" s="36">
        <f t="shared" si="6"/>
        <v>4818.125</v>
      </c>
      <c r="V28" s="36">
        <f t="shared" si="6"/>
        <v>4818.125</v>
      </c>
      <c r="W28" s="36">
        <f t="shared" si="6"/>
        <v>4818.125</v>
      </c>
      <c r="X28" s="36">
        <f t="shared" si="6"/>
        <v>4818.125</v>
      </c>
      <c r="Y28" s="36">
        <f t="shared" si="6"/>
        <v>4818.125</v>
      </c>
      <c r="Z28" s="36">
        <f t="shared" si="6"/>
        <v>4818.125</v>
      </c>
      <c r="AA28" s="36">
        <f t="shared" si="6"/>
        <v>4818.125</v>
      </c>
      <c r="AB28" s="36">
        <f t="shared" si="6"/>
        <v>4818.125</v>
      </c>
      <c r="AC28" s="37"/>
      <c r="AD28" s="31">
        <f>SUM(E28:AB28)</f>
        <v>115610.625</v>
      </c>
    </row>
    <row r="29">
      <c r="A29" s="32"/>
      <c r="B29" s="32"/>
      <c r="C29" s="33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0"/>
      <c r="AD29" s="31"/>
    </row>
    <row r="30">
      <c r="A30" s="32"/>
      <c r="B30" s="32"/>
      <c r="C30" s="33" t="s">
        <v>21</v>
      </c>
      <c r="D30" s="30"/>
      <c r="E30" s="30">
        <f t="shared" ref="E30:AB30" si="7">E6*0.025</f>
        <v>0.25</v>
      </c>
      <c r="F30" s="30">
        <f t="shared" si="7"/>
        <v>0.375</v>
      </c>
      <c r="G30" s="30">
        <f t="shared" si="7"/>
        <v>0.625</v>
      </c>
      <c r="H30" s="30">
        <f t="shared" si="7"/>
        <v>0.625</v>
      </c>
      <c r="I30" s="30">
        <f t="shared" si="7"/>
        <v>0.625</v>
      </c>
      <c r="J30" s="30">
        <f t="shared" si="7"/>
        <v>0.625</v>
      </c>
      <c r="K30" s="30">
        <f t="shared" si="7"/>
        <v>0.625</v>
      </c>
      <c r="L30" s="30">
        <f t="shared" si="7"/>
        <v>0.625</v>
      </c>
      <c r="M30" s="30">
        <f t="shared" si="7"/>
        <v>0.625</v>
      </c>
      <c r="N30" s="30">
        <f t="shared" si="7"/>
        <v>0.625</v>
      </c>
      <c r="O30" s="30">
        <f t="shared" si="7"/>
        <v>0.625</v>
      </c>
      <c r="P30" s="30">
        <f t="shared" si="7"/>
        <v>0.625</v>
      </c>
      <c r="Q30" s="30">
        <f t="shared" si="7"/>
        <v>0.625</v>
      </c>
      <c r="R30" s="30">
        <f t="shared" si="7"/>
        <v>0.625</v>
      </c>
      <c r="S30" s="30">
        <f t="shared" si="7"/>
        <v>0.625</v>
      </c>
      <c r="T30" s="30">
        <f t="shared" si="7"/>
        <v>0.625</v>
      </c>
      <c r="U30" s="30">
        <f t="shared" si="7"/>
        <v>0.625</v>
      </c>
      <c r="V30" s="30">
        <f t="shared" si="7"/>
        <v>0.625</v>
      </c>
      <c r="W30" s="30">
        <f t="shared" si="7"/>
        <v>0.625</v>
      </c>
      <c r="X30" s="30">
        <f t="shared" si="7"/>
        <v>0.625</v>
      </c>
      <c r="Y30" s="30">
        <f t="shared" si="7"/>
        <v>0.625</v>
      </c>
      <c r="Z30" s="30">
        <f t="shared" si="7"/>
        <v>0.625</v>
      </c>
      <c r="AA30" s="30">
        <f t="shared" si="7"/>
        <v>0.625</v>
      </c>
      <c r="AB30" s="30">
        <f t="shared" si="7"/>
        <v>0.625</v>
      </c>
      <c r="AC30" s="30"/>
      <c r="AD30" s="31"/>
    </row>
    <row r="31">
      <c r="A31" s="32"/>
      <c r="B31" s="32"/>
      <c r="C31" s="35" t="s">
        <v>22</v>
      </c>
      <c r="D31" s="36"/>
      <c r="E31" s="36">
        <f t="shared" ref="E31:AB31" si="8">E30</f>
        <v>0.25</v>
      </c>
      <c r="F31" s="36">
        <f t="shared" si="8"/>
        <v>0.375</v>
      </c>
      <c r="G31" s="36">
        <f t="shared" si="8"/>
        <v>0.625</v>
      </c>
      <c r="H31" s="36">
        <f t="shared" si="8"/>
        <v>0.625</v>
      </c>
      <c r="I31" s="36">
        <f t="shared" si="8"/>
        <v>0.625</v>
      </c>
      <c r="J31" s="36">
        <f t="shared" si="8"/>
        <v>0.625</v>
      </c>
      <c r="K31" s="36">
        <f t="shared" si="8"/>
        <v>0.625</v>
      </c>
      <c r="L31" s="36">
        <f t="shared" si="8"/>
        <v>0.625</v>
      </c>
      <c r="M31" s="36">
        <f t="shared" si="8"/>
        <v>0.625</v>
      </c>
      <c r="N31" s="36">
        <f t="shared" si="8"/>
        <v>0.625</v>
      </c>
      <c r="O31" s="36">
        <f t="shared" si="8"/>
        <v>0.625</v>
      </c>
      <c r="P31" s="36">
        <f t="shared" si="8"/>
        <v>0.625</v>
      </c>
      <c r="Q31" s="36">
        <f t="shared" si="8"/>
        <v>0.625</v>
      </c>
      <c r="R31" s="36">
        <f t="shared" si="8"/>
        <v>0.625</v>
      </c>
      <c r="S31" s="36">
        <f t="shared" si="8"/>
        <v>0.625</v>
      </c>
      <c r="T31" s="36">
        <f t="shared" si="8"/>
        <v>0.625</v>
      </c>
      <c r="U31" s="36">
        <f t="shared" si="8"/>
        <v>0.625</v>
      </c>
      <c r="V31" s="36">
        <f t="shared" si="8"/>
        <v>0.625</v>
      </c>
      <c r="W31" s="36">
        <f t="shared" si="8"/>
        <v>0.625</v>
      </c>
      <c r="X31" s="36">
        <f t="shared" si="8"/>
        <v>0.625</v>
      </c>
      <c r="Y31" s="36">
        <f t="shared" si="8"/>
        <v>0.625</v>
      </c>
      <c r="Z31" s="36">
        <f t="shared" si="8"/>
        <v>0.625</v>
      </c>
      <c r="AA31" s="36">
        <f t="shared" si="8"/>
        <v>0.625</v>
      </c>
      <c r="AB31" s="36">
        <f t="shared" si="8"/>
        <v>0.625</v>
      </c>
      <c r="AC31" s="37"/>
      <c r="AD31" s="31"/>
    </row>
    <row r="32">
      <c r="A32" s="32"/>
      <c r="B32" s="38" t="s">
        <v>23</v>
      </c>
      <c r="C32" s="35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7"/>
      <c r="AD32" s="31"/>
    </row>
    <row r="33">
      <c r="A33" s="32"/>
      <c r="B33" s="32"/>
      <c r="C33" s="39" t="s">
        <v>24</v>
      </c>
      <c r="D33" s="36"/>
      <c r="E33" s="36">
        <v>400.0</v>
      </c>
      <c r="F33" s="36">
        <v>400.0</v>
      </c>
      <c r="G33" s="36">
        <v>400.0</v>
      </c>
      <c r="H33" s="36">
        <v>400.0</v>
      </c>
      <c r="I33" s="36">
        <v>400.0</v>
      </c>
      <c r="J33" s="36">
        <v>400.0</v>
      </c>
      <c r="K33" s="36">
        <v>400.0</v>
      </c>
      <c r="L33" s="36">
        <v>400.0</v>
      </c>
      <c r="M33" s="36">
        <v>400.0</v>
      </c>
      <c r="N33" s="36">
        <v>400.0</v>
      </c>
      <c r="O33" s="36">
        <v>400.0</v>
      </c>
      <c r="P33" s="36">
        <v>400.0</v>
      </c>
      <c r="Q33" s="36">
        <v>400.0</v>
      </c>
      <c r="R33" s="36">
        <v>400.0</v>
      </c>
      <c r="S33" s="36">
        <v>400.0</v>
      </c>
      <c r="T33" s="36">
        <v>400.0</v>
      </c>
      <c r="U33" s="36">
        <v>400.0</v>
      </c>
      <c r="V33" s="36">
        <v>400.0</v>
      </c>
      <c r="W33" s="36">
        <v>400.0</v>
      </c>
      <c r="X33" s="36">
        <v>400.0</v>
      </c>
      <c r="Y33" s="36">
        <v>400.0</v>
      </c>
      <c r="Z33" s="36">
        <v>400.0</v>
      </c>
      <c r="AA33" s="36">
        <v>400.0</v>
      </c>
      <c r="AB33" s="36">
        <v>400.0</v>
      </c>
      <c r="AC33" s="37"/>
      <c r="AD33" s="31"/>
    </row>
    <row r="34">
      <c r="A34" s="32"/>
      <c r="B34" s="38" t="s">
        <v>25</v>
      </c>
      <c r="C34" s="35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7"/>
      <c r="AD34" s="31"/>
    </row>
    <row r="35">
      <c r="A35" s="32"/>
      <c r="B35" s="32"/>
      <c r="C35" s="40" t="s">
        <v>26</v>
      </c>
      <c r="D35" s="36"/>
      <c r="E35" s="36">
        <f t="shared" ref="E35:AB35" si="9">E6*0.3125</f>
        <v>3.125</v>
      </c>
      <c r="F35" s="36">
        <f t="shared" si="9"/>
        <v>4.6875</v>
      </c>
      <c r="G35" s="36">
        <f t="shared" si="9"/>
        <v>7.8125</v>
      </c>
      <c r="H35" s="36">
        <f t="shared" si="9"/>
        <v>7.8125</v>
      </c>
      <c r="I35" s="36">
        <f t="shared" si="9"/>
        <v>7.8125</v>
      </c>
      <c r="J35" s="36">
        <f t="shared" si="9"/>
        <v>7.8125</v>
      </c>
      <c r="K35" s="36">
        <f t="shared" si="9"/>
        <v>7.8125</v>
      </c>
      <c r="L35" s="36">
        <f t="shared" si="9"/>
        <v>7.8125</v>
      </c>
      <c r="M35" s="36">
        <f t="shared" si="9"/>
        <v>7.8125</v>
      </c>
      <c r="N35" s="36">
        <f t="shared" si="9"/>
        <v>7.8125</v>
      </c>
      <c r="O35" s="36">
        <f t="shared" si="9"/>
        <v>7.8125</v>
      </c>
      <c r="P35" s="36">
        <f t="shared" si="9"/>
        <v>7.8125</v>
      </c>
      <c r="Q35" s="36">
        <f t="shared" si="9"/>
        <v>7.8125</v>
      </c>
      <c r="R35" s="36">
        <f t="shared" si="9"/>
        <v>7.8125</v>
      </c>
      <c r="S35" s="36">
        <f t="shared" si="9"/>
        <v>7.8125</v>
      </c>
      <c r="T35" s="36">
        <f t="shared" si="9"/>
        <v>7.8125</v>
      </c>
      <c r="U35" s="36">
        <f t="shared" si="9"/>
        <v>7.8125</v>
      </c>
      <c r="V35" s="36">
        <f t="shared" si="9"/>
        <v>7.8125</v>
      </c>
      <c r="W35" s="36">
        <f t="shared" si="9"/>
        <v>7.8125</v>
      </c>
      <c r="X35" s="36">
        <f t="shared" si="9"/>
        <v>7.8125</v>
      </c>
      <c r="Y35" s="36">
        <f t="shared" si="9"/>
        <v>7.8125</v>
      </c>
      <c r="Z35" s="36">
        <f t="shared" si="9"/>
        <v>7.8125</v>
      </c>
      <c r="AA35" s="36">
        <f t="shared" si="9"/>
        <v>7.8125</v>
      </c>
      <c r="AB35" s="36">
        <f t="shared" si="9"/>
        <v>7.8125</v>
      </c>
      <c r="AC35" s="37"/>
      <c r="AD35" s="31"/>
    </row>
    <row r="36">
      <c r="A36" s="32"/>
      <c r="B36" s="32"/>
      <c r="C36" s="40" t="s">
        <v>27</v>
      </c>
      <c r="D36" s="36"/>
      <c r="E36" s="36">
        <f t="shared" ref="E36:AB36" si="10">E12*0.75*0.1</f>
        <v>247.5</v>
      </c>
      <c r="F36" s="36">
        <f t="shared" si="10"/>
        <v>360</v>
      </c>
      <c r="G36" s="36">
        <f t="shared" si="10"/>
        <v>450</v>
      </c>
      <c r="H36" s="36">
        <f t="shared" si="10"/>
        <v>633.75</v>
      </c>
      <c r="I36" s="36">
        <f t="shared" si="10"/>
        <v>633.75</v>
      </c>
      <c r="J36" s="36">
        <f t="shared" si="10"/>
        <v>641.25</v>
      </c>
      <c r="K36" s="36">
        <f t="shared" si="10"/>
        <v>656.25</v>
      </c>
      <c r="L36" s="36">
        <f t="shared" si="10"/>
        <v>656.25</v>
      </c>
      <c r="M36" s="36">
        <f t="shared" si="10"/>
        <v>656.25</v>
      </c>
      <c r="N36" s="36">
        <f t="shared" si="10"/>
        <v>656.25</v>
      </c>
      <c r="O36" s="36">
        <f t="shared" si="10"/>
        <v>656.25</v>
      </c>
      <c r="P36" s="36">
        <f t="shared" si="10"/>
        <v>656.25</v>
      </c>
      <c r="Q36" s="36">
        <f t="shared" si="10"/>
        <v>656.25</v>
      </c>
      <c r="R36" s="36">
        <f t="shared" si="10"/>
        <v>656.25</v>
      </c>
      <c r="S36" s="36">
        <f t="shared" si="10"/>
        <v>656.25</v>
      </c>
      <c r="T36" s="36">
        <f t="shared" si="10"/>
        <v>656.25</v>
      </c>
      <c r="U36" s="36">
        <f t="shared" si="10"/>
        <v>656.25</v>
      </c>
      <c r="V36" s="36">
        <f t="shared" si="10"/>
        <v>656.25</v>
      </c>
      <c r="W36" s="36">
        <f t="shared" si="10"/>
        <v>656.25</v>
      </c>
      <c r="X36" s="36">
        <f t="shared" si="10"/>
        <v>656.25</v>
      </c>
      <c r="Y36" s="36">
        <f t="shared" si="10"/>
        <v>656.25</v>
      </c>
      <c r="Z36" s="36">
        <f t="shared" si="10"/>
        <v>656.25</v>
      </c>
      <c r="AA36" s="36">
        <f t="shared" si="10"/>
        <v>656.25</v>
      </c>
      <c r="AB36" s="36">
        <f t="shared" si="10"/>
        <v>656.25</v>
      </c>
      <c r="AC36" s="37"/>
      <c r="AD36" s="31"/>
    </row>
    <row r="37">
      <c r="A37" s="32"/>
      <c r="B37" s="38" t="s">
        <v>28</v>
      </c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7"/>
      <c r="AD37" s="31"/>
    </row>
    <row r="38">
      <c r="A38" s="32"/>
      <c r="B38" s="32"/>
      <c r="C38" s="39" t="s">
        <v>29</v>
      </c>
      <c r="D38" s="36"/>
      <c r="E38" s="41">
        <v>1000.0</v>
      </c>
      <c r="F38" s="41">
        <v>1000.0</v>
      </c>
      <c r="G38" s="41">
        <v>1000.0</v>
      </c>
      <c r="H38" s="41">
        <v>1000.0</v>
      </c>
      <c r="I38" s="41">
        <v>1000.0</v>
      </c>
      <c r="J38" s="41">
        <v>1000.0</v>
      </c>
      <c r="K38" s="41">
        <v>1000.0</v>
      </c>
      <c r="L38" s="41">
        <v>1000.0</v>
      </c>
      <c r="M38" s="41">
        <v>1000.0</v>
      </c>
      <c r="N38" s="41">
        <v>1000.0</v>
      </c>
      <c r="O38" s="41">
        <v>1000.0</v>
      </c>
      <c r="P38" s="41">
        <v>1000.0</v>
      </c>
      <c r="Q38" s="41">
        <v>1000.0</v>
      </c>
      <c r="R38" s="41">
        <v>1000.0</v>
      </c>
      <c r="S38" s="41">
        <v>1000.0</v>
      </c>
      <c r="T38" s="41">
        <v>1000.0</v>
      </c>
      <c r="U38" s="41">
        <v>1000.0</v>
      </c>
      <c r="V38" s="41">
        <v>1000.0</v>
      </c>
      <c r="W38" s="41">
        <v>1000.0</v>
      </c>
      <c r="X38" s="41">
        <v>1000.0</v>
      </c>
      <c r="Y38" s="41">
        <v>1000.0</v>
      </c>
      <c r="Z38" s="41">
        <v>1000.0</v>
      </c>
      <c r="AA38" s="41">
        <v>1000.0</v>
      </c>
      <c r="AB38" s="41">
        <v>1000.0</v>
      </c>
      <c r="AC38" s="37"/>
      <c r="AD38" s="31"/>
    </row>
    <row r="39">
      <c r="A39" s="32"/>
      <c r="B39" s="32"/>
      <c r="C39" s="35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7"/>
      <c r="AD39" s="31"/>
    </row>
    <row r="40">
      <c r="A40" s="32"/>
      <c r="B40" s="32"/>
      <c r="C40" s="35" t="s">
        <v>30</v>
      </c>
      <c r="D40" s="36"/>
      <c r="E40" s="36">
        <f t="shared" ref="E40:AB40" si="11">E28+E31+E33+E35+E36+E38</f>
        <v>6458.375</v>
      </c>
      <c r="F40" s="36">
        <f t="shared" si="11"/>
        <v>6575.0625</v>
      </c>
      <c r="G40" s="36">
        <f t="shared" si="11"/>
        <v>6670.9375</v>
      </c>
      <c r="H40" s="36">
        <f t="shared" si="11"/>
        <v>6860.3125</v>
      </c>
      <c r="I40" s="36">
        <f t="shared" si="11"/>
        <v>6860.3125</v>
      </c>
      <c r="J40" s="36">
        <f t="shared" si="11"/>
        <v>6867.8125</v>
      </c>
      <c r="K40" s="36">
        <f t="shared" si="11"/>
        <v>6882.8125</v>
      </c>
      <c r="L40" s="36">
        <f t="shared" si="11"/>
        <v>6882.8125</v>
      </c>
      <c r="M40" s="36">
        <f t="shared" si="11"/>
        <v>6882.8125</v>
      </c>
      <c r="N40" s="36">
        <f t="shared" si="11"/>
        <v>6882.8125</v>
      </c>
      <c r="O40" s="36">
        <f t="shared" si="11"/>
        <v>6882.8125</v>
      </c>
      <c r="P40" s="36">
        <f t="shared" si="11"/>
        <v>6882.8125</v>
      </c>
      <c r="Q40" s="36">
        <f t="shared" si="11"/>
        <v>6882.8125</v>
      </c>
      <c r="R40" s="36">
        <f t="shared" si="11"/>
        <v>6882.8125</v>
      </c>
      <c r="S40" s="36">
        <f t="shared" si="11"/>
        <v>6882.8125</v>
      </c>
      <c r="T40" s="36">
        <f t="shared" si="11"/>
        <v>6882.8125</v>
      </c>
      <c r="U40" s="36">
        <f t="shared" si="11"/>
        <v>6882.8125</v>
      </c>
      <c r="V40" s="36">
        <f t="shared" si="11"/>
        <v>6882.8125</v>
      </c>
      <c r="W40" s="36">
        <f t="shared" si="11"/>
        <v>6882.8125</v>
      </c>
      <c r="X40" s="36">
        <f t="shared" si="11"/>
        <v>6882.8125</v>
      </c>
      <c r="Y40" s="36">
        <f t="shared" si="11"/>
        <v>6882.8125</v>
      </c>
      <c r="Z40" s="36">
        <f t="shared" si="11"/>
        <v>6882.8125</v>
      </c>
      <c r="AA40" s="36">
        <f t="shared" si="11"/>
        <v>6882.8125</v>
      </c>
      <c r="AB40" s="36">
        <f t="shared" si="11"/>
        <v>6882.8125</v>
      </c>
      <c r="AC40" s="37"/>
      <c r="AD40" s="31">
        <f>SUM(E40:AB40)</f>
        <v>164183.4375</v>
      </c>
    </row>
    <row r="42">
      <c r="A42" s="42" t="s">
        <v>31</v>
      </c>
      <c r="D42" s="43">
        <f>D16+D22</f>
        <v>-20000</v>
      </c>
      <c r="E42" s="43">
        <f t="shared" ref="E42:AB42" si="12">D42+E12-E40</f>
        <v>-23158.375</v>
      </c>
      <c r="F42" s="43">
        <f t="shared" si="12"/>
        <v>-24933.4375</v>
      </c>
      <c r="G42" s="43">
        <f t="shared" si="12"/>
        <v>-25604.375</v>
      </c>
      <c r="H42" s="43">
        <f t="shared" si="12"/>
        <v>-24014.6875</v>
      </c>
      <c r="I42" s="43">
        <f t="shared" si="12"/>
        <v>-22425</v>
      </c>
      <c r="J42" s="43">
        <f t="shared" si="12"/>
        <v>-20742.8125</v>
      </c>
      <c r="K42" s="43">
        <f t="shared" si="12"/>
        <v>-18875.625</v>
      </c>
      <c r="L42" s="43">
        <f t="shared" si="12"/>
        <v>-17008.4375</v>
      </c>
      <c r="M42" s="43">
        <f t="shared" si="12"/>
        <v>-15141.25</v>
      </c>
      <c r="N42" s="43">
        <f t="shared" si="12"/>
        <v>-13274.0625</v>
      </c>
      <c r="O42" s="43">
        <f t="shared" si="12"/>
        <v>-11406.875</v>
      </c>
      <c r="P42" s="43">
        <f t="shared" si="12"/>
        <v>-9539.6875</v>
      </c>
      <c r="Q42" s="43">
        <f t="shared" si="12"/>
        <v>-7672.5</v>
      </c>
      <c r="R42" s="43">
        <f t="shared" si="12"/>
        <v>-5805.3125</v>
      </c>
      <c r="S42" s="43">
        <f t="shared" si="12"/>
        <v>-3938.125</v>
      </c>
      <c r="T42" s="43">
        <f t="shared" si="12"/>
        <v>-2070.9375</v>
      </c>
      <c r="U42" s="43">
        <f t="shared" si="12"/>
        <v>-203.75</v>
      </c>
      <c r="V42" s="43">
        <f t="shared" si="12"/>
        <v>1663.4375</v>
      </c>
      <c r="W42" s="43">
        <f t="shared" si="12"/>
        <v>3530.625</v>
      </c>
      <c r="X42" s="43">
        <f t="shared" si="12"/>
        <v>5397.8125</v>
      </c>
      <c r="Y42" s="43">
        <f t="shared" si="12"/>
        <v>7265</v>
      </c>
      <c r="Z42" s="43">
        <f t="shared" si="12"/>
        <v>9132.1875</v>
      </c>
      <c r="AA42" s="43">
        <f t="shared" si="12"/>
        <v>10999.375</v>
      </c>
      <c r="AB42" s="43">
        <f t="shared" si="12"/>
        <v>12866.5625</v>
      </c>
      <c r="AC42" s="44"/>
      <c r="AD42" s="45">
        <f>AB42</f>
        <v>12866.5625</v>
      </c>
    </row>
    <row r="43">
      <c r="A43" s="53"/>
      <c r="B43" s="53"/>
      <c r="C43" s="54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6"/>
      <c r="AD43" s="13"/>
    </row>
    <row r="44">
      <c r="A44" s="53"/>
      <c r="B44" s="53"/>
      <c r="C44" s="57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6"/>
      <c r="AD44" s="13"/>
    </row>
    <row r="45">
      <c r="A45" s="53"/>
      <c r="B45" s="53"/>
      <c r="C45" s="57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6"/>
      <c r="AD45" s="13"/>
    </row>
    <row r="46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</row>
    <row r="47">
      <c r="A47" s="59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56"/>
      <c r="AD47" s="13"/>
    </row>
  </sheetData>
  <mergeCells count="8">
    <mergeCell ref="A1:B1"/>
    <mergeCell ref="A4:C4"/>
    <mergeCell ref="A8:C8"/>
    <mergeCell ref="A18:C18"/>
    <mergeCell ref="A24:C24"/>
    <mergeCell ref="B25:C25"/>
    <mergeCell ref="A42:C42"/>
    <mergeCell ref="A47:C47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71"/>
  </cols>
  <sheetData>
    <row r="1">
      <c r="A1" s="61" t="s">
        <v>32</v>
      </c>
    </row>
    <row r="2">
      <c r="A2" s="62" t="s">
        <v>33</v>
      </c>
    </row>
    <row r="3">
      <c r="A3" s="62" t="s">
        <v>34</v>
      </c>
    </row>
    <row r="4">
      <c r="A4" s="63" t="s">
        <v>35</v>
      </c>
    </row>
    <row r="5">
      <c r="A5" s="64" t="s">
        <v>36</v>
      </c>
    </row>
    <row r="6">
      <c r="A6" s="65" t="s">
        <v>31</v>
      </c>
    </row>
    <row r="7">
      <c r="A7" s="66" t="s">
        <v>37</v>
      </c>
    </row>
    <row r="8">
      <c r="A8" s="67" t="s">
        <v>38</v>
      </c>
    </row>
    <row r="9">
      <c r="A9" s="62" t="s">
        <v>39</v>
      </c>
    </row>
    <row r="10">
      <c r="A10" s="68" t="s">
        <v>40</v>
      </c>
    </row>
    <row r="11">
      <c r="A11" s="69" t="s">
        <v>41</v>
      </c>
    </row>
    <row r="12">
      <c r="A12" s="69" t="s">
        <v>42</v>
      </c>
    </row>
  </sheetData>
  <drawing r:id="rId1"/>
</worksheet>
</file>