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wpi0.sharepoint.com/sites/gr-MQP878/Shared Documents/General/FINAL ARTICLE DRAFTS/Final Submission/"/>
    </mc:Choice>
  </mc:AlternateContent>
  <xr:revisionPtr revIDLastSave="2498" documentId="8_{0A3DC282-A24D-488B-80E4-EF3A72C04225}" xr6:coauthVersionLast="46" xr6:coauthVersionMax="46" xr10:uidLastSave="{9D21B1D3-4321-4542-802F-E53D48F8715C}"/>
  <bookViews>
    <workbookView xWindow="-98" yWindow="-98" windowWidth="21795" windowHeight="11746" xr2:uid="{80A7617B-DEB0-4FB5-8A31-A84BE3904F9E}"/>
  </bookViews>
  <sheets>
    <sheet name="Model Ready Data" sheetId="10" r:id="rId1"/>
    <sheet name="Data" sheetId="1" r:id="rId2"/>
    <sheet name="Stats" sheetId="4" r:id="rId3"/>
    <sheet name="Orderd By Reactor " sheetId="9" r:id="rId4"/>
    <sheet name="Eric Data Fix" sheetId="7" r:id="rId5"/>
    <sheet name="Owen Data Fixing" sheetId="3" r:id="rId6"/>
    <sheet name="Chris Data Fixed" sheetId="6" r:id="rId7"/>
    <sheet name="Rando Data Fixing" sheetId="5" r:id="rId8"/>
  </sheets>
  <definedNames>
    <definedName name="_xlnm._FilterDatabase" localSheetId="6" hidden="1">'Chris Data Fixed'!$AG$4:$AT$19</definedName>
    <definedName name="_xlnm._FilterDatabase" localSheetId="1" hidden="1">Data!$B$4:$T$4</definedName>
    <definedName name="_xlnm._FilterDatabase" localSheetId="3" hidden="1">'Orderd By Reactor '!$A$1:$S$311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5" l="1"/>
  <c r="C80" i="5"/>
  <c r="C78" i="5"/>
  <c r="G34" i="4"/>
  <c r="F34" i="4"/>
  <c r="E34" i="4"/>
  <c r="D34" i="4"/>
  <c r="C34" i="4"/>
  <c r="B34" i="4"/>
  <c r="C81" i="5"/>
  <c r="E78" i="5"/>
  <c r="F78" i="5"/>
  <c r="G78" i="5"/>
  <c r="H78" i="5"/>
  <c r="I78" i="5"/>
  <c r="J78" i="5"/>
  <c r="K78" i="5"/>
  <c r="L78" i="5"/>
  <c r="M78" i="5"/>
  <c r="N78" i="5"/>
  <c r="AH24" i="6"/>
  <c r="C26" i="4" s="1"/>
  <c r="AH21" i="6"/>
  <c r="AH23" i="6"/>
  <c r="AH22" i="6"/>
  <c r="AJ18" i="6"/>
  <c r="AK18" i="6"/>
  <c r="AL18" i="6"/>
  <c r="AM18" i="6"/>
  <c r="AN18" i="6"/>
  <c r="AO18" i="6"/>
  <c r="AP18" i="6"/>
  <c r="AQ18" i="6"/>
  <c r="AR18" i="6"/>
  <c r="AS18" i="6"/>
  <c r="AI18" i="6"/>
  <c r="AH18" i="6"/>
  <c r="J144" i="6"/>
  <c r="J143" i="6"/>
  <c r="J133" i="6"/>
  <c r="J131" i="6"/>
  <c r="AH25" i="7"/>
  <c r="AH24" i="7"/>
  <c r="C25" i="4" s="1"/>
  <c r="AH23" i="7"/>
  <c r="AH22" i="7"/>
  <c r="AH21" i="7"/>
  <c r="AH17" i="7"/>
  <c r="C18" i="4" s="1"/>
  <c r="AI17" i="7"/>
  <c r="AJ17" i="7"/>
  <c r="AK17" i="7"/>
  <c r="AL17" i="7"/>
  <c r="AM17" i="7"/>
  <c r="AN17" i="7"/>
  <c r="AO17" i="7"/>
  <c r="AP17" i="7"/>
  <c r="AQ17" i="7"/>
  <c r="AR17" i="7"/>
  <c r="E20" i="3"/>
  <c r="C18" i="3"/>
  <c r="E22" i="3"/>
  <c r="E21" i="3"/>
  <c r="C22" i="3"/>
  <c r="R13" i="7"/>
  <c r="R14" i="7"/>
  <c r="R15" i="7"/>
  <c r="R16" i="7"/>
  <c r="R17" i="7"/>
  <c r="R18" i="7"/>
  <c r="S72" i="7"/>
  <c r="S71" i="7"/>
  <c r="S70" i="7"/>
  <c r="S69" i="7"/>
  <c r="S68" i="7"/>
  <c r="S67" i="7"/>
  <c r="S66" i="7"/>
  <c r="S65" i="7"/>
  <c r="S64" i="7"/>
  <c r="S63" i="7"/>
  <c r="S62" i="7"/>
  <c r="S61" i="7"/>
  <c r="S60" i="7"/>
  <c r="S59" i="7"/>
  <c r="S58" i="7"/>
  <c r="B35" i="4" l="1"/>
  <c r="C22" i="4"/>
  <c r="C24" i="4"/>
  <c r="C23" i="4"/>
  <c r="D35" i="4"/>
  <c r="G35" i="4"/>
  <c r="E35" i="4"/>
  <c r="C35" i="4"/>
  <c r="F35" i="4"/>
  <c r="C37" i="3"/>
  <c r="D18" i="3"/>
  <c r="E18" i="3"/>
  <c r="B32" i="4" s="1"/>
  <c r="B33" i="4" s="1"/>
  <c r="F18" i="3"/>
  <c r="C32" i="4" s="1"/>
  <c r="C33" i="4" s="1"/>
  <c r="G18" i="3"/>
  <c r="D32" i="4" s="1"/>
  <c r="D33" i="4" s="1"/>
  <c r="H18" i="3"/>
  <c r="E32" i="4" s="1"/>
  <c r="E33" i="4" s="1"/>
  <c r="I18" i="3"/>
  <c r="F32" i="4" s="1"/>
  <c r="F33" i="4" s="1"/>
  <c r="J18" i="3"/>
  <c r="G32" i="4" s="1"/>
  <c r="G33" i="4" s="1"/>
  <c r="K18" i="3"/>
  <c r="L18" i="3"/>
  <c r="M18" i="3"/>
  <c r="R72" i="1"/>
  <c r="R71" i="1"/>
  <c r="R70" i="1"/>
  <c r="R69" i="1"/>
  <c r="R68" i="1"/>
  <c r="R67" i="1"/>
  <c r="R66" i="1"/>
  <c r="R65" i="1"/>
  <c r="R64" i="1"/>
  <c r="R63" i="1"/>
  <c r="R62" i="1"/>
  <c r="R61" i="1"/>
  <c r="R60" i="1"/>
  <c r="R59" i="1"/>
  <c r="R58" i="1"/>
  <c r="Q18" i="1"/>
  <c r="Q17" i="1"/>
  <c r="Q16" i="1"/>
  <c r="Q15" i="1"/>
  <c r="Q14" i="1"/>
  <c r="Q13" i="1"/>
  <c r="Q12" i="1"/>
  <c r="D24" i="4" l="1"/>
  <c r="D22" i="4"/>
  <c r="D26" i="4"/>
  <c r="D23" i="4"/>
  <c r="D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tc={B5D8842B-D84C-414D-91B5-E84FE924F105}</author>
  </authors>
  <commentList>
    <comment ref="C4" authorId="0" shapeId="0" xr:uid="{B5D8842B-D84C-414D-91B5-E84FE924F10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think we may need more data to do something like this, same with catalysts? @Ferrara, Owen 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tc={58A8AF99-2965-478F-9376-79FB99E150A6}</author>
    <author>tc={37A221D8-71B0-482D-8ABF-796DDE78D779}</author>
    <author>tc={4FC78B90-4C66-4777-A020-BDD9696AF604}</author>
    <author>tc={4FC8C3FB-55BC-4C6E-8E19-AC75435FD0CD}</author>
    <author>tc={B95C4E6B-51E2-485C-B42A-A2EBCF49CDDE}</author>
  </authors>
  <commentList>
    <comment ref="M5" authorId="0" shapeId="0" xr:uid="{58A8AF99-2965-478F-9376-79FB99E150A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present in paper</t>
        </r>
      </text>
    </comment>
    <comment ref="U5" authorId="1" shapeId="0" xr:uid="{37A221D8-71B0-482D-8ABF-796DDE78D77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present in paper</t>
        </r>
      </text>
    </comment>
    <comment ref="L11" authorId="2" shapeId="0" xr:uid="{4FC78B90-4C66-4777-A020-BDD9696AF6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necessary for the given data</t>
        </r>
      </text>
    </comment>
    <comment ref="P22" authorId="3" shapeId="0" xr:uid="{4FC8C3FB-55BC-4C6E-8E19-AC75435FD0C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Silica-alumina (vapor phase)</t>
        </r>
      </text>
    </comment>
    <comment ref="P23" authorId="4" shapeId="0" xr:uid="{B95C4E6B-51E2-485C-B42A-A2EBCF49CDD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Silica-alumina (liquid phase)</t>
        </r>
      </text>
    </comment>
  </commentList>
</comments>
</file>

<file path=xl/sharedStrings.xml><?xml version="1.0" encoding="utf-8"?>
<sst xmlns="http://schemas.openxmlformats.org/spreadsheetml/2006/main" count="3048" uniqueCount="329">
  <si>
    <t>Independent Variables</t>
  </si>
  <si>
    <t xml:space="preserve">Dependent Variables </t>
  </si>
  <si>
    <t xml:space="preserve">Paper Info </t>
  </si>
  <si>
    <t>Catalyst Info</t>
  </si>
  <si>
    <t>Plastic Type (wt%)</t>
  </si>
  <si>
    <t xml:space="preserve">Pyrolysis Conditions </t>
  </si>
  <si>
    <t>Data</t>
  </si>
  <si>
    <t>HDPE</t>
  </si>
  <si>
    <t>LDPE</t>
  </si>
  <si>
    <t>PP</t>
  </si>
  <si>
    <t xml:space="preserve">PS </t>
  </si>
  <si>
    <t xml:space="preserve">PVC </t>
  </si>
  <si>
    <t>PET</t>
  </si>
  <si>
    <t xml:space="preserve">Temperature (C) </t>
  </si>
  <si>
    <t>Heating Rate (C/min)</t>
  </si>
  <si>
    <t>Particle Size (mm)</t>
  </si>
  <si>
    <t>Feed Size (g)</t>
  </si>
  <si>
    <t>Residence Time (s)</t>
  </si>
  <si>
    <t>Reaction Time (min)</t>
  </si>
  <si>
    <t>N2 Rate (mL/min)</t>
  </si>
  <si>
    <t>Catalyst</t>
  </si>
  <si>
    <t>Reactor Type</t>
  </si>
  <si>
    <t xml:space="preserve">Liquid/Oil Yield </t>
  </si>
  <si>
    <t>Gas Yield</t>
  </si>
  <si>
    <t>Char Yield</t>
  </si>
  <si>
    <t>HCl Yield</t>
  </si>
  <si>
    <t>Authors</t>
  </si>
  <si>
    <t>Link</t>
  </si>
  <si>
    <t>Notes</t>
  </si>
  <si>
    <t>Type</t>
  </si>
  <si>
    <t>Pore Size (m^-10)</t>
  </si>
  <si>
    <t>Pore Volume (m^3/kg)</t>
  </si>
  <si>
    <t>Surface Area (m^2/g)</t>
  </si>
  <si>
    <t>Bulk Density (kg/m^3)</t>
  </si>
  <si>
    <t>Silica to Alumina Ratio</t>
  </si>
  <si>
    <t>Amount (g)</t>
  </si>
  <si>
    <t>Wt % Catalyst</t>
  </si>
  <si>
    <t>Who</t>
  </si>
  <si>
    <t>2 to 3</t>
  </si>
  <si>
    <t>Fixed BR</t>
  </si>
  <si>
    <t>5?</t>
  </si>
  <si>
    <t>Bagri, R., &amp; Williams, P. (2002).</t>
  </si>
  <si>
    <t>https://www.sciencedirect.com/science/article/pii/S0165237001001395</t>
  </si>
  <si>
    <t>Catalyst study but at 500 C solely regular Pyrolysis. Mentions 95% oil neglibile char and low gas so 5% is assumed</t>
  </si>
  <si>
    <t>Eric</t>
  </si>
  <si>
    <t>?</t>
  </si>
  <si>
    <t>-</t>
  </si>
  <si>
    <t xml:space="preserve">Fluidized Bed Reactor </t>
  </si>
  <si>
    <t>&lt;0.1</t>
  </si>
  <si>
    <t>Zhao, D., Wang, X., Miller, J., &amp; Huber, G. (2020)</t>
  </si>
  <si>
    <t>https://chemistry-europe.onlinelibrary.wiley.com/doi/full/10.1002/cssc.201903434?saml_referrer</t>
  </si>
  <si>
    <t>Has carbon yield info of products if we ever want to use. Data for PE from 4000 MW but used DTG and TGA to compare to 35000 MW and didn’t see much therm decomp difference. Res time data. No heat rate or particle size for reactor. Only particle size for TGA</t>
  </si>
  <si>
    <t xml:space="preserve">Al-Salem, S. (2020) </t>
  </si>
  <si>
    <t>https://www.sciencedirect.com/science/article/pii/S0957582019303295?via%3Dihub#tbl0005</t>
  </si>
  <si>
    <t>Couldn’t find res time or reaction time data. Also had to read oil, gas, char yield of chart. They provided really detailed analysis of the oil and gas yields internal compostions but no table exists for the overall stuff. Also mentions something about varialbe temperautre in reactor. Looked at supp info and im not sure which trials it corresponds to exactly</t>
  </si>
  <si>
    <t>30 to 550</t>
  </si>
  <si>
    <t>0.5?</t>
  </si>
  <si>
    <t>Batch</t>
  </si>
  <si>
    <t xml:space="preserve">Marcilla, A., Beltrán, M., &amp; Navarro, R. (2009). </t>
  </si>
  <si>
    <t>https://www.sciencedirect.com/science/article/pii/S0926337308002804?casa_token=LqUHyRv681wAAAAA:n5i1cIBsj80gR72e7mx5kgh1y_bQ111bEFG96JJGJkIpagiDaZOMKXbpEFJKTIv8kLDlyvsC#fig1</t>
  </si>
  <si>
    <t>Paper looks at catalysts but data is from the no catalyst trials. Didn’t have any coke formation in no catalyst trials. More detailed analysis availible if we want to use</t>
  </si>
  <si>
    <t>Autoclave</t>
  </si>
  <si>
    <t>F Pinto, P Costa, I Gulyurtlu, I Cabrita. (1999).</t>
  </si>
  <si>
    <t>https://www.sciencedirect.com/science/article/pii/S0165237099000078?casa_token=pX1ToIpTwAIAAAAA:vQNNhFrevZv7fBHRNE1OQH31m91KKtipN10DG302Z4lEFdVA-ANeRF8FmzRPZVG8K5eQlzh4PA#TBL1</t>
  </si>
  <si>
    <t>So I think its LDPE but they don’t actually say. Paper has one mention of LDPE and none of HDPE. Had to read off bar chart for yields. More detailed data availible. Mentions taking conditions from previous paper reccomnedations. No N2 Flow mentioned tho might have to dig deeper. Might extrapolate to get char and assume rest of mass is it</t>
  </si>
  <si>
    <t>N/A-9</t>
  </si>
  <si>
    <t>5 to 8</t>
  </si>
  <si>
    <t xml:space="preserve">30 min poist heat </t>
  </si>
  <si>
    <t>Seo, Y., Lee, K., Shin, D. (2003).</t>
  </si>
  <si>
    <t>https://www.sciencedirect.com/science/article/pii/S0165237002001869?via%3Dihub</t>
  </si>
  <si>
    <t>N2 supplied but rate not given. Start T also not given?</t>
  </si>
  <si>
    <t>Kumar S. &amp; Singh, R. (2011).</t>
  </si>
  <si>
    <t>https://www.scielo.br/pdf/bjce/v28n4/a11v28n4.pdf</t>
  </si>
  <si>
    <t>Paper gives Wax yield? Not sure what to with this. They give "Residue" 
as well but that has to be char</t>
  </si>
  <si>
    <t>1 to 2</t>
  </si>
  <si>
    <t>J.M. Encinar, J.F. González, (2008).</t>
  </si>
  <si>
    <t>https://www.sciencedirect.com/science/article/pii/S0378382007002809</t>
  </si>
  <si>
    <t>"Cylindrical Stainless-Steel atmospheric pressure reactor" = Batch. Said T got up to 800 C from start point with the 5-20K heating rate. Start Temp is 415–490 °C</t>
  </si>
  <si>
    <t>Fixed Bed Batch Reactor</t>
  </si>
  <si>
    <t>Williams, E. &amp; Willaims P. (1996).</t>
  </si>
  <si>
    <t>https://onlinelibrary.wiley.com/doi/epdf/10.1002/%28SICI%291097-4660%28199709%2970%3A1%3C9%3A%3AAID-JCTB700%3E3.0.CO%3B2-E?saml_referrer</t>
  </si>
  <si>
    <t>HCl yeild included but likely wont model since a lot of papers say that PVC isnt a great input for pyrolysis due to HCl corrosiveness as a product. Also has all that other in depth data if we want to go further than yield</t>
  </si>
  <si>
    <t>0-1400</t>
  </si>
  <si>
    <t>Modified Microwave Oven</t>
  </si>
  <si>
    <t>Palafox-Ludlow, C. &amp; Chase, H. (2001).</t>
  </si>
  <si>
    <t>https://pubs.acs.org/doi/full/10.1021/ie010202j#</t>
  </si>
  <si>
    <t>Unique setup, maybe just similar to batch, Flow rate of N2 wide</t>
  </si>
  <si>
    <t>3 to 4</t>
  </si>
  <si>
    <t>Horizontal Tubular Reactor</t>
  </si>
  <si>
    <t>Quesada, L., Pérez, A., Godoy, V., Peula, F., Calero, M., &amp; Blázquez, G. (2019).</t>
  </si>
  <si>
    <t>https://www.sciencedirect.com/science/article/pii/S0196890419303528</t>
  </si>
  <si>
    <t>Gas yield data not included so had to extrapolate data from char and solid yield. Paper doesn’t say which version of PE it is. Its mixed stream of all plastics. 3% paper cardboard and 4.3% plastic containers not sure how to factor that in</t>
  </si>
  <si>
    <t>come back</t>
  </si>
  <si>
    <t>75.8 ± 0.8</t>
  </si>
  <si>
    <t>14.2 ± 2</t>
  </si>
  <si>
    <t>10 ± 1.2</t>
  </si>
  <si>
    <t>Singh, R., Ruj, B., Sadhukhan, A., &amp; Gupta, P.</t>
  </si>
  <si>
    <t>https://www.sciencedirect.com/science/article/pii/S1743967118309152</t>
  </si>
  <si>
    <t>Residence time is deffiencelty talked about, not sure if they explicitly lable it in their data when they varied it in their experiments. Otherwise, there is also mixed feed stock data, but I only included the sorted mixed feed stock and not the unsorted.</t>
  </si>
  <si>
    <t>82 ± 1.2</t>
  </si>
  <si>
    <t>10.5 ± 1.8</t>
  </si>
  <si>
    <t>8.5 ± 1.1</t>
  </si>
  <si>
    <t>Semi Batch Reactor</t>
  </si>
  <si>
    <t>Kumar, S., &amp; Singh, R.</t>
  </si>
  <si>
    <t>https://www.scielo.br/scielo.php?pid=S0104-66322011000400011&amp;script=sci_arttext#tab02</t>
  </si>
  <si>
    <t xml:space="preserve">May have to do some graph reading to find a reaction time </t>
  </si>
  <si>
    <t>Ahmad, I., Khan, M., Khan, H., Ishaq, M., Tariq, R., Gul, K., &amp; Ahmad, W.</t>
  </si>
  <si>
    <t>https://www.researchgate.net/publication/272121730_Pyrolysis_Study_of_Polypropylene_and_Polyethylene_Into_Premium_Oil_Products</t>
  </si>
  <si>
    <t>Owen</t>
  </si>
  <si>
    <t xml:space="preserve">Batch </t>
  </si>
  <si>
    <t>Anene, A., Fredriksen, S., Sætre, K., &amp; Tokheim, L. (2018).</t>
  </si>
  <si>
    <t>Saved as PDF so just google Experimental Study of Thermal and Catalytic
Pyrolysis of Plastic Waste Components</t>
  </si>
  <si>
    <t>Had to Read off Bar Graph for Data. No solid % data so assumed to be 0. C # data analysis also provided</t>
  </si>
  <si>
    <t xml:space="preserve">Likely Batch </t>
  </si>
  <si>
    <t>Seyed Mousa FakhrHoseini  &amp; Majid Dastanian (2013)</t>
  </si>
  <si>
    <t>https://www.hindawi.com/journals/jchem/2013/487676/</t>
  </si>
  <si>
    <t>graphs on the heating rate vs. the conversion and the activity coefficients</t>
  </si>
  <si>
    <t>Fixed Bed Reactor</t>
  </si>
  <si>
    <t>Absino, F., Sharuddin, S., Zanil, M., Daud, W., &amp; Mahlia, T. (2019).</t>
  </si>
  <si>
    <t>https://www.ncbi.nlm.nih.gov/pmc/articles/PMC6918300/</t>
  </si>
  <si>
    <t xml:space="preserve">Data from the ANN ML paper that collected its own data as well as take data from others. This is soley the data collected from these experimenters. Stream comps are from real waste streams </t>
  </si>
  <si>
    <t>~350</t>
  </si>
  <si>
    <t>Md Azhar Wddin, Kazuo Koizumip, Katsuhide Murata, &amp; Yusaku Sakata (1996)</t>
  </si>
  <si>
    <t xml:space="preserve">https://www.sciencedirect.com/science/article/pii/S0141391096001917 </t>
  </si>
  <si>
    <t>*  (linear low density PE) , ** (crosslinked PE) ,  ALSO note that the liquid/oil yield is a summation of waxy compounds and liquid (see paper)</t>
  </si>
  <si>
    <t xml:space="preserve">~300 </t>
  </si>
  <si>
    <t>100*</t>
  </si>
  <si>
    <t>~300</t>
  </si>
  <si>
    <t>100**</t>
  </si>
  <si>
    <t>~375</t>
  </si>
  <si>
    <t>Pilot Scale Batch</t>
  </si>
  <si>
    <t>Miandad, R., Barakat, M, Aburiazaiza, A., Rehan, M., Ismail, I., Nizami, A. (2017).</t>
  </si>
  <si>
    <t>https://www.sciencedirect.com/science/article/pii/S096483051630419X?casa_token=2bWaeCQQSo8AAAAA:CwLoQpG2wkIpX1MkTIEcOeRS3t99ndK91cK0VdpKQ-UlQEIhGDGAZWTpm3i-trtDRn2XMNyYWA</t>
  </si>
  <si>
    <t>*No mention of N2 flow rate or if PE is LDPE or HDPE. Mentions 2cm^2 pellets not sure how to make that the same. PE only sampel wax % is put in the liquid column</t>
  </si>
  <si>
    <t>50*</t>
  </si>
  <si>
    <t>25*</t>
  </si>
  <si>
    <t>20*</t>
  </si>
  <si>
    <t>Bajus, M. &amp; Hájeková, E. (2010).</t>
  </si>
  <si>
    <t>https://www.researchgate.net/profile/Elena_Hajekova/publication/47394502_THERMAL_CRACKING_OF_THE_MODEL_SEVEN_COMPONENTS_MIXED_PLASTICS_INTO_OILSWAXES/links/00b7d52eb930285a37000000/THERMAL-CRACKING-OF-THE-MODEL-SEVEN-COMPONENTS-MIXED-PLASTICS-INTO-OILS-WAXES.pdf</t>
  </si>
  <si>
    <t xml:space="preserve">*Linear LDPE used as well so just called it LDPE. Paper includes MW and density. Also further detailed info as well. Several heating rates to get reactor up to T. Also assumed that unspecificed mixtures were equally separated </t>
  </si>
  <si>
    <t>34.6*</t>
  </si>
  <si>
    <t>Bajus, M. &amp; Hájeková, E. (2008).</t>
  </si>
  <si>
    <t>https://www.sciencedirect.com/science/article/pii/S0378382008000830?casa_token=IT1JX_d9hSMAAAAA:gE88m3pM68YL-86WSWVtj6KhRlQSMS8RJtEQM0YPSrHDXMBFxYFsIBbG4aL-B-O-70DGDZ37GA</t>
  </si>
  <si>
    <t>* LLDPE not LDPE but simplified</t>
  </si>
  <si>
    <t>2 to 5</t>
  </si>
  <si>
    <t>30-40</t>
  </si>
  <si>
    <t>*</t>
  </si>
  <si>
    <t>Wiiliams, P. &amp; Slaney, E. (2007).</t>
  </si>
  <si>
    <t>https://www.sciencedirect.com/science/article/pii/S092134490700002X?casa_token=k53WSww1raoAAAAA:BLpNi5YVymUJEri_ib6ip0z4G_u-p-ekp0uX-7VRUZztRiHhQkVlXFC_pvjL15L70bweZgsRDQ</t>
  </si>
  <si>
    <t>* Pressure of N2 listed as 0.2 MPa at beginning and 10 MPa at high temp. Multicomponent was a waste stream</t>
  </si>
  <si>
    <t>Muhammad, C., Onwudili, J., Williams, P. (2015).</t>
  </si>
  <si>
    <t>https://pubs.acs.org/doi/full/10.1021/ef502749h</t>
  </si>
  <si>
    <t>*Paper doesnt specify what kind of PE. Also has mixed plastics data but is unclear which one is supposed to be which. Also kinda tough to read bar graph but extrapolated what I could</t>
  </si>
  <si>
    <t>58.8*</t>
  </si>
  <si>
    <t>Single Step (Batch?)</t>
  </si>
  <si>
    <t>Singh, R. &amp; Ruj, B. (2016).</t>
  </si>
  <si>
    <t>https://www.sciencedirect.com/science/article/pii/S0016236116000636?casa_token=DO862gP_YO8AAAAA:OVVMju5R2i2owJM1jz7Zt5afCmGBRwIw2QE_3N3QLpLUCTfsbKuULf9cLkT37OnWk5fi6rKA6w</t>
  </si>
  <si>
    <t>*Paper lumped together HDPE and LDPE. Some data points taken from text in paper. Others extrapolated from graph. 1 - 3 cm pieces? seems large but likely the scale</t>
  </si>
  <si>
    <t>Fluidized Bed Reactor</t>
  </si>
  <si>
    <t>Mastral, F., Esperanza, E., Garcı́a, P., &amp; Juste, M.  (2002).</t>
  </si>
  <si>
    <t>https://www.sciencedirect.com/science/article/pii/S0165237001001371</t>
  </si>
  <si>
    <t xml:space="preserve">*3-4 g/min feed. N2 0.72 - 6.91 cm^3/min. 20-25 min rxn time </t>
  </si>
  <si>
    <t>3x4</t>
  </si>
  <si>
    <t>Liu, Y., Qian, Y., Wang, Y. (2000)</t>
  </si>
  <si>
    <t>https://www.sciencedirect.com/science/article/pii/S0378382099000661</t>
  </si>
  <si>
    <t>Havent mentioned in a while but a lot of these papers look further at results from oil and gas yields</t>
  </si>
  <si>
    <t>Chris</t>
  </si>
  <si>
    <t>Batch Autoclave</t>
  </si>
  <si>
    <t>Onwudili, J., Insura, N., &amp; Williams, P. (2009).</t>
  </si>
  <si>
    <t>https://www.sciencedirect.com/science/article/pii/S0165237009001119</t>
  </si>
  <si>
    <t>*N2 Rate denoted as 0.3MPa. Oil not formed until 410 C. Had to get %s from numbers. LDPE, PS, and LDPE/PS mixtures present. Had to estimate gas yeilds for PS due to poor reporting/low number</t>
  </si>
  <si>
    <t>Sakata, Y., Uddin, A., &amp; Muto, I. (1999)</t>
  </si>
  <si>
    <t>https://www.sciencedirect.com/science/article/pii/S0165237099000133</t>
  </si>
  <si>
    <t>N2 cut off after heat to 120. Intirial heat to 120 C to get rid of water. Interesting step. Think its common. Catalytic data too. No idea why so much data variane for PP trials</t>
  </si>
  <si>
    <t>Catalyst too</t>
  </si>
  <si>
    <t xml:space="preserve">Martynis, M., Mulyazmi, M., Winada, E., &amp; Harahap, A. (2019). </t>
  </si>
  <si>
    <t>https://iopscience.iop.org/article/10.1088/1757-899X/543/1/012047/pdf</t>
  </si>
  <si>
    <t>Not complelety described the source plastic compositon. Says polypropylene type. Desnities are given though</t>
  </si>
  <si>
    <t>Papuga, S., Gvero, P., &amp; Vukić, L. (2016).</t>
  </si>
  <si>
    <t>https://www.researchgate.net/publication/283669274_Temperature_and_time_influence_on_the_waste_plastics_pyrolysis_in_the_fixed_bed_reactor/link/57a0a07808aeef35741b272c/download</t>
  </si>
  <si>
    <t>12 K/min heat rate not sure how to compare to celcius. Mentioned different particle sizes for HDPE and LDPE</t>
  </si>
  <si>
    <t>40*</t>
  </si>
  <si>
    <t>Semi Batch</t>
  </si>
  <si>
    <t>López, A. Marco, I., Caballero, B., Laresgoiti, M., Adrados, A. (2011).</t>
  </si>
  <si>
    <t>https://www.sciencedirect.com/science/article/pii/S1385894711008643</t>
  </si>
  <si>
    <t>* Not mentioned wheter HDPE or LDPE. As with many other papers, further analysis of yields were included</t>
  </si>
  <si>
    <t>Williams, P., &amp; Williams, E. (1999).</t>
  </si>
  <si>
    <t>https://www.sciencedirect.com/science/article/pii/S016523709900011X</t>
  </si>
  <si>
    <t>Mastral, F., Esperanza, E., Berrueco, C., Juste, M., &amp; Ceamanos, J. (2003)</t>
  </si>
  <si>
    <t>https://www.sciencedirect.com/science/article/pii/S0165237002000682</t>
  </si>
  <si>
    <t>Reactor setup is actually two parts one with and one w/o catalysts. Had to read data off graph</t>
  </si>
  <si>
    <t>Y-Zeolite</t>
  </si>
  <si>
    <t>ZSM-5</t>
  </si>
  <si>
    <t>Some data for catalysts provided in Angstrom unit. Trials with each catalyst for HDPE and LDPE</t>
  </si>
  <si>
    <t>HZSM-5</t>
  </si>
  <si>
    <t>HUSY</t>
  </si>
  <si>
    <t>Cant disclose data on catalyst compositon due to NDA. One of the exps where reactor was purged and then no more N2 added after purg. Had to read data off graph. No exact char yield</t>
  </si>
  <si>
    <t>CAT-2 (Zeolite Type)</t>
  </si>
  <si>
    <t>I think silica alumnia are just types of zeolites. LLDPE and XLPE not included but there is data</t>
  </si>
  <si>
    <t>Silica Alumina Mix 2</t>
  </si>
  <si>
    <t>Mesopore volume given. Catalyst mixed with equal mass quartz sand. Also tested w/o sand. See notes from no catalyst dat</t>
  </si>
  <si>
    <t>Many catalysts used in this study. See paper for exact definitions (Q3=silica gel). Last 3 with 100 to denote no Al2O3 ratio it was all Si O2. Not clear when paper just mentions silica alumnia. Stated that they were in phases.</t>
  </si>
  <si>
    <t>SA-1 (Gas phase)</t>
  </si>
  <si>
    <t>Matt</t>
  </si>
  <si>
    <t>SA-1 (Liquid phase)</t>
  </si>
  <si>
    <t xml:space="preserve">SA-1 </t>
  </si>
  <si>
    <t>SA-2</t>
  </si>
  <si>
    <t>FSM</t>
  </si>
  <si>
    <t>Silicalite</t>
  </si>
  <si>
    <t>Q3</t>
  </si>
  <si>
    <t>Packed Bed</t>
  </si>
  <si>
    <t>Ajibola, A., Omoleye, J., &amp; Efeovbokhan, V. (2018).</t>
  </si>
  <si>
    <t>file:///C:/Users/ogfer/Downloads/Ajibola2018_Article_CatalyticCrackingOfPolyethylen.pdf</t>
  </si>
  <si>
    <t>Heating rate not given. Only value is 2KW</t>
  </si>
  <si>
    <t>Jadhao, S. &amp; Seethamraju, S. (2020).</t>
  </si>
  <si>
    <t>https://iopscience.iop.org/article/10.1088/1757-899X/736/4/042036/pdf</t>
  </si>
  <si>
    <t>10 to 35 g feeds. FCC catalyst = fluid catalytic cracking catalyst. Typically used for petrolelum. Exact details not given. Zeolites active component?</t>
  </si>
  <si>
    <t>FCC</t>
  </si>
  <si>
    <t>Panda, A., Alotaibi, A., Kozhevnikov, I., &amp; Shiju, N. (2020).</t>
  </si>
  <si>
    <t>https://link.springer.com/article/10.1007/s12649-019-00841-4</t>
  </si>
  <si>
    <t xml:space="preserve">Paper includes method for catalyst production. Several different wt% for catalysts </t>
  </si>
  <si>
    <t>Sulphated zirconium hydroxide</t>
  </si>
  <si>
    <t>Sembiring, F. (2018).</t>
  </si>
  <si>
    <t>https://iopscience.iop.org/article/10.1088/1757-899X/316/1/012020/pdf</t>
  </si>
  <si>
    <t>Mentions constant heating rate but doesnt state what it was</t>
  </si>
  <si>
    <t>Zeolite - Bentonite 70 to 30%</t>
  </si>
  <si>
    <t>https://www.frontiersin.org/articles/10.3389/fenrg.2019.00027/full#:~:text=Overall%20catalytic%20pyrolysis%20of%20PP,et%20al.%2C%202010).</t>
  </si>
  <si>
    <t>TA = thermally activated at 550, AA = acid activated by HNO3. Paper has prep steps. Small pilot scale reactor 20L. Assumed batch. Says that NZ was crushed to around 100 nm. PE not mentioned at HDPE/LDPE</t>
  </si>
  <si>
    <t>Saudi NZ-TA</t>
  </si>
  <si>
    <t>Saudi NZ-AA</t>
  </si>
  <si>
    <t>Reactor Type Coefficient</t>
  </si>
  <si>
    <t>Autoclave, oven, etc considered batch reactors</t>
  </si>
  <si>
    <t>All yields</t>
  </si>
  <si>
    <t>Fixed Bed</t>
  </si>
  <si>
    <t>Fluidized Bed</t>
  </si>
  <si>
    <t>Overall Note</t>
  </si>
  <si>
    <t>When PE type not specifcied. Split 50 50 LDPE HDPE</t>
  </si>
  <si>
    <t>Took averages of data with ranges. E.g. particle size 2-3 mm called 2.5mm</t>
  </si>
  <si>
    <t>Cumulation of Information Check</t>
  </si>
  <si>
    <t>Total Papers</t>
  </si>
  <si>
    <t>Total Points</t>
  </si>
  <si>
    <t>*Note entries -&gt; some papers are repeated due to catalyst informaiton added later</t>
  </si>
  <si>
    <t>Reactor Totals</t>
  </si>
  <si>
    <t>Per Entries</t>
  </si>
  <si>
    <t>Note Feed Distribution, Temperature, and Yields are Known for Each Data Set</t>
  </si>
  <si>
    <t>HR</t>
  </si>
  <si>
    <t>Particle Size</t>
  </si>
  <si>
    <t xml:space="preserve">Feed Size </t>
  </si>
  <si>
    <t>Res Time</t>
  </si>
  <si>
    <t>Rxn Time</t>
  </si>
  <si>
    <t>N2 Flow</t>
  </si>
  <si>
    <t>Papers</t>
  </si>
  <si>
    <t>% of Entries</t>
  </si>
  <si>
    <t>Data Points</t>
  </si>
  <si>
    <t>Temperature</t>
  </si>
  <si>
    <t xml:space="preserve">Heating Rate </t>
  </si>
  <si>
    <t xml:space="preserve">Particle Size </t>
  </si>
  <si>
    <t>Feed Size</t>
  </si>
  <si>
    <t xml:space="preserve">Residence Time </t>
  </si>
  <si>
    <t xml:space="preserve">Reaction Time </t>
  </si>
  <si>
    <t>N2 Rate</t>
  </si>
  <si>
    <t xml:space="preserve">Oil Yield </t>
  </si>
  <si>
    <t>75.8 </t>
  </si>
  <si>
    <t>Independent Variables (Also include compositon info of plastic types?)</t>
  </si>
  <si>
    <t>Information Check</t>
  </si>
  <si>
    <t>Source</t>
  </si>
  <si>
    <t>Points Per Paper</t>
  </si>
  <si>
    <t>Feed Distribution</t>
  </si>
  <si>
    <t>T</t>
  </si>
  <si>
    <t>Yes</t>
  </si>
  <si>
    <t>No</t>
  </si>
  <si>
    <t xml:space="preserve">No </t>
  </si>
  <si>
    <t>Counts for  Paper</t>
  </si>
  <si>
    <t>So I think its LDPE but they don’t actually say. Paper has one mention of LDPE and none of HDPE. Had to read off bar chart for yields. More detailed data availible. Mentions taking conditions from previous paper reccomnedations. No N2 Flow mentioned tho might have to dig deeper. Might extrapolate to get char and assume rest of mass is it. WAS IN AUTOCLAVE ASSUMED BATCH</t>
  </si>
  <si>
    <t>Batch Points</t>
  </si>
  <si>
    <t xml:space="preserve">Fixed Bed </t>
  </si>
  <si>
    <t>Unique setup, maybe just similar to batch, Flow rate of N2 wide, modified microwave oven</t>
  </si>
  <si>
    <t>It was labeled 86% PE (so did a 50/50 split) Gas yield data not included so had to extrapolate data from char and solid yield. Paper doesn’t say which version of PE it is. Its mixed stream of all plastics. 3% paper cardboard and 4.3% plastic containers not sure how to factor that in</t>
  </si>
  <si>
    <t>(Again  split 50/50 for PE) Residence time is deffiencelty talked about, not sure if they explicitly lable it in their data when they varied it in their experiments. Otherwise, there is also mixed feed stock data, but I only included the sorted mixed feed stock and not the unsorted.</t>
  </si>
  <si>
    <t>HR used was for GC-MS not reactor. N2 flow used. Reactor purged twice. No Continuous flow</t>
  </si>
  <si>
    <t xml:space="preserve">HR used was for GC-MS and TGA. N2 purge before reactor </t>
  </si>
  <si>
    <t>N2 used before to purge</t>
  </si>
  <si>
    <t>2-3 mm PS taken to be 2.5</t>
  </si>
  <si>
    <t>Nitrogen purge before. Left LLDPE as LDPE but may have to scracth the XLPE. Didnt change for now -&gt; left ! next to it</t>
  </si>
  <si>
    <t>No yield data so was redacted</t>
  </si>
  <si>
    <t>PE type is not mentioned. Could do 50,50 HDPE and LDPE. Word retention time used. Considered rxn time. No mention of a purge</t>
  </si>
  <si>
    <t>Called LLDPE LDPE</t>
  </si>
  <si>
    <t>Particle sizes and feed sizes averaged from ranges. N2 pressure given</t>
  </si>
  <si>
    <t>PE not specificed so just split?</t>
  </si>
  <si>
    <t>Feed said 58.8% HDPE and LDPE mix so just split it 50:50. N2 flow only for 10-15 mins</t>
  </si>
  <si>
    <t>Feed Size = Flow rate/min. N2 varied from 0.72 to 6.9 l/min depending on res time</t>
  </si>
  <si>
    <t>Counts</t>
  </si>
  <si>
    <t>Total Counts</t>
  </si>
  <si>
    <t>When not determined if HDPE or LDPE then split 50 50 between the both</t>
  </si>
  <si>
    <t xml:space="preserve">Total Sources </t>
  </si>
  <si>
    <t>Total Batch</t>
  </si>
  <si>
    <t>Total Data Points</t>
  </si>
  <si>
    <t>Total Fixed Bed</t>
  </si>
  <si>
    <t>Total Catalyst Points</t>
  </si>
  <si>
    <t>Total Fluidized Bed</t>
  </si>
  <si>
    <t xml:space="preserve"> or87 </t>
  </si>
  <si>
    <t>*N2 Rate denoted as 0.3MPa. Oil not formed until 410 C. Had to get %s from numbers. LDPE, PS, and LDPE/PS mixtures present. Had to estimate gas yeilds for PS due to poor reporting/low number. Autoclave considered Batch</t>
  </si>
  <si>
    <t>Has catalyst and non catalyst</t>
  </si>
  <si>
    <t>Count</t>
  </si>
  <si>
    <t>Total</t>
  </si>
  <si>
    <t>N/A</t>
  </si>
  <si>
    <t>Total Semi Batch</t>
  </si>
  <si>
    <t>Just call Batch?</t>
  </si>
  <si>
    <t>Threw this here for now</t>
  </si>
  <si>
    <t>Silica-A 1</t>
  </si>
  <si>
    <t>Silica-A 2</t>
  </si>
  <si>
    <t>Zeolite SM-5</t>
  </si>
  <si>
    <t xml:space="preserve">Silicate </t>
  </si>
  <si>
    <t>Silica-gel</t>
  </si>
  <si>
    <t>Mesoporous (FSM)</t>
  </si>
  <si>
    <t>Notes (11/21/20) can hide when we copy/paste</t>
  </si>
  <si>
    <t>2 KW heating Rate not useful</t>
  </si>
  <si>
    <t>Heating rate not given. Only value is 2KW. Called Fixed bed but was called packed bed in original shee</t>
  </si>
  <si>
    <t>These were the repeats</t>
  </si>
  <si>
    <t>Values Verified</t>
  </si>
  <si>
    <t>Feed says 10-35g based on the density of the mixture. We could possibly say the less dense feeds are the lighter ones and make guesses at the data?? We could also just it an average of 22.5g</t>
  </si>
  <si>
    <t>10 to 35 g feeds -&gt; averaged. FCC catalyst = fluid catalytic cracking catalyst. Typically used for petrolelum. Exact details not given. Zeolites active component?</t>
  </si>
  <si>
    <t>This one is in good shape</t>
  </si>
  <si>
    <t>Worth discussing. Does not mention a heating rate, but possibly gives a way to solve for it, but  I don't think it comes out right because of energy efficiencies</t>
  </si>
  <si>
    <t>No data on HDPE versus LDPE. Probably best to assume 50/50 split. Not that important</t>
  </si>
  <si>
    <t xml:space="preserve">Total Fixed Bed </t>
  </si>
  <si>
    <t>Note: These were converted to a one hot encode method for ML method</t>
  </si>
  <si>
    <t>Fluid Bed</t>
  </si>
  <si>
    <t xml:space="preserve">Horizonal Tube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</si>
</sst>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u/>
      <sz val="11"/>
      <color theme="10"/>
      <name val="Calibri"/>
      <family val="2"/>
      <scheme val="minor"/>
    </font>
    <font>
      <b/>
      <sz val="10"/>
      <color rgb="FF000000"/>
      <name val="Arial"/>
      <family val="2"/>
    </font>
    <font>
      <sz val="10"/>
      <color rgb="FF000000"/>
      <name val="Arial"/>
      <family val="2"/>
    </font>
    <font>
      <u/>
      <sz val="10"/>
      <color theme="10"/>
      <name val="Times New Roman"/>
      <family val="1"/>
    </font>
    <font>
      <sz val="10"/>
      <color rgb="FF000000"/>
      <name val="Times New Roman"/>
      <family val="1"/>
    </font>
    <font>
      <sz val="11"/>
      <color rgb="FF2E2E2E"/>
      <name val="NexusSerif"/>
      <charset val="1"/>
    </font>
    <font>
      <b/>
      <sz val="11"/>
      <color theme="1"/>
      <name val="Calibri"/>
      <family val="2"/>
      <scheme val="minor"/>
    </font>
    <font>
      <sz val="11"/>
      <color rgb="FF444444"/>
      <name val="Calibri"/>
      <family val="2"/>
      <charset val="1"/>
    </font>
    <font>
      <u/>
      <sz val="10"/>
      <color theme="10"/>
      <name val="Calibri"/>
      <family val="2"/>
      <scheme val="minor"/>
    </font>
    <font>
      <sz val="10"/>
      <color theme="1"/>
      <name val="Calibri"/>
      <family val="2"/>
      <scheme val="minor"/>
    </font>
    <font>
      <sz val="10"/>
      <color rgb="FF444444"/>
      <name val="Calibri"/>
      <family val="2"/>
      <charset val="1"/>
    </font>
    <font>
      <b/>
      <sz val="12"/>
      <color rgb="FF000000"/>
      <name val="Arial"/>
      <family val="2"/>
    </font>
    <font>
      <b/>
      <sz val="14"/>
      <color rgb="FF000000"/>
      <name val="Arial"/>
      <family val="2"/>
    </font>
    <font>
      <sz val="14"/>
      <color theme="1"/>
      <name val="Calibri"/>
      <family val="2"/>
      <scheme val="minor"/>
    </font>
    <font>
      <sz val="15"/>
      <color theme="1"/>
      <name val="Calibri"/>
      <family val="2"/>
      <scheme val="minor"/>
    </font>
    <font>
      <sz val="11"/>
      <color rgb="FF2E2E2E"/>
      <name val="Calibri"/>
      <family val="2"/>
      <scheme val="minor"/>
    </font>
    <font>
      <b/>
      <sz val="11"/>
      <color rgb="FF444444"/>
      <name val="Calibri"/>
      <family val="2"/>
      <charset val="1"/>
    </font>
    <font>
      <sz val="10"/>
      <color rgb="FF00000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5" tint="0.39997558519241921"/>
        <bgColor indexed="64"/>
      </patternFill>
    </fill>
    <fill>
      <patternFill patternType="solid">
        <fgColor rgb="FFFFFFFF"/>
        <bgColor rgb="FFFFFFFF"/>
      </patternFill>
    </fill>
    <fill>
      <patternFill patternType="solid">
        <fgColor rgb="FFFFFFFF"/>
        <bgColor indexed="64"/>
      </patternFill>
    </fill>
    <fill>
      <patternFill patternType="solid">
        <fgColor rgb="FF70AD47"/>
        <bgColor indexed="64"/>
      </patternFill>
    </fill>
    <fill>
      <patternFill patternType="solid">
        <fgColor rgb="FFED7D31"/>
        <bgColor indexed="64"/>
      </patternFill>
    </fill>
    <fill>
      <patternFill patternType="solid">
        <fgColor rgb="FF4472C4"/>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rgb="FFD9D9D9"/>
        <bgColor indexed="64"/>
      </patternFill>
    </fill>
    <fill>
      <patternFill patternType="solid">
        <fgColor rgb="FF92D050"/>
        <bgColor indexed="64"/>
      </patternFill>
    </fill>
    <fill>
      <patternFill patternType="solid">
        <fgColor rgb="FFA6A6A6"/>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top style="thin">
        <color auto="1"/>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49">
    <xf numFmtId="0" fontId="0" fillId="0" borderId="0" xfId="0"/>
    <xf numFmtId="0" fontId="2" fillId="5" borderId="6" xfId="0" applyFont="1" applyFill="1" applyBorder="1" applyAlignment="1">
      <alignment horizontal="center" vertical="center" wrapText="1"/>
    </xf>
    <xf numFmtId="16" fontId="3" fillId="0" borderId="2" xfId="0" applyNumberFormat="1" applyFont="1" applyBorder="1" applyAlignment="1">
      <alignment horizontal="center"/>
    </xf>
    <xf numFmtId="0" fontId="2" fillId="0" borderId="0" xfId="0" applyFont="1" applyAlignment="1">
      <alignment horizontal="center" wrapText="1"/>
    </xf>
    <xf numFmtId="0" fontId="3" fillId="6" borderId="2" xfId="0" applyFont="1" applyFill="1" applyBorder="1" applyAlignment="1">
      <alignment horizontal="center" vertical="top" wrapText="1"/>
    </xf>
    <xf numFmtId="0" fontId="3" fillId="0" borderId="2" xfId="0" quotePrefix="1" applyFont="1" applyBorder="1" applyAlignment="1">
      <alignment horizontal="center"/>
    </xf>
    <xf numFmtId="0" fontId="3" fillId="0" borderId="0" xfId="0" applyFont="1"/>
    <xf numFmtId="2" fontId="3" fillId="0" borderId="2" xfId="0" applyNumberFormat="1" applyFont="1" applyBorder="1" applyAlignment="1">
      <alignment horizontal="center"/>
    </xf>
    <xf numFmtId="0" fontId="3" fillId="0" borderId="1" xfId="0" quotePrefix="1" applyFont="1" applyBorder="1" applyAlignment="1">
      <alignment horizontal="center"/>
    </xf>
    <xf numFmtId="16" fontId="3" fillId="0" borderId="1" xfId="0" quotePrefix="1" applyNumberFormat="1" applyFont="1" applyBorder="1" applyAlignment="1">
      <alignment horizontal="center"/>
    </xf>
    <xf numFmtId="0" fontId="3" fillId="0" borderId="1" xfId="0" applyFont="1" applyBorder="1" applyAlignment="1">
      <alignment horizontal="center"/>
    </xf>
    <xf numFmtId="0" fontId="0" fillId="0" borderId="9" xfId="0" applyBorder="1"/>
    <xf numFmtId="0" fontId="3" fillId="6" borderId="1" xfId="0" applyFont="1" applyFill="1" applyBorder="1" applyAlignment="1">
      <alignment horizontal="center" vertical="top" wrapText="1"/>
    </xf>
    <xf numFmtId="0" fontId="3" fillId="0" borderId="2" xfId="0" applyFont="1" applyBorder="1"/>
    <xf numFmtId="0" fontId="0" fillId="0" borderId="2" xfId="0" applyBorder="1"/>
    <xf numFmtId="16" fontId="3" fillId="0" borderId="1" xfId="0" applyNumberFormat="1" applyFont="1" applyBorder="1" applyAlignment="1">
      <alignment horizontal="center"/>
    </xf>
    <xf numFmtId="16" fontId="0" fillId="0" borderId="10" xfId="0" applyNumberFormat="1" applyBorder="1" applyAlignment="1">
      <alignment horizontal="center" wrapText="1"/>
    </xf>
    <xf numFmtId="16" fontId="3" fillId="0" borderId="6" xfId="0" applyNumberFormat="1" applyFont="1" applyBorder="1" applyAlignment="1">
      <alignment horizontal="center"/>
    </xf>
    <xf numFmtId="0" fontId="6" fillId="0" borderId="6" xfId="0" applyFont="1" applyBorder="1" applyAlignment="1">
      <alignment horizontal="center" wrapText="1"/>
    </xf>
    <xf numFmtId="16" fontId="3" fillId="0" borderId="10" xfId="0" applyNumberFormat="1" applyFont="1" applyBorder="1" applyAlignment="1">
      <alignment horizontal="center"/>
    </xf>
    <xf numFmtId="0" fontId="3" fillId="0" borderId="6" xfId="0" quotePrefix="1" applyFont="1" applyBorder="1" applyAlignment="1">
      <alignment horizontal="center"/>
    </xf>
    <xf numFmtId="0" fontId="0" fillId="0" borderId="22" xfId="0" applyBorder="1" applyAlignment="1">
      <alignment horizontal="center"/>
    </xf>
    <xf numFmtId="0" fontId="0" fillId="8" borderId="0" xfId="0" applyFill="1"/>
    <xf numFmtId="0" fontId="0" fillId="9" borderId="0" xfId="0" applyFill="1"/>
    <xf numFmtId="0" fontId="0" fillId="10" borderId="0" xfId="0" applyFill="1"/>
    <xf numFmtId="0" fontId="0" fillId="12" borderId="6" xfId="0" applyFill="1" applyBorder="1" applyAlignment="1">
      <alignment horizontal="center"/>
    </xf>
    <xf numFmtId="0" fontId="0" fillId="12" borderId="10" xfId="0" applyFill="1" applyBorder="1" applyAlignment="1">
      <alignment horizontal="center"/>
    </xf>
    <xf numFmtId="0" fontId="0" fillId="13" borderId="10" xfId="0" applyFill="1" applyBorder="1" applyAlignment="1">
      <alignment horizontal="center"/>
    </xf>
    <xf numFmtId="0" fontId="0" fillId="13" borderId="6" xfId="0" applyFill="1" applyBorder="1" applyAlignment="1">
      <alignment horizontal="center"/>
    </xf>
    <xf numFmtId="0" fontId="7" fillId="0" borderId="13" xfId="0" applyFont="1" applyBorder="1" applyAlignment="1">
      <alignment horizontal="center"/>
    </xf>
    <xf numFmtId="0" fontId="7" fillId="0" borderId="13" xfId="0" applyFont="1" applyBorder="1" applyAlignment="1">
      <alignment horizontal="center" wrapText="1"/>
    </xf>
    <xf numFmtId="0" fontId="0" fillId="0" borderId="0" xfId="0" applyBorder="1" applyAlignment="1"/>
    <xf numFmtId="0" fontId="0" fillId="0" borderId="6" xfId="0" applyBorder="1"/>
    <xf numFmtId="0" fontId="0" fillId="0" borderId="6" xfId="0" applyBorder="1" applyAlignment="1">
      <alignment wrapText="1"/>
    </xf>
    <xf numFmtId="0" fontId="0" fillId="0" borderId="6" xfId="0" applyBorder="1" applyAlignment="1"/>
    <xf numFmtId="0" fontId="0" fillId="0" borderId="10" xfId="0" applyBorder="1" applyAlignment="1">
      <alignment wrapText="1"/>
    </xf>
    <xf numFmtId="0" fontId="0" fillId="7" borderId="0" xfId="0" applyFill="1" applyBorder="1" applyAlignment="1">
      <alignment horizontal="center"/>
    </xf>
    <xf numFmtId="0" fontId="0" fillId="7" borderId="0" xfId="0" applyFill="1" applyBorder="1" applyAlignment="1">
      <alignment horizontal="center" wrapText="1"/>
    </xf>
    <xf numFmtId="0" fontId="0" fillId="7" borderId="0" xfId="0" applyFill="1" applyBorder="1" applyAlignment="1">
      <alignment wrapText="1"/>
    </xf>
    <xf numFmtId="0" fontId="0" fillId="7" borderId="0" xfId="0" applyFill="1" applyBorder="1"/>
    <xf numFmtId="0" fontId="0" fillId="7" borderId="0" xfId="0" applyFill="1"/>
    <xf numFmtId="0" fontId="0" fillId="7" borderId="6" xfId="0" applyFill="1" applyBorder="1" applyAlignment="1">
      <alignment horizontal="center" wrapText="1"/>
    </xf>
    <xf numFmtId="0" fontId="0" fillId="7" borderId="6" xfId="0" applyFill="1" applyBorder="1" applyAlignment="1">
      <alignment wrapText="1"/>
    </xf>
    <xf numFmtId="0" fontId="0" fillId="7" borderId="6" xfId="0" applyFill="1" applyBorder="1" applyAlignment="1"/>
    <xf numFmtId="0" fontId="0" fillId="7" borderId="6" xfId="0" applyFill="1" applyBorder="1"/>
    <xf numFmtId="0" fontId="7" fillId="0" borderId="0" xfId="0" applyFont="1"/>
    <xf numFmtId="0" fontId="7" fillId="7" borderId="10" xfId="0" applyFont="1" applyFill="1" applyBorder="1" applyAlignment="1">
      <alignment horizontal="center"/>
    </xf>
    <xf numFmtId="0" fontId="0" fillId="0" borderId="16" xfId="0" applyBorder="1" applyAlignment="1"/>
    <xf numFmtId="0" fontId="0" fillId="0" borderId="17" xfId="0" applyBorder="1" applyAlignment="1"/>
    <xf numFmtId="0" fontId="8" fillId="0" borderId="6" xfId="0" applyFont="1" applyBorder="1" applyAlignment="1">
      <alignment horizontal="center"/>
    </xf>
    <xf numFmtId="0" fontId="0" fillId="0" borderId="5" xfId="0" applyBorder="1" applyAlignment="1">
      <alignment horizontal="center"/>
    </xf>
    <xf numFmtId="0" fontId="0" fillId="0" borderId="27" xfId="0" applyBorder="1" applyAlignment="1">
      <alignment horizontal="center"/>
    </xf>
    <xf numFmtId="0" fontId="3" fillId="0" borderId="27" xfId="0" applyFont="1" applyBorder="1" applyAlignment="1">
      <alignment horizontal="center"/>
    </xf>
    <xf numFmtId="0" fontId="3" fillId="0" borderId="15" xfId="0" applyFont="1" applyBorder="1" applyAlignment="1">
      <alignment horizontal="center"/>
    </xf>
    <xf numFmtId="0" fontId="0" fillId="0" borderId="27" xfId="0" applyBorder="1" applyAlignment="1">
      <alignment horizontal="center" wrapText="1"/>
    </xf>
    <xf numFmtId="0" fontId="2" fillId="5" borderId="1" xfId="0" applyFont="1" applyFill="1" applyBorder="1" applyAlignment="1">
      <alignment horizontal="center"/>
    </xf>
    <xf numFmtId="0" fontId="7" fillId="7" borderId="6" xfId="0" applyFont="1" applyFill="1" applyBorder="1" applyAlignment="1">
      <alignment horizontal="center" wrapText="1"/>
    </xf>
    <xf numFmtId="0" fontId="8" fillId="0" borderId="6" xfId="0" quotePrefix="1" applyFont="1" applyBorder="1"/>
    <xf numFmtId="0" fontId="10" fillId="0" borderId="23" xfId="0" applyFont="1" applyBorder="1" applyAlignment="1">
      <alignment horizontal="center" wrapText="1"/>
    </xf>
    <xf numFmtId="0" fontId="10" fillId="0" borderId="2" xfId="0" applyFont="1" applyBorder="1" applyAlignment="1">
      <alignment horizontal="center" wrapText="1"/>
    </xf>
    <xf numFmtId="0" fontId="10" fillId="0" borderId="5" xfId="0" applyFont="1" applyBorder="1" applyAlignment="1">
      <alignment horizontal="center"/>
    </xf>
    <xf numFmtId="0" fontId="11" fillId="0" borderId="6" xfId="0" applyFont="1" applyBorder="1" applyAlignment="1">
      <alignment horizontal="center"/>
    </xf>
    <xf numFmtId="0" fontId="10" fillId="0" borderId="2" xfId="0" applyFont="1" applyBorder="1" applyAlignment="1">
      <alignment horizontal="center"/>
    </xf>
    <xf numFmtId="0" fontId="10" fillId="0" borderId="23" xfId="0" applyFont="1" applyBorder="1" applyAlignment="1">
      <alignment horizontal="center"/>
    </xf>
    <xf numFmtId="0" fontId="10" fillId="0" borderId="27" xfId="0" applyFont="1" applyBorder="1" applyAlignment="1">
      <alignment horizontal="center" wrapText="1"/>
    </xf>
    <xf numFmtId="0" fontId="10" fillId="0" borderId="27" xfId="0" applyFont="1" applyBorder="1" applyAlignment="1">
      <alignment horizontal="center"/>
    </xf>
    <xf numFmtId="0" fontId="10" fillId="7" borderId="27" xfId="0" applyFont="1" applyFill="1" applyBorder="1" applyAlignment="1">
      <alignment horizontal="center"/>
    </xf>
    <xf numFmtId="0" fontId="10" fillId="7" borderId="15" xfId="0" applyFont="1" applyFill="1" applyBorder="1" applyAlignment="1">
      <alignment horizontal="center"/>
    </xf>
    <xf numFmtId="0" fontId="8" fillId="0" borderId="27" xfId="0" applyFont="1" applyBorder="1" applyAlignment="1">
      <alignment horizontal="center"/>
    </xf>
    <xf numFmtId="0" fontId="10" fillId="0" borderId="22" xfId="0" applyFont="1" applyBorder="1" applyAlignment="1">
      <alignment horizontal="center" wrapText="1"/>
    </xf>
    <xf numFmtId="0" fontId="11" fillId="0" borderId="22" xfId="0" applyFont="1" applyBorder="1" applyAlignment="1">
      <alignment horizontal="center"/>
    </xf>
    <xf numFmtId="0" fontId="0" fillId="0" borderId="36" xfId="0" applyBorder="1" applyAlignment="1">
      <alignment horizontal="center"/>
    </xf>
    <xf numFmtId="0" fontId="0" fillId="0" borderId="0" xfId="0" applyBorder="1"/>
    <xf numFmtId="0" fontId="0" fillId="0" borderId="39" xfId="0" applyBorder="1" applyAlignment="1">
      <alignment horizontal="center"/>
    </xf>
    <xf numFmtId="0" fontId="0" fillId="0" borderId="40" xfId="0" applyBorder="1" applyAlignment="1">
      <alignment horizontal="center"/>
    </xf>
    <xf numFmtId="0" fontId="0" fillId="0" borderId="41" xfId="0" applyBorder="1"/>
    <xf numFmtId="0" fontId="0" fillId="0" borderId="44" xfId="0" applyBorder="1" applyAlignment="1">
      <alignment horizontal="center"/>
    </xf>
    <xf numFmtId="0" fontId="0" fillId="0" borderId="45" xfId="0" applyBorder="1" applyAlignment="1">
      <alignment horizontal="center"/>
    </xf>
    <xf numFmtId="0" fontId="0" fillId="0" borderId="47" xfId="0" applyBorder="1"/>
    <xf numFmtId="0" fontId="0" fillId="0" borderId="36" xfId="0" applyBorder="1"/>
    <xf numFmtId="0" fontId="0" fillId="0" borderId="45" xfId="0" applyBorder="1"/>
    <xf numFmtId="0" fontId="3" fillId="0" borderId="45" xfId="0" applyFont="1" applyBorder="1" applyAlignment="1">
      <alignment horizontal="center"/>
    </xf>
    <xf numFmtId="0" fontId="0" fillId="0" borderId="40" xfId="0" applyBorder="1"/>
    <xf numFmtId="0" fontId="3" fillId="0" borderId="40" xfId="0" applyFont="1" applyBorder="1" applyAlignment="1">
      <alignment horizontal="center"/>
    </xf>
    <xf numFmtId="16" fontId="3" fillId="0" borderId="44" xfId="0" applyNumberFormat="1" applyFont="1" applyBorder="1" applyAlignment="1">
      <alignment horizontal="center"/>
    </xf>
    <xf numFmtId="0" fontId="3" fillId="0" borderId="44" xfId="0" applyFont="1" applyBorder="1" applyAlignment="1">
      <alignment horizontal="center"/>
    </xf>
    <xf numFmtId="0" fontId="6" fillId="0" borderId="44" xfId="0" applyFont="1" applyBorder="1" applyAlignment="1">
      <alignment horizontal="center" wrapText="1"/>
    </xf>
    <xf numFmtId="16" fontId="3" fillId="0" borderId="39" xfId="0" applyNumberFormat="1" applyFont="1" applyBorder="1" applyAlignment="1">
      <alignment horizontal="center"/>
    </xf>
    <xf numFmtId="0" fontId="3" fillId="0" borderId="39" xfId="0" applyFont="1" applyBorder="1" applyAlignment="1">
      <alignment horizontal="center"/>
    </xf>
    <xf numFmtId="0" fontId="3" fillId="0" borderId="44" xfId="0" quotePrefix="1" applyFont="1" applyBorder="1" applyAlignment="1">
      <alignment horizontal="center"/>
    </xf>
    <xf numFmtId="0" fontId="0" fillId="0" borderId="39" xfId="0" applyBorder="1" applyAlignment="1">
      <alignment horizontal="center" wrapText="1"/>
    </xf>
    <xf numFmtId="0" fontId="0" fillId="0" borderId="44" xfId="0" applyBorder="1" applyAlignment="1">
      <alignment horizontal="center" wrapText="1"/>
    </xf>
    <xf numFmtId="0" fontId="0" fillId="7" borderId="44" xfId="0" applyFill="1" applyBorder="1" applyAlignment="1">
      <alignment horizontal="center"/>
    </xf>
    <xf numFmtId="0" fontId="0" fillId="0" borderId="53" xfId="0" applyBorder="1" applyAlignment="1">
      <alignment horizontal="center"/>
    </xf>
    <xf numFmtId="0" fontId="0" fillId="7" borderId="39" xfId="0" applyFill="1" applyBorder="1" applyAlignment="1">
      <alignment horizontal="center"/>
    </xf>
    <xf numFmtId="0" fontId="0" fillId="0" borderId="54" xfId="0" applyBorder="1" applyAlignment="1">
      <alignment horizontal="center"/>
    </xf>
    <xf numFmtId="0" fontId="0" fillId="10" borderId="41" xfId="0" applyFill="1" applyBorder="1"/>
    <xf numFmtId="0" fontId="0" fillId="0" borderId="55" xfId="0" applyBorder="1" applyAlignment="1">
      <alignment horizontal="center"/>
    </xf>
    <xf numFmtId="0" fontId="0" fillId="0" borderId="0" xfId="0" applyFill="1" applyBorder="1"/>
    <xf numFmtId="0" fontId="0" fillId="0" borderId="23" xfId="0" applyBorder="1" applyAlignment="1">
      <alignment horizontal="center"/>
    </xf>
    <xf numFmtId="0" fontId="16" fillId="0" borderId="1" xfId="0" applyFont="1" applyBorder="1" applyAlignment="1">
      <alignment horizontal="center"/>
    </xf>
    <xf numFmtId="0" fontId="0" fillId="0" borderId="56" xfId="0" applyBorder="1" applyAlignment="1">
      <alignment horizontal="center"/>
    </xf>
    <xf numFmtId="0" fontId="0" fillId="0" borderId="9" xfId="0" applyFill="1" applyBorder="1" applyAlignment="1">
      <alignment horizontal="center"/>
    </xf>
    <xf numFmtId="0" fontId="3" fillId="0" borderId="2" xfId="0" quotePrefix="1" applyFont="1" applyFill="1" applyBorder="1" applyAlignment="1">
      <alignment horizontal="center"/>
    </xf>
    <xf numFmtId="0" fontId="0" fillId="7" borderId="10" xfId="0" applyFill="1" applyBorder="1" applyAlignment="1">
      <alignment horizontal="center" wrapText="1"/>
    </xf>
    <xf numFmtId="0" fontId="3" fillId="0" borderId="2" xfId="0" applyFont="1" applyFill="1" applyBorder="1" applyAlignment="1">
      <alignment horizontal="center" vertical="top" wrapText="1"/>
    </xf>
    <xf numFmtId="164" fontId="3" fillId="0" borderId="1" xfId="0" applyNumberFormat="1" applyFont="1" applyFill="1" applyBorder="1" applyAlignment="1">
      <alignment horizontal="center"/>
    </xf>
    <xf numFmtId="0" fontId="3" fillId="0" borderId="1" xfId="0" applyFont="1" applyFill="1" applyBorder="1" applyAlignment="1">
      <alignment horizontal="center"/>
    </xf>
    <xf numFmtId="164" fontId="3" fillId="0" borderId="2" xfId="0" applyNumberFormat="1" applyFont="1" applyBorder="1" applyAlignment="1">
      <alignment horizontal="center"/>
    </xf>
    <xf numFmtId="164" fontId="3" fillId="0" borderId="2" xfId="0" applyNumberFormat="1" applyFont="1" applyFill="1" applyBorder="1" applyAlignment="1">
      <alignment horizontal="center"/>
    </xf>
    <xf numFmtId="0" fontId="0" fillId="15" borderId="2" xfId="0" applyFill="1" applyBorder="1" applyAlignment="1">
      <alignment horizontal="center"/>
    </xf>
    <xf numFmtId="0" fontId="3" fillId="6" borderId="23" xfId="0" applyFont="1" applyFill="1" applyBorder="1" applyAlignment="1">
      <alignment horizontal="center" vertical="top" wrapText="1"/>
    </xf>
    <xf numFmtId="0" fontId="3" fillId="0" borderId="23" xfId="0" applyFont="1" applyFill="1" applyBorder="1" applyAlignment="1">
      <alignment horizontal="center" vertical="top" wrapText="1"/>
    </xf>
    <xf numFmtId="0" fontId="0" fillId="0" borderId="1" xfId="0" applyFill="1" applyBorder="1" applyAlignment="1">
      <alignment horizontal="center"/>
    </xf>
    <xf numFmtId="0" fontId="7" fillId="7" borderId="57" xfId="0" applyFont="1" applyFill="1" applyBorder="1" applyAlignment="1">
      <alignment horizontal="center"/>
    </xf>
    <xf numFmtId="0" fontId="0" fillId="7" borderId="57" xfId="0" applyFill="1" applyBorder="1" applyAlignment="1">
      <alignment horizontal="center"/>
    </xf>
    <xf numFmtId="0" fontId="0" fillId="7" borderId="6" xfId="0" applyFont="1" applyFill="1" applyBorder="1" applyAlignment="1">
      <alignment horizontal="center" wrapText="1"/>
    </xf>
    <xf numFmtId="0" fontId="0" fillId="7" borderId="22" xfId="0" applyFill="1" applyBorder="1" applyAlignment="1">
      <alignment horizontal="center"/>
    </xf>
    <xf numFmtId="2" fontId="3" fillId="0" borderId="44" xfId="0" applyNumberFormat="1" applyFont="1" applyBorder="1" applyAlignment="1">
      <alignment horizontal="center"/>
    </xf>
    <xf numFmtId="0" fontId="0" fillId="0" borderId="2" xfId="0" applyFill="1" applyBorder="1" applyAlignment="1">
      <alignment horizontal="center" wrapText="1"/>
    </xf>
    <xf numFmtId="0" fontId="3" fillId="0" borderId="1" xfId="0" applyFont="1" applyBorder="1" applyAlignment="1">
      <alignment horizontal="center" wrapText="1"/>
    </xf>
    <xf numFmtId="0" fontId="0" fillId="0" borderId="0" xfId="0" applyAlignment="1">
      <alignment wrapText="1"/>
    </xf>
    <xf numFmtId="0" fontId="3" fillId="0" borderId="6" xfId="0" applyFont="1" applyBorder="1"/>
    <xf numFmtId="0" fontId="7" fillId="0" borderId="12" xfId="0" applyFont="1" applyBorder="1" applyAlignment="1">
      <alignment horizontal="center"/>
    </xf>
    <xf numFmtId="0" fontId="7" fillId="0" borderId="12" xfId="0" applyFont="1" applyBorder="1" applyAlignment="1">
      <alignment horizontal="center" wrapText="1"/>
    </xf>
    <xf numFmtId="0" fontId="8" fillId="0" borderId="0" xfId="0" applyFont="1"/>
    <xf numFmtId="0" fontId="2" fillId="0" borderId="0" xfId="0" applyFont="1" applyFill="1" applyBorder="1" applyAlignment="1">
      <alignment horizontal="center" vertical="center" wrapText="1"/>
    </xf>
    <xf numFmtId="0" fontId="0" fillId="0" borderId="0" xfId="0" applyFill="1" applyBorder="1" applyAlignment="1">
      <alignment horizontal="center"/>
    </xf>
    <xf numFmtId="0" fontId="6" fillId="0" borderId="0"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Border="1" applyAlignment="1"/>
    <xf numFmtId="0" fontId="7" fillId="0" borderId="0" xfId="0" applyFont="1" applyFill="1" applyBorder="1" applyAlignment="1"/>
    <xf numFmtId="0" fontId="0" fillId="0" borderId="0" xfId="0" applyFill="1" applyAlignment="1"/>
    <xf numFmtId="0" fontId="0" fillId="0" borderId="0" xfId="0" applyFill="1"/>
    <xf numFmtId="0" fontId="0" fillId="0" borderId="6" xfId="0" applyFill="1" applyBorder="1"/>
    <xf numFmtId="0" fontId="0" fillId="0" borderId="58" xfId="0"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8" fillId="0" borderId="10" xfId="0" applyFont="1" applyBorder="1" applyAlignment="1">
      <alignment horizontal="center" wrapText="1"/>
    </xf>
    <xf numFmtId="0" fontId="7" fillId="0" borderId="0" xfId="0" applyFont="1" applyAlignment="1">
      <alignment wrapText="1"/>
    </xf>
    <xf numFmtId="0" fontId="17" fillId="0" borderId="0" xfId="0" applyFont="1"/>
    <xf numFmtId="0" fontId="7" fillId="14" borderId="6" xfId="0" applyFont="1" applyFill="1" applyBorder="1"/>
    <xf numFmtId="0" fontId="7" fillId="0" borderId="6" xfId="0" applyFont="1" applyBorder="1"/>
    <xf numFmtId="0" fontId="7" fillId="14" borderId="10" xfId="0" applyFont="1" applyFill="1" applyBorder="1"/>
    <xf numFmtId="0" fontId="7" fillId="0" borderId="10" xfId="0" applyFont="1" applyBorder="1"/>
    <xf numFmtId="164" fontId="3" fillId="0" borderId="1" xfId="0" applyNumberFormat="1" applyFont="1" applyBorder="1" applyAlignment="1">
      <alignment horizontal="center"/>
    </xf>
    <xf numFmtId="0" fontId="7" fillId="0" borderId="0" xfId="0" applyFont="1" applyAlignment="1"/>
    <xf numFmtId="0" fontId="18" fillId="0" borderId="0" xfId="0" applyFont="1" applyFill="1" applyBorder="1" applyAlignment="1">
      <alignment wrapText="1"/>
    </xf>
    <xf numFmtId="0" fontId="2" fillId="3" borderId="2" xfId="0" applyFont="1" applyFill="1" applyBorder="1" applyAlignment="1">
      <alignment horizontal="center" vertical="center"/>
    </xf>
    <xf numFmtId="0" fontId="2" fillId="5" borderId="2" xfId="0" applyFont="1" applyFill="1" applyBorder="1" applyAlignment="1">
      <alignment horizontal="center" wrapText="1"/>
    </xf>
    <xf numFmtId="0" fontId="3" fillId="0" borderId="2" xfId="0" applyFont="1" applyBorder="1" applyAlignment="1">
      <alignment horizontal="center"/>
    </xf>
    <xf numFmtId="0" fontId="1" fillId="0" borderId="2" xfId="1" applyBorder="1" applyAlignment="1">
      <alignment horizontal="center"/>
    </xf>
    <xf numFmtId="0" fontId="3" fillId="0" borderId="2" xfId="0" applyFont="1" applyBorder="1" applyAlignment="1">
      <alignment horizontal="center" wrapText="1"/>
    </xf>
    <xf numFmtId="0" fontId="0" fillId="0" borderId="1" xfId="0" applyBorder="1" applyAlignment="1">
      <alignment horizontal="center" wrapText="1"/>
    </xf>
    <xf numFmtId="0" fontId="2" fillId="2"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0" xfId="1" applyBorder="1" applyAlignment="1">
      <alignment horizontal="center"/>
    </xf>
    <xf numFmtId="0" fontId="0" fillId="0" borderId="10" xfId="0" applyBorder="1" applyAlignment="1">
      <alignment horizontal="center" wrapText="1"/>
    </xf>
    <xf numFmtId="0" fontId="0" fillId="7" borderId="10" xfId="0" applyFill="1" applyBorder="1" applyAlignment="1">
      <alignment horizontal="center"/>
    </xf>
    <xf numFmtId="0" fontId="0" fillId="7" borderId="6" xfId="0" applyFill="1"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5" xfId="0" applyBorder="1" applyAlignment="1">
      <alignment horizontal="center" wrapText="1"/>
    </xf>
    <xf numFmtId="0" fontId="0" fillId="0" borderId="21" xfId="0" applyBorder="1" applyAlignment="1">
      <alignment horizontal="center"/>
    </xf>
    <xf numFmtId="0" fontId="0" fillId="0" borderId="1" xfId="0"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0" fillId="0" borderId="0" xfId="0" applyAlignment="1"/>
    <xf numFmtId="0" fontId="3" fillId="0" borderId="6" xfId="0" applyFont="1" applyBorder="1" applyAlignment="1">
      <alignment horizontal="center" wrapText="1"/>
    </xf>
    <xf numFmtId="0" fontId="1" fillId="15" borderId="2" xfId="1" applyFill="1" applyBorder="1" applyAlignment="1">
      <alignment horizontal="center"/>
    </xf>
    <xf numFmtId="0" fontId="3" fillId="0" borderId="2" xfId="0" applyFont="1" applyFill="1" applyBorder="1" applyAlignment="1">
      <alignment horizontal="center"/>
    </xf>
    <xf numFmtId="0" fontId="0" fillId="0" borderId="2" xfId="0" applyFill="1" applyBorder="1" applyAlignment="1">
      <alignment horizontal="center"/>
    </xf>
    <xf numFmtId="0" fontId="10" fillId="0" borderId="6" xfId="0" applyFont="1" applyBorder="1" applyAlignment="1">
      <alignment horizontal="center" wrapText="1"/>
    </xf>
    <xf numFmtId="0" fontId="10" fillId="0" borderId="6" xfId="0" applyFont="1" applyBorder="1" applyAlignment="1">
      <alignment horizontal="center"/>
    </xf>
    <xf numFmtId="0" fontId="10" fillId="0" borderId="15" xfId="0" applyFont="1" applyBorder="1" applyAlignment="1">
      <alignment horizontal="center"/>
    </xf>
    <xf numFmtId="0" fontId="10" fillId="0" borderId="15" xfId="0" applyFont="1" applyBorder="1" applyAlignment="1">
      <alignment horizontal="center" wrapText="1"/>
    </xf>
    <xf numFmtId="0" fontId="10" fillId="0" borderId="10" xfId="0" applyFont="1" applyBorder="1" applyAlignment="1">
      <alignment horizontal="center"/>
    </xf>
    <xf numFmtId="0" fontId="10" fillId="0" borderId="10" xfId="0" applyFont="1" applyBorder="1" applyAlignment="1">
      <alignment horizontal="center" wrapText="1"/>
    </xf>
    <xf numFmtId="0" fontId="10" fillId="7" borderId="10" xfId="0" applyFont="1" applyFill="1" applyBorder="1" applyAlignment="1">
      <alignment horizontal="center"/>
    </xf>
    <xf numFmtId="0" fontId="10" fillId="7" borderId="6" xfId="0" applyFont="1" applyFill="1" applyBorder="1" applyAlignment="1">
      <alignment horizontal="center"/>
    </xf>
    <xf numFmtId="0" fontId="2" fillId="5" borderId="2" xfId="0" applyFont="1" applyFill="1"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9" xfId="0" applyBorder="1" applyAlignment="1">
      <alignment horizontal="center"/>
    </xf>
    <xf numFmtId="0" fontId="0" fillId="0" borderId="47" xfId="0" applyBorder="1" applyAlignment="1">
      <alignment horizontal="center"/>
    </xf>
    <xf numFmtId="0" fontId="0" fillId="0" borderId="41" xfId="0" applyBorder="1" applyAlignment="1">
      <alignment horizontal="center"/>
    </xf>
    <xf numFmtId="0" fontId="0" fillId="0" borderId="2" xfId="0" applyBorder="1" applyAlignment="1">
      <alignment horizontal="center"/>
    </xf>
    <xf numFmtId="0" fontId="7" fillId="14" borderId="22" xfId="0" applyFont="1" applyFill="1" applyBorder="1" applyAlignment="1">
      <alignment horizontal="center"/>
    </xf>
    <xf numFmtId="0" fontId="0" fillId="0" borderId="0" xfId="0" applyAlignment="1"/>
    <xf numFmtId="0" fontId="0" fillId="0" borderId="0" xfId="0" applyAlignment="1">
      <alignment horizontal="center" wrapText="1"/>
    </xf>
    <xf numFmtId="0" fontId="0" fillId="0" borderId="0" xfId="0" applyAlignment="1">
      <alignment horizontal="center"/>
    </xf>
    <xf numFmtId="0" fontId="0" fillId="0" borderId="6" xfId="0" applyBorder="1" applyAlignment="1">
      <alignment horizontal="center"/>
    </xf>
    <xf numFmtId="0" fontId="0" fillId="0" borderId="10" xfId="0" applyBorder="1" applyAlignment="1">
      <alignment horizontal="center"/>
    </xf>
    <xf numFmtId="0" fontId="1" fillId="0" borderId="14" xfId="1" applyBorder="1" applyAlignment="1">
      <alignment horizontal="center"/>
    </xf>
    <xf numFmtId="0" fontId="1" fillId="0" borderId="11" xfId="1" applyBorder="1" applyAlignment="1">
      <alignment horizontal="center"/>
    </xf>
    <xf numFmtId="0" fontId="1" fillId="0" borderId="15" xfId="1" applyBorder="1" applyAlignment="1">
      <alignment horizontal="center"/>
    </xf>
    <xf numFmtId="0" fontId="1" fillId="0" borderId="16" xfId="1" applyBorder="1" applyAlignment="1">
      <alignment horizontal="center"/>
    </xf>
    <xf numFmtId="0" fontId="1" fillId="0" borderId="0" xfId="1" applyBorder="1" applyAlignment="1">
      <alignment horizontal="center"/>
    </xf>
    <xf numFmtId="0" fontId="1" fillId="0" borderId="17" xfId="1" applyBorder="1" applyAlignment="1">
      <alignment horizontal="center"/>
    </xf>
    <xf numFmtId="0" fontId="0" fillId="0" borderId="14" xfId="0"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3" fillId="0" borderId="6" xfId="0" applyFont="1" applyBorder="1" applyAlignment="1">
      <alignment horizontal="center" wrapText="1"/>
    </xf>
    <xf numFmtId="0" fontId="1" fillId="0" borderId="6" xfId="1" applyBorder="1" applyAlignment="1">
      <alignment horizontal="center"/>
    </xf>
    <xf numFmtId="0" fontId="0" fillId="0" borderId="6"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1" applyBorder="1" applyAlignment="1">
      <alignment horizontal="center"/>
    </xf>
    <xf numFmtId="0" fontId="0" fillId="11" borderId="6" xfId="0" applyFill="1" applyBorder="1" applyAlignment="1">
      <alignment horizontal="center"/>
    </xf>
    <xf numFmtId="0" fontId="0" fillId="11" borderId="10" xfId="0" applyFill="1" applyBorder="1" applyAlignment="1">
      <alignment horizontal="center"/>
    </xf>
    <xf numFmtId="0" fontId="0" fillId="7" borderId="6" xfId="0" applyFill="1" applyBorder="1" applyAlignment="1">
      <alignment horizontal="center"/>
    </xf>
    <xf numFmtId="0" fontId="0" fillId="7" borderId="10" xfId="0" applyFill="1" applyBorder="1" applyAlignment="1">
      <alignment horizontal="center"/>
    </xf>
    <xf numFmtId="0" fontId="1" fillId="7" borderId="6" xfId="1" applyFill="1" applyBorder="1" applyAlignment="1">
      <alignment horizontal="center"/>
    </xf>
    <xf numFmtId="0" fontId="1" fillId="7" borderId="10" xfId="1" applyFill="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21" xfId="0" applyBorder="1" applyAlignment="1">
      <alignment horizontal="center" wrapText="1"/>
    </xf>
    <xf numFmtId="0" fontId="1" fillId="0" borderId="0" xfId="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1" fillId="0" borderId="18" xfId="1" applyBorder="1" applyAlignment="1">
      <alignment horizontal="center"/>
    </xf>
    <xf numFmtId="0" fontId="1" fillId="0" borderId="4" xfId="1" applyBorder="1" applyAlignment="1">
      <alignment horizontal="center"/>
    </xf>
    <xf numFmtId="0" fontId="1" fillId="0" borderId="19" xfId="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7" borderId="12" xfId="0" applyFill="1"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8" xfId="0" applyBorder="1" applyAlignment="1">
      <alignment horizontal="center" wrapText="1"/>
    </xf>
    <xf numFmtId="0" fontId="0" fillId="0" borderId="4"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4" fillId="0" borderId="6" xfId="1" applyFont="1" applyBorder="1" applyAlignment="1">
      <alignment horizontal="center" wrapText="1"/>
    </xf>
    <xf numFmtId="0" fontId="5" fillId="0" borderId="6" xfId="0" applyFont="1" applyBorder="1" applyAlignment="1">
      <alignment horizontal="center" wrapText="1"/>
    </xf>
    <xf numFmtId="0" fontId="1" fillId="0" borderId="6" xfId="1" applyBorder="1" applyAlignment="1">
      <alignment horizontal="center" wrapText="1"/>
    </xf>
    <xf numFmtId="0" fontId="1" fillId="0" borderId="2" xfId="1" applyBorder="1" applyAlignment="1">
      <alignment horizontal="center"/>
    </xf>
    <xf numFmtId="0" fontId="3" fillId="0" borderId="3" xfId="0" applyFont="1" applyBorder="1" applyAlignment="1">
      <alignment horizontal="center" wrapText="1"/>
    </xf>
    <xf numFmtId="0" fontId="1" fillId="0" borderId="3" xfId="1" applyBorder="1" applyAlignment="1">
      <alignment horizontal="center" wrapText="1"/>
    </xf>
    <xf numFmtId="0" fontId="1" fillId="0" borderId="11" xfId="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1" fillId="0" borderId="7" xfId="1"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3" fillId="0" borderId="2" xfId="0" applyFont="1" applyBorder="1" applyAlignment="1">
      <alignment horizontal="center" wrapText="1"/>
    </xf>
    <xf numFmtId="0" fontId="1" fillId="0" borderId="7" xfId="1" applyFill="1" applyBorder="1" applyAlignment="1">
      <alignment horizontal="center"/>
    </xf>
    <xf numFmtId="0" fontId="1" fillId="0" borderId="8" xfId="1" applyBorder="1" applyAlignment="1">
      <alignment horizontal="center"/>
    </xf>
    <xf numFmtId="0" fontId="3" fillId="0" borderId="8" xfId="0" applyFont="1" applyBorder="1" applyAlignment="1">
      <alignment horizontal="center" wrapText="1"/>
    </xf>
    <xf numFmtId="0" fontId="0" fillId="0" borderId="1" xfId="0" applyBorder="1" applyAlignment="1">
      <alignment horizontal="center" wrapText="1"/>
    </xf>
    <xf numFmtId="0" fontId="2" fillId="2" borderId="2" xfId="0"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2" xfId="1" applyBorder="1" applyAlignment="1">
      <alignment horizontal="center" wrapText="1"/>
    </xf>
    <xf numFmtId="0" fontId="2" fillId="4" borderId="0" xfId="0" applyFont="1" applyFill="1" applyAlignment="1">
      <alignment horizontal="center"/>
    </xf>
    <xf numFmtId="0" fontId="2" fillId="4" borderId="4" xfId="0" applyFont="1" applyFill="1" applyBorder="1" applyAlignment="1">
      <alignment horizontal="center"/>
    </xf>
    <xf numFmtId="0" fontId="2" fillId="5" borderId="2" xfId="0" applyFont="1" applyFill="1" applyBorder="1" applyAlignment="1">
      <alignment horizontal="center" wrapText="1"/>
    </xf>
    <xf numFmtId="0" fontId="2" fillId="5" borderId="5" xfId="0" applyFont="1" applyFill="1" applyBorder="1" applyAlignment="1">
      <alignment horizontal="center" vertical="center" wrapText="1"/>
    </xf>
    <xf numFmtId="0" fontId="7" fillId="14" borderId="22" xfId="0" applyFont="1" applyFill="1" applyBorder="1" applyAlignment="1">
      <alignment horizontal="center"/>
    </xf>
    <xf numFmtId="0" fontId="7" fillId="14" borderId="27" xfId="0" applyFont="1" applyFill="1" applyBorder="1" applyAlignment="1">
      <alignment horizontal="center"/>
    </xf>
    <xf numFmtId="0" fontId="7" fillId="0" borderId="4" xfId="0" applyFont="1" applyBorder="1" applyAlignment="1">
      <alignment horizontal="center"/>
    </xf>
    <xf numFmtId="0" fontId="1" fillId="15" borderId="2" xfId="1" applyFill="1" applyBorder="1" applyAlignment="1">
      <alignment horizontal="center"/>
    </xf>
    <xf numFmtId="0" fontId="1" fillId="15" borderId="2" xfId="1" applyFill="1" applyBorder="1" applyAlignment="1">
      <alignment horizontal="center" wrapText="1"/>
    </xf>
    <xf numFmtId="0" fontId="3" fillId="0" borderId="2" xfId="0" applyFont="1" applyFill="1" applyBorder="1" applyAlignment="1">
      <alignment horizontal="center"/>
    </xf>
    <xf numFmtId="0" fontId="1" fillId="0" borderId="2" xfId="1" applyFill="1" applyBorder="1" applyAlignment="1">
      <alignment horizontal="center"/>
    </xf>
    <xf numFmtId="0" fontId="0" fillId="0" borderId="2" xfId="0" applyFill="1" applyBorder="1" applyAlignment="1">
      <alignment horizontal="center"/>
    </xf>
    <xf numFmtId="0" fontId="1" fillId="15" borderId="8" xfId="1" applyFill="1" applyBorder="1" applyAlignment="1">
      <alignment horizontal="center"/>
    </xf>
    <xf numFmtId="0" fontId="7" fillId="14" borderId="6" xfId="0" applyFont="1" applyFill="1" applyBorder="1" applyAlignment="1">
      <alignment horizontal="center"/>
    </xf>
    <xf numFmtId="0" fontId="1" fillId="15" borderId="1" xfId="1" applyFill="1" applyBorder="1" applyAlignment="1">
      <alignment horizontal="center"/>
    </xf>
    <xf numFmtId="0" fontId="1" fillId="15" borderId="6" xfId="1" applyFill="1" applyBorder="1" applyAlignment="1">
      <alignment horizontal="center"/>
    </xf>
    <xf numFmtId="0" fontId="3" fillId="0" borderId="23" xfId="0" applyFont="1" applyBorder="1" applyAlignment="1">
      <alignment horizontal="center"/>
    </xf>
    <xf numFmtId="0" fontId="7" fillId="7" borderId="22" xfId="0" applyFont="1" applyFill="1" applyBorder="1" applyAlignment="1">
      <alignment horizontal="center" wrapText="1"/>
    </xf>
    <xf numFmtId="0" fontId="7" fillId="7" borderId="35" xfId="0" applyFont="1" applyFill="1" applyBorder="1" applyAlignment="1">
      <alignment horizontal="center" wrapText="1"/>
    </xf>
    <xf numFmtId="0" fontId="7" fillId="7" borderId="27" xfId="0" applyFont="1" applyFill="1" applyBorder="1" applyAlignment="1">
      <alignment horizontal="center" wrapText="1"/>
    </xf>
    <xf numFmtId="0" fontId="2" fillId="5" borderId="2" xfId="0" applyFont="1" applyFill="1" applyBorder="1" applyAlignment="1">
      <alignment horizontal="center"/>
    </xf>
    <xf numFmtId="0" fontId="2" fillId="5" borderId="5" xfId="0" applyFont="1" applyFill="1" applyBorder="1" applyAlignment="1">
      <alignment horizontal="center" vertical="center"/>
    </xf>
    <xf numFmtId="0" fontId="0" fillId="0" borderId="24"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1" fillId="0" borderId="24" xfId="1" applyBorder="1" applyAlignment="1">
      <alignment horizontal="center" wrapText="1"/>
    </xf>
    <xf numFmtId="0" fontId="1" fillId="0" borderId="8" xfId="1" applyBorder="1" applyAlignment="1">
      <alignment horizontal="center" wrapText="1"/>
    </xf>
    <xf numFmtId="0" fontId="1" fillId="0" borderId="25" xfId="1" applyBorder="1" applyAlignment="1">
      <alignment horizontal="center" wrapText="1"/>
    </xf>
    <xf numFmtId="0" fontId="1" fillId="0" borderId="16" xfId="1" applyBorder="1" applyAlignment="1">
      <alignment horizontal="center" wrapText="1"/>
    </xf>
    <xf numFmtId="0" fontId="1" fillId="0" borderId="0" xfId="1" applyBorder="1" applyAlignment="1">
      <alignment horizontal="center" wrapText="1"/>
    </xf>
    <xf numFmtId="0" fontId="1" fillId="0" borderId="17" xfId="1" applyBorder="1" applyAlignment="1">
      <alignment horizontal="center" wrapText="1"/>
    </xf>
    <xf numFmtId="0" fontId="1" fillId="0" borderId="18" xfId="1" applyBorder="1" applyAlignment="1">
      <alignment horizontal="center" wrapText="1"/>
    </xf>
    <xf numFmtId="0" fontId="1" fillId="0" borderId="4" xfId="1" applyBorder="1" applyAlignment="1">
      <alignment horizontal="center" wrapText="1"/>
    </xf>
    <xf numFmtId="0" fontId="1" fillId="0" borderId="19" xfId="1" applyBorder="1" applyAlignment="1">
      <alignment horizontal="center" wrapText="1"/>
    </xf>
    <xf numFmtId="0" fontId="9" fillId="0" borderId="6" xfId="1" applyFont="1" applyBorder="1" applyAlignment="1">
      <alignment horizontal="center" wrapText="1"/>
    </xf>
    <xf numFmtId="0" fontId="9" fillId="0" borderId="3" xfId="1" applyFont="1" applyBorder="1" applyAlignment="1">
      <alignment horizontal="center" wrapText="1"/>
    </xf>
    <xf numFmtId="0" fontId="1" fillId="0" borderId="26" xfId="1" applyBorder="1" applyAlignment="1">
      <alignment horizontal="center"/>
    </xf>
    <xf numFmtId="0" fontId="1" fillId="0" borderId="12" xfId="1" applyBorder="1" applyAlignment="1">
      <alignment horizontal="center"/>
    </xf>
    <xf numFmtId="0" fontId="1" fillId="0" borderId="13" xfId="1" applyBorder="1" applyAlignment="1">
      <alignment horizont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5" xfId="0" applyFont="1" applyFill="1" applyBorder="1" applyAlignment="1">
      <alignment horizontal="center"/>
    </xf>
    <xf numFmtId="0" fontId="2" fillId="2" borderId="31" xfId="0" applyFont="1" applyFill="1" applyBorder="1" applyAlignment="1">
      <alignment horizontal="center"/>
    </xf>
    <xf numFmtId="0" fontId="2" fillId="2" borderId="23" xfId="0" applyFont="1" applyFill="1" applyBorder="1" applyAlignment="1">
      <alignment horizontal="center"/>
    </xf>
    <xf numFmtId="0" fontId="10" fillId="0" borderId="6" xfId="0" applyFont="1" applyBorder="1" applyAlignment="1">
      <alignment horizontal="center" wrapText="1"/>
    </xf>
    <xf numFmtId="0" fontId="10" fillId="0" borderId="6" xfId="0" applyFont="1" applyBorder="1" applyAlignment="1">
      <alignment horizontal="center"/>
    </xf>
    <xf numFmtId="0" fontId="9" fillId="0" borderId="6" xfId="1"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9" fillId="0" borderId="10" xfId="1" applyFont="1" applyBorder="1" applyAlignment="1">
      <alignment horizontal="center"/>
    </xf>
    <xf numFmtId="0" fontId="10" fillId="0" borderId="10" xfId="0" applyFont="1" applyBorder="1" applyAlignment="1">
      <alignment horizontal="center" wrapText="1"/>
    </xf>
    <xf numFmtId="0" fontId="10" fillId="7" borderId="10" xfId="0" applyFont="1" applyFill="1" applyBorder="1" applyAlignment="1">
      <alignment horizontal="center"/>
    </xf>
    <xf numFmtId="0" fontId="10" fillId="7" borderId="12" xfId="0" applyFont="1" applyFill="1" applyBorder="1" applyAlignment="1">
      <alignment horizontal="center"/>
    </xf>
    <xf numFmtId="0" fontId="10" fillId="7" borderId="6" xfId="0" applyFont="1" applyFill="1" applyBorder="1" applyAlignment="1">
      <alignment horizontal="center"/>
    </xf>
    <xf numFmtId="0" fontId="9" fillId="7" borderId="6" xfId="1" applyFont="1" applyFill="1" applyBorder="1" applyAlignment="1">
      <alignment horizontal="center"/>
    </xf>
    <xf numFmtId="0" fontId="9" fillId="7" borderId="10" xfId="1" applyFont="1" applyFill="1" applyBorder="1" applyAlignment="1">
      <alignment horizontal="center"/>
    </xf>
    <xf numFmtId="0" fontId="10" fillId="0" borderId="14" xfId="0" applyFont="1" applyBorder="1" applyAlignment="1">
      <alignment horizontal="center"/>
    </xf>
    <xf numFmtId="0" fontId="10" fillId="0" borderId="11"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0" fontId="9" fillId="0" borderId="14" xfId="1" applyFont="1" applyBorder="1" applyAlignment="1">
      <alignment horizontal="center"/>
    </xf>
    <xf numFmtId="0" fontId="9" fillId="0" borderId="11" xfId="1" applyFont="1" applyBorder="1" applyAlignment="1">
      <alignment horizontal="center"/>
    </xf>
    <xf numFmtId="0" fontId="9" fillId="0" borderId="15" xfId="1" applyFont="1" applyBorder="1" applyAlignment="1">
      <alignment horizontal="center"/>
    </xf>
    <xf numFmtId="0" fontId="9" fillId="0" borderId="16" xfId="1" applyFont="1" applyBorder="1" applyAlignment="1">
      <alignment horizontal="center"/>
    </xf>
    <xf numFmtId="0" fontId="9" fillId="0" borderId="0" xfId="1" applyFont="1" applyBorder="1" applyAlignment="1">
      <alignment horizontal="center"/>
    </xf>
    <xf numFmtId="0" fontId="9" fillId="0" borderId="17" xfId="1" applyFont="1" applyBorder="1" applyAlignment="1">
      <alignment horizontal="center"/>
    </xf>
    <xf numFmtId="0" fontId="9" fillId="0" borderId="18" xfId="1" applyFont="1" applyBorder="1" applyAlignment="1">
      <alignment horizontal="center"/>
    </xf>
    <xf numFmtId="0" fontId="9" fillId="0" borderId="4" xfId="1" applyFont="1" applyBorder="1" applyAlignment="1">
      <alignment horizontal="center"/>
    </xf>
    <xf numFmtId="0" fontId="9" fillId="0" borderId="19" xfId="1" applyFont="1" applyBorder="1" applyAlignment="1">
      <alignment horizontal="center"/>
    </xf>
    <xf numFmtId="0" fontId="10" fillId="0" borderId="14" xfId="0" applyFont="1" applyBorder="1" applyAlignment="1">
      <alignment horizontal="center" wrapText="1"/>
    </xf>
    <xf numFmtId="0" fontId="10" fillId="0" borderId="11"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0" xfId="0" applyFont="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4" xfId="0" applyFont="1" applyBorder="1" applyAlignment="1">
      <alignment horizontal="center" wrapText="1"/>
    </xf>
    <xf numFmtId="0" fontId="10" fillId="0" borderId="19" xfId="0" applyFont="1" applyBorder="1" applyAlignment="1">
      <alignment horizontal="center" wrapText="1"/>
    </xf>
    <xf numFmtId="0" fontId="9" fillId="0" borderId="2" xfId="1" applyFont="1" applyBorder="1" applyAlignment="1">
      <alignment horizontal="center"/>
    </xf>
    <xf numFmtId="0" fontId="4" fillId="0" borderId="13" xfId="1" applyFont="1"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0" xfId="0" applyBorder="1" applyAlignment="1">
      <alignment horizontal="center" wrapText="1"/>
    </xf>
    <xf numFmtId="0" fontId="0" fillId="0" borderId="37" xfId="0" applyBorder="1" applyAlignment="1">
      <alignment horizontal="center" wrapText="1"/>
    </xf>
    <xf numFmtId="0" fontId="0" fillId="0" borderId="41" xfId="0" applyBorder="1" applyAlignment="1">
      <alignment horizontal="center" wrapText="1"/>
    </xf>
    <xf numFmtId="0" fontId="0" fillId="0" borderId="43" xfId="0" applyBorder="1" applyAlignment="1">
      <alignment horizontal="center"/>
    </xf>
    <xf numFmtId="0" fontId="0" fillId="0" borderId="38" xfId="0" applyBorder="1" applyAlignment="1">
      <alignment horizontal="center"/>
    </xf>
    <xf numFmtId="0" fontId="0" fillId="0" borderId="48" xfId="0" applyBorder="1" applyAlignment="1">
      <alignment horizontal="center" wrapText="1"/>
    </xf>
    <xf numFmtId="0" fontId="0" fillId="0" borderId="42" xfId="0" applyBorder="1" applyAlignment="1">
      <alignment horizontal="center" wrapText="1"/>
    </xf>
    <xf numFmtId="0" fontId="0" fillId="0" borderId="47" xfId="0" applyBorder="1" applyAlignment="1">
      <alignment horizontal="center"/>
    </xf>
    <xf numFmtId="0" fontId="0" fillId="0" borderId="41" xfId="0" applyBorder="1" applyAlignment="1">
      <alignment horizontal="center"/>
    </xf>
    <xf numFmtId="0" fontId="0" fillId="0" borderId="49" xfId="0" applyBorder="1" applyAlignment="1">
      <alignment horizontal="center"/>
    </xf>
    <xf numFmtId="0" fontId="0" fillId="0" borderId="9" xfId="0" applyBorder="1" applyAlignment="1">
      <alignment horizontal="center"/>
    </xf>
    <xf numFmtId="0" fontId="0" fillId="0" borderId="51"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1" fillId="0" borderId="47" xfId="1" applyBorder="1" applyAlignment="1">
      <alignment horizontal="center"/>
    </xf>
    <xf numFmtId="0" fontId="1" fillId="0" borderId="41" xfId="1" applyBorder="1" applyAlignment="1">
      <alignment horizontal="center"/>
    </xf>
    <xf numFmtId="0" fontId="0" fillId="0" borderId="37" xfId="0" applyBorder="1" applyAlignment="1">
      <alignment horizontal="center"/>
    </xf>
    <xf numFmtId="0" fontId="0" fillId="0" borderId="42" xfId="0" applyBorder="1" applyAlignment="1">
      <alignment horizontal="center"/>
    </xf>
    <xf numFmtId="0" fontId="1" fillId="0" borderId="37" xfId="1" applyBorder="1" applyAlignment="1">
      <alignment horizontal="center"/>
    </xf>
    <xf numFmtId="0" fontId="1" fillId="0" borderId="42" xfId="1" applyBorder="1" applyAlignment="1">
      <alignment horizontal="center"/>
    </xf>
    <xf numFmtId="0" fontId="1" fillId="0" borderId="46" xfId="1" applyBorder="1" applyAlignment="1">
      <alignment horizontal="center"/>
    </xf>
    <xf numFmtId="0" fontId="1" fillId="0" borderId="48" xfId="1"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43" xfId="0" applyBorder="1" applyAlignment="1">
      <alignment horizontal="center" wrapText="1"/>
    </xf>
    <xf numFmtId="0" fontId="0" fillId="0" borderId="12" xfId="0" applyBorder="1" applyAlignment="1">
      <alignment horizontal="center" wrapText="1"/>
    </xf>
    <xf numFmtId="0" fontId="0" fillId="0" borderId="38" xfId="0" applyBorder="1" applyAlignment="1">
      <alignment horizontal="center" wrapText="1"/>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37"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0" fillId="7" borderId="46" xfId="0" applyFill="1" applyBorder="1" applyAlignment="1">
      <alignment horizontal="center"/>
    </xf>
    <xf numFmtId="0" fontId="0" fillId="7" borderId="47" xfId="0" applyFill="1" applyBorder="1" applyAlignment="1">
      <alignment horizontal="center"/>
    </xf>
    <xf numFmtId="0" fontId="0" fillId="7" borderId="48"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0" fillId="7" borderId="42" xfId="0" applyFill="1" applyBorder="1" applyAlignment="1">
      <alignment horizontal="center"/>
    </xf>
    <xf numFmtId="0" fontId="1" fillId="7" borderId="46" xfId="1" applyFill="1" applyBorder="1" applyAlignment="1">
      <alignment horizontal="center"/>
    </xf>
    <xf numFmtId="0" fontId="1" fillId="7" borderId="47" xfId="1" applyFill="1" applyBorder="1" applyAlignment="1">
      <alignment horizontal="center"/>
    </xf>
    <xf numFmtId="0" fontId="1" fillId="7" borderId="48" xfId="1" applyFill="1" applyBorder="1" applyAlignment="1">
      <alignment horizontal="center"/>
    </xf>
    <xf numFmtId="0" fontId="1" fillId="7" borderId="37" xfId="1" applyFill="1" applyBorder="1" applyAlignment="1">
      <alignment horizontal="center"/>
    </xf>
    <xf numFmtId="0" fontId="1" fillId="7" borderId="41" xfId="1" applyFill="1" applyBorder="1" applyAlignment="1">
      <alignment horizontal="center"/>
    </xf>
    <xf numFmtId="0" fontId="1" fillId="7" borderId="42" xfId="1" applyFill="1" applyBorder="1" applyAlignment="1">
      <alignment horizontal="center"/>
    </xf>
    <xf numFmtId="0" fontId="0" fillId="0" borderId="50" xfId="0" applyBorder="1" applyAlignment="1">
      <alignment horizontal="center" wrapText="1"/>
    </xf>
    <xf numFmtId="0" fontId="0" fillId="0" borderId="52" xfId="0" applyBorder="1" applyAlignment="1">
      <alignment horizontal="center" wrapText="1"/>
    </xf>
    <xf numFmtId="0" fontId="7" fillId="14" borderId="16" xfId="0" applyFont="1" applyFill="1" applyBorder="1" applyAlignment="1">
      <alignment horizontal="center"/>
    </xf>
    <xf numFmtId="0" fontId="7" fillId="14" borderId="0" xfId="0" applyFont="1" applyFill="1" applyBorder="1" applyAlignment="1">
      <alignment horizontal="center"/>
    </xf>
    <xf numFmtId="0" fontId="15" fillId="0" borderId="22" xfId="0" applyFont="1" applyBorder="1" applyAlignment="1">
      <alignment horizontal="center"/>
    </xf>
    <xf numFmtId="0" fontId="14" fillId="0" borderId="35" xfId="0" applyFont="1" applyBorder="1" applyAlignment="1">
      <alignment horizontal="center"/>
    </xf>
    <xf numFmtId="0" fontId="14" fillId="0" borderId="27" xfId="0" applyFont="1" applyBorder="1" applyAlignment="1">
      <alignment horizontal="center"/>
    </xf>
    <xf numFmtId="0" fontId="15" fillId="0" borderId="14" xfId="0" applyFont="1" applyBorder="1" applyAlignment="1">
      <alignment horizontal="center" wrapText="1"/>
    </xf>
    <xf numFmtId="0" fontId="14" fillId="0" borderId="14" xfId="0" applyFont="1" applyBorder="1" applyAlignment="1">
      <alignment horizontal="center"/>
    </xf>
    <xf numFmtId="2" fontId="14" fillId="0" borderId="14" xfId="0" applyNumberFormat="1" applyFont="1" applyBorder="1" applyAlignment="1">
      <alignment horizontal="center" wrapText="1"/>
    </xf>
    <xf numFmtId="2" fontId="0" fillId="0" borderId="11" xfId="0" applyNumberFormat="1" applyBorder="1" applyAlignment="1">
      <alignment horizontal="center" wrapText="1"/>
    </xf>
    <xf numFmtId="2" fontId="0" fillId="0" borderId="15" xfId="0" applyNumberFormat="1" applyBorder="1" applyAlignment="1">
      <alignment horizontal="center" wrapText="1"/>
    </xf>
    <xf numFmtId="2" fontId="0" fillId="0" borderId="16" xfId="0" applyNumberFormat="1" applyBorder="1" applyAlignment="1">
      <alignment horizontal="center" wrapText="1"/>
    </xf>
    <xf numFmtId="2" fontId="0" fillId="0" borderId="0" xfId="0" applyNumberFormat="1" applyBorder="1" applyAlignment="1">
      <alignment horizontal="center" wrapText="1"/>
    </xf>
    <xf numFmtId="2" fontId="0" fillId="0" borderId="17" xfId="0" applyNumberFormat="1" applyBorder="1" applyAlignment="1">
      <alignment horizontal="center" wrapText="1"/>
    </xf>
    <xf numFmtId="2" fontId="0" fillId="0" borderId="18" xfId="0" applyNumberFormat="1" applyBorder="1" applyAlignment="1">
      <alignment horizontal="center" wrapText="1"/>
    </xf>
    <xf numFmtId="2" fontId="0" fillId="0" borderId="4" xfId="0" applyNumberFormat="1" applyBorder="1" applyAlignment="1">
      <alignment horizontal="center" wrapText="1"/>
    </xf>
    <xf numFmtId="2" fontId="0" fillId="0" borderId="19" xfId="0" applyNumberFormat="1" applyBorder="1" applyAlignment="1">
      <alignment horizontal="center" wrapText="1"/>
    </xf>
    <xf numFmtId="0" fontId="14" fillId="0" borderId="14" xfId="0" applyFont="1" applyBorder="1" applyAlignment="1">
      <alignment horizontal="center" wrapText="1"/>
    </xf>
    <xf numFmtId="0" fontId="13" fillId="5" borderId="32" xfId="0" applyFont="1" applyFill="1" applyBorder="1" applyAlignment="1">
      <alignment horizontal="center" wrapText="1"/>
    </xf>
    <xf numFmtId="0" fontId="12" fillId="5" borderId="33" xfId="0" applyFont="1" applyFill="1" applyBorder="1" applyAlignment="1">
      <alignment horizontal="center" wrapText="1"/>
    </xf>
    <xf numFmtId="0" fontId="12" fillId="5" borderId="34" xfId="0" applyFont="1" applyFill="1" applyBorder="1" applyAlignment="1">
      <alignment horizontal="center" wrapText="1"/>
    </xf>
    <xf numFmtId="0" fontId="0" fillId="11" borderId="12" xfId="0" applyFill="1" applyBorder="1" applyAlignment="1">
      <alignment horizontal="center"/>
    </xf>
    <xf numFmtId="0" fontId="15" fillId="11" borderId="14" xfId="0" applyFont="1" applyFill="1" applyBorder="1" applyAlignment="1">
      <alignment horizontal="center"/>
    </xf>
    <xf numFmtId="0" fontId="15" fillId="11" borderId="11" xfId="0" applyFont="1" applyFill="1" applyBorder="1" applyAlignment="1">
      <alignment horizontal="center"/>
    </xf>
    <xf numFmtId="0" fontId="15" fillId="11" borderId="15" xfId="0" applyFont="1" applyFill="1" applyBorder="1" applyAlignment="1">
      <alignment horizontal="center"/>
    </xf>
    <xf numFmtId="0" fontId="15" fillId="11" borderId="16" xfId="0" applyFont="1" applyFill="1" applyBorder="1" applyAlignment="1">
      <alignment horizontal="center"/>
    </xf>
    <xf numFmtId="0" fontId="15" fillId="11" borderId="0" xfId="0" applyFont="1" applyFill="1" applyBorder="1" applyAlignment="1">
      <alignment horizontal="center"/>
    </xf>
    <xf numFmtId="0" fontId="15" fillId="11" borderId="17" xfId="0" applyFont="1" applyFill="1" applyBorder="1" applyAlignment="1">
      <alignment horizontal="center"/>
    </xf>
    <xf numFmtId="0" fontId="15" fillId="11" borderId="18" xfId="0" applyFont="1" applyFill="1" applyBorder="1" applyAlignment="1">
      <alignment horizontal="center"/>
    </xf>
    <xf numFmtId="0" fontId="15" fillId="11" borderId="4" xfId="0" applyFont="1" applyFill="1" applyBorder="1" applyAlignment="1">
      <alignment horizontal="center"/>
    </xf>
    <xf numFmtId="0" fontId="15" fillId="11" borderId="19" xfId="0" applyFont="1" applyFill="1" applyBorder="1" applyAlignment="1">
      <alignment horizontal="center"/>
    </xf>
    <xf numFmtId="0" fontId="7" fillId="16" borderId="16" xfId="0" applyFont="1" applyFill="1" applyBorder="1" applyAlignment="1">
      <alignment horizontal="center"/>
    </xf>
    <xf numFmtId="0" fontId="7" fillId="16" borderId="0" xfId="0" applyFont="1" applyFill="1" applyBorder="1" applyAlignment="1">
      <alignment horizontal="center"/>
    </xf>
    <xf numFmtId="0" fontId="17" fillId="14" borderId="22" xfId="0" applyFont="1" applyFill="1" applyBorder="1" applyAlignment="1">
      <alignment horizontal="center" wrapText="1"/>
    </xf>
    <xf numFmtId="10" fontId="0" fillId="0" borderId="2" xfId="0" applyNumberFormat="1" applyBorder="1"/>
    <xf numFmtId="0" fontId="7" fillId="16" borderId="2" xfId="0" applyFont="1" applyFill="1" applyBorder="1" applyAlignment="1">
      <alignment horizontal="center" wrapText="1"/>
    </xf>
    <xf numFmtId="0" fontId="7" fillId="0" borderId="2" xfId="0" applyFont="1" applyBorder="1" applyAlignment="1">
      <alignment horizontal="center"/>
    </xf>
    <xf numFmtId="0" fontId="8" fillId="0" borderId="2" xfId="0" quotePrefix="1" applyFont="1" applyBorder="1" applyAlignment="1">
      <alignment horizontal="center"/>
    </xf>
    <xf numFmtId="1" fontId="0" fillId="0" borderId="2"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ando, Matthew P." id="{17F91476-F078-49A4-9B05-8708B7ECD170}" userId="Rando, Matthew P." providerId="None"/>
  <person displayName="Ferrara, Owen G." id="{43DD93AC-30B1-4264-A124-72CFCB451B81}" userId="ogferrara@wpi.edu" providerId="PeoplePicker"/>
  <person displayName="Skangos, Christopher A." id="{1B4B97D7-30F6-4595-82E6-7D3CC388F2E0}" userId="Skangos, Christopher 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4" dT="2020-11-21T21:12:48.54" personId="{17F91476-F078-49A4-9B05-8708B7ECD170}" id="{B5D8842B-D84C-414D-91B5-E84FE924F105}">
    <text>I think we may need more data to do something like this, same with catalysts? @Ferrara, Owen G.</text>
    <mentions>
      <mention mentionpersonId="{43DD93AC-30B1-4264-A124-72CFCB451B81}" mentionId="{C601D85C-F823-4F80-8F4C-75FDAF3DC78A}" startIndex="78"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M5" dT="2020-11-21T22:09:24.41" personId="{1B4B97D7-30F6-4595-82E6-7D3CC388F2E0}" id="{58A8AF99-2965-478F-9376-79FB99E150A6}">
    <text>not present in paper</text>
  </threadedComment>
  <threadedComment ref="U5" dT="2020-11-21T22:09:37.59" personId="{1B4B97D7-30F6-4595-82E6-7D3CC388F2E0}" id="{37A221D8-71B0-482D-8ABF-796DDE78D779}">
    <text>not present in paper</text>
  </threadedComment>
  <threadedComment ref="L11" dT="2020-11-21T22:25:09.03" personId="{1B4B97D7-30F6-4595-82E6-7D3CC388F2E0}" id="{4FC78B90-4C66-4777-A020-BDD9696AF604}">
    <text>not necessary for the given data</text>
  </threadedComment>
  <threadedComment ref="P22" dT="2020-11-21T22:43:26.21" personId="{1B4B97D7-30F6-4595-82E6-7D3CC388F2E0}" id="{4FC8C3FB-55BC-4C6E-8E19-AC75435FD0CD}">
    <text>Silica-alumina (vapor phase)</text>
  </threadedComment>
  <threadedComment ref="P23" dT="2020-11-21T22:33:26.29" personId="{1B4B97D7-30F6-4595-82E6-7D3CC388F2E0}" id="{B95C4E6B-51E2-485C-B42A-A2EBCF49CDDE}">
    <text>Silica-alumina (liquid phase)</text>
  </threadedComment>
</ThreadedComments>
</file>

<file path=xl/worksheets/_rels/sheet2.xml.rels><?xml version="1.0" encoding="UTF-8" standalone="yes"?>
<Relationships xmlns="http://schemas.openxmlformats.org/package/2006/relationships"><Relationship Id="rId13" Type="http://schemas.openxmlformats.org/officeDocument/2006/relationships/hyperlink" Target="https://www.sciencedirect.com/science/article/pii/S096483051630419X?casa_token=2bWaeCQQSo8AAAAA:CwLoQpG2wkIpX1MkTIEcOeRS3t99ndK91cK0VdpKQ-UlQEIhGDGAZWTpm3i-trtDRn2XMNyYWA" TargetMode="External"/><Relationship Id="rId18" Type="http://schemas.openxmlformats.org/officeDocument/2006/relationships/hyperlink" Target="https://www.sciencedirect.com/science/article/pii/S0016236116000636?casa_token=DO862gP_YO8AAAAA:OVVMju5R2i2owJM1jz7Zt5afCmGBRwIw2QE_3N3QLpLUCTfsbKuULf9cLkT37OnWk5fi6rKA6w" TargetMode="External"/><Relationship Id="rId26" Type="http://schemas.openxmlformats.org/officeDocument/2006/relationships/hyperlink" Target="https://www.sciencedirect.com/science/article/pii/S0165237002000682" TargetMode="External"/><Relationship Id="rId21" Type="http://schemas.openxmlformats.org/officeDocument/2006/relationships/hyperlink" Target="https://www.sciencedirect.com/science/article/pii/S0165237009001119" TargetMode="External"/><Relationship Id="rId34" Type="http://schemas.openxmlformats.org/officeDocument/2006/relationships/hyperlink" Target="https://link.springer.com/article/10.1007/s12649-019-00841-4" TargetMode="External"/><Relationship Id="rId7" Type="http://schemas.openxmlformats.org/officeDocument/2006/relationships/hyperlink" Target="https://onlinelibrary.wiley.com/doi/epdf/10.1002/%28SICI%291097-4660%28199709%2970%3A1%3C9%3A%3AAID-JCTB700%3E3.0.CO%3B2-E?saml_referrer" TargetMode="External"/><Relationship Id="rId12" Type="http://schemas.openxmlformats.org/officeDocument/2006/relationships/hyperlink" Target="https://www.sciencedirect.com/science/article/pii/S0141391096001917" TargetMode="External"/><Relationship Id="rId17" Type="http://schemas.openxmlformats.org/officeDocument/2006/relationships/hyperlink" Target="https://pubs.acs.org/doi/full/10.1021/ef502749h" TargetMode="External"/><Relationship Id="rId25" Type="http://schemas.openxmlformats.org/officeDocument/2006/relationships/hyperlink" Target="https://www.sciencedirect.com/science/article/pii/S1385894711008643" TargetMode="External"/><Relationship Id="rId33" Type="http://schemas.openxmlformats.org/officeDocument/2006/relationships/hyperlink" Target="https://iopscience.iop.org/article/10.1088/1757-899X/736/4/042036/pdf" TargetMode="External"/><Relationship Id="rId38" Type="http://schemas.openxmlformats.org/officeDocument/2006/relationships/hyperlink" Target="https://www.scielo.br/pdf/bjce/v28n4/a11v28n4.pdf" TargetMode="External"/><Relationship Id="rId2" Type="http://schemas.openxmlformats.org/officeDocument/2006/relationships/hyperlink" Target="https://chemistry-europe.onlinelibrary.wiley.com/doi/full/10.1002/cssc.201903434?saml_referrer" TargetMode="External"/><Relationship Id="rId16" Type="http://schemas.openxmlformats.org/officeDocument/2006/relationships/hyperlink" Target="https://www.sciencedirect.com/science/article/pii/S092134490700002X?casa_token=k53WSww1raoAAAAA:BLpNi5YVymUJEri_ib6ip0z4G_u-p-ekp0uX-7VRUZztRiHhQkVlXFC_pvjL15L70bweZgsRDQ" TargetMode="External"/><Relationship Id="rId20" Type="http://schemas.openxmlformats.org/officeDocument/2006/relationships/hyperlink" Target="https://www.sciencedirect.com/science/article/pii/S0378382099000661" TargetMode="External"/><Relationship Id="rId29" Type="http://schemas.openxmlformats.org/officeDocument/2006/relationships/hyperlink" Target="https://www.sciencedirect.com/science/article/pii/S0378382008000830?casa_token=IT1JX_d9hSMAAAAA:gE88m3pM68YL-86WSWVtj6KhRlQSMS8RJtEQM0YPSrHDXMBFxYFsIBbG4aL-B-O-70DGDZ37GA" TargetMode="External"/><Relationship Id="rId1" Type="http://schemas.openxmlformats.org/officeDocument/2006/relationships/hyperlink" Target="https://www.sciencedirect.com/science/article/pii/S0165237001001395" TargetMode="External"/><Relationship Id="rId6" Type="http://schemas.openxmlformats.org/officeDocument/2006/relationships/hyperlink" Target="https://www.sciencedirect.com/science/article/pii/S0378382007002809" TargetMode="External"/><Relationship Id="rId11" Type="http://schemas.openxmlformats.org/officeDocument/2006/relationships/hyperlink" Target="https://www.ncbi.nlm.nih.gov/pmc/articles/PMC6918300/" TargetMode="External"/><Relationship Id="rId24" Type="http://schemas.openxmlformats.org/officeDocument/2006/relationships/hyperlink" Target="https://www.researchgate.net/publication/283669274_Temperature_and_time_influence_on_the_waste_plastics_pyrolysis_in_the_fixed_bed_reactor/link/57a0a07808aeef35741b272c/download" TargetMode="External"/><Relationship Id="rId32" Type="http://schemas.openxmlformats.org/officeDocument/2006/relationships/hyperlink" Target="file:///C:/Users/ogfer/Downloads/Ajibola2018_Article_CatalyticCrackingOfPolyethylen.pdf" TargetMode="External"/><Relationship Id="rId37" Type="http://schemas.openxmlformats.org/officeDocument/2006/relationships/hyperlink" Target="https://www.researchgate.net/publication/272121730_Pyrolysis_Study_of_Polypropylene_and_Polyethylene_Into_Premium_Oil_Products" TargetMode="External"/><Relationship Id="rId5" Type="http://schemas.openxmlformats.org/officeDocument/2006/relationships/hyperlink" Target="https://www.scielo.br/pdf/bjce/v28n4/a11v28n4.pdf" TargetMode="External"/><Relationship Id="rId15" Type="http://schemas.openxmlformats.org/officeDocument/2006/relationships/hyperlink" Target="https://www.sciencedirect.com/science/article/pii/S0378382008000830?casa_token=IT1JX_d9hSMAAAAA:gE88m3pM68YL-86WSWVtj6KhRlQSMS8RJtEQM0YPSrHDXMBFxYFsIBbG4aL-B-O-70DGDZ37GA" TargetMode="External"/><Relationship Id="rId23" Type="http://schemas.openxmlformats.org/officeDocument/2006/relationships/hyperlink" Target="https://iopscience.iop.org/article/10.1088/1757-899X/543/1/012047/pdf" TargetMode="External"/><Relationship Id="rId28" Type="http://schemas.openxmlformats.org/officeDocument/2006/relationships/hyperlink" Target="https://www.sciencedirect.com/science/article/pii/S0926337308002804?casa_token=LqUHyRv681wAAAAA:n5i1cIBsj80gR72e7mx5kgh1y_bQ111bEFG96JJGJkIpagiDaZOMKXbpEFJKTIv8kLDlyvsC" TargetMode="External"/><Relationship Id="rId36" Type="http://schemas.openxmlformats.org/officeDocument/2006/relationships/hyperlink" Target="https://www.frontiersin.org/articles/10.3389/fenrg.2019.00027/full" TargetMode="External"/><Relationship Id="rId10" Type="http://schemas.openxmlformats.org/officeDocument/2006/relationships/hyperlink" Target="https://www.hindawi.com/journals/jchem/2013/487676/" TargetMode="External"/><Relationship Id="rId19" Type="http://schemas.openxmlformats.org/officeDocument/2006/relationships/hyperlink" Target="https://www.sciencedirect.com/science/article/pii/S0165237001001371" TargetMode="External"/><Relationship Id="rId31" Type="http://schemas.openxmlformats.org/officeDocument/2006/relationships/hyperlink" Target="https://www.sciencedirect.com/science/article/pii/S0165237099000133" TargetMode="External"/><Relationship Id="rId4" Type="http://schemas.openxmlformats.org/officeDocument/2006/relationships/hyperlink" Target="https://www.sciencedirect.com/science/article/pii/S0926337308002804?casa_token=LqUHyRv681wAAAAA:n5i1cIBsj80gR72e7mx5kgh1y_bQ111bEFG96JJGJkIpagiDaZOMKXbpEFJKTIv8kLDlyvsC" TargetMode="External"/><Relationship Id="rId9" Type="http://schemas.openxmlformats.org/officeDocument/2006/relationships/hyperlink" Target="https://www.scielo.br/scielo.php?pid=S0104-66322011000400011&amp;script=sci_arttext" TargetMode="External"/><Relationship Id="rId14" Type="http://schemas.openxmlformats.org/officeDocument/2006/relationships/hyperlink" Target="https://www.researchgate.net/profile/Elena_Hajekova/publication/47394502_THERMAL_CRACKING_OF_THE_MODEL_SEVEN_COMPONENTS_MIXED_PLASTICS_INTO_OILSWAXES/links/00b7d52eb930285a37000000/THERMAL-CRACKING-OF-THE-MODEL-SEVEN-COMPONENTS-MIXED-PLASTICS-INTO-OILS-WAXES.pdf" TargetMode="External"/><Relationship Id="rId22" Type="http://schemas.openxmlformats.org/officeDocument/2006/relationships/hyperlink" Target="https://www.sciencedirect.com/science/article/pii/S0165237099000133" TargetMode="External"/><Relationship Id="rId27" Type="http://schemas.openxmlformats.org/officeDocument/2006/relationships/hyperlink" Target="https://www.sciencedirect.com/science/article/pii/S0165237001001395" TargetMode="External"/><Relationship Id="rId30" Type="http://schemas.openxmlformats.org/officeDocument/2006/relationships/hyperlink" Target="https://pubs.acs.org/doi/full/10.1021/ef502749h" TargetMode="External"/><Relationship Id="rId35" Type="http://schemas.openxmlformats.org/officeDocument/2006/relationships/hyperlink" Target="https://iopscience.iop.org/article/10.1088/1757-899X/316/1/012020/pdf" TargetMode="External"/><Relationship Id="rId8" Type="http://schemas.openxmlformats.org/officeDocument/2006/relationships/hyperlink" Target="https://www.sciencedirect.com/science/article/pii/S1743967118309152" TargetMode="External"/><Relationship Id="rId3" Type="http://schemas.openxmlformats.org/officeDocument/2006/relationships/hyperlink" Target="https://www.sciencedirect.com/science/article/pii/S0957582019303295?via%3Dihub"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sciencedirect.com/science/article/pii/S1743967118309152" TargetMode="External"/><Relationship Id="rId3" Type="http://schemas.openxmlformats.org/officeDocument/2006/relationships/hyperlink" Target="https://www.sciencedirect.com/science/article/pii/S0957582019303295?via%3Dihub" TargetMode="External"/><Relationship Id="rId7" Type="http://schemas.openxmlformats.org/officeDocument/2006/relationships/hyperlink" Target="https://onlinelibrary.wiley.com/doi/epdf/10.1002/%28SICI%291097-4660%28199709%2970%3A1%3C9%3A%3AAID-JCTB700%3E3.0.CO%3B2-E?saml_referrer" TargetMode="External"/><Relationship Id="rId2" Type="http://schemas.openxmlformats.org/officeDocument/2006/relationships/hyperlink" Target="https://chemistry-europe.onlinelibrary.wiley.com/doi/full/10.1002/cssc.201903434?saml_referrer" TargetMode="External"/><Relationship Id="rId1" Type="http://schemas.openxmlformats.org/officeDocument/2006/relationships/hyperlink" Target="https://www.sciencedirect.com/science/article/pii/S0165237001001395" TargetMode="External"/><Relationship Id="rId6" Type="http://schemas.openxmlformats.org/officeDocument/2006/relationships/hyperlink" Target="https://www.sciencedirect.com/science/article/pii/S0378382007002809" TargetMode="External"/><Relationship Id="rId11" Type="http://schemas.openxmlformats.org/officeDocument/2006/relationships/hyperlink" Target="https://www.sciencedirect.com/science/article/pii/S0196890419303528" TargetMode="External"/><Relationship Id="rId5" Type="http://schemas.openxmlformats.org/officeDocument/2006/relationships/hyperlink" Target="https://www.scielo.br/pdf/bjce/v28n4/a11v28n4.pdf" TargetMode="External"/><Relationship Id="rId10" Type="http://schemas.openxmlformats.org/officeDocument/2006/relationships/hyperlink" Target="https://pubs.acs.org/doi/full/10.1021/ie010202j" TargetMode="External"/><Relationship Id="rId4" Type="http://schemas.openxmlformats.org/officeDocument/2006/relationships/hyperlink" Target="https://www.sciencedirect.com/science/article/pii/S0926337308002804?casa_token=LqUHyRv681wAAAAA:n5i1cIBsj80gR72e7mx5kgh1y_bQ111bEFG96JJGJkIpagiDaZOMKXbpEFJKTIv8kLDlyvsC" TargetMode="External"/><Relationship Id="rId9" Type="http://schemas.openxmlformats.org/officeDocument/2006/relationships/hyperlink" Target="https://www.sciencedirect.com/science/article/pii/S0165237002001869?via%3Dihub"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pubs.acs.org/doi/full/10.1021/ef502749h" TargetMode="External"/><Relationship Id="rId3" Type="http://schemas.openxmlformats.org/officeDocument/2006/relationships/hyperlink" Target="https://www.sciencedirect.com/science/article/pii/S0141391096001917" TargetMode="External"/><Relationship Id="rId7" Type="http://schemas.openxmlformats.org/officeDocument/2006/relationships/hyperlink" Target="https://www.sciencedirect.com/science/article/pii/S092134490700002X?casa_token=k53WSww1raoAAAAA:BLpNi5YVymUJEri_ib6ip0z4G_u-p-ekp0uX-7VRUZztRiHhQkVlXFC_pvjL15L70bweZgsRDQ" TargetMode="External"/><Relationship Id="rId12" Type="http://schemas.openxmlformats.org/officeDocument/2006/relationships/hyperlink" Target="https://www.sciencedirect.com/science/article/pii/S0378382008000830?casa_token=IT1JX_d9hSMAAAAA:gE88m3pM68YL-86WSWVtj6KhRlQSMS8RJtEQM0YPSrHDXMBFxYFsIBbG4aL-B-O-70DGDZ37GA" TargetMode="External"/><Relationship Id="rId2" Type="http://schemas.openxmlformats.org/officeDocument/2006/relationships/hyperlink" Target="https://www.ncbi.nlm.nih.gov/pmc/articles/PMC6918300/" TargetMode="External"/><Relationship Id="rId1" Type="http://schemas.openxmlformats.org/officeDocument/2006/relationships/hyperlink" Target="https://www.hindawi.com/journals/jchem/2013/487676/" TargetMode="External"/><Relationship Id="rId6" Type="http://schemas.openxmlformats.org/officeDocument/2006/relationships/hyperlink" Target="https://www.sciencedirect.com/science/article/pii/S0378382008000830?casa_token=IT1JX_d9hSMAAAAA:gE88m3pM68YL-86WSWVtj6KhRlQSMS8RJtEQM0YPSrHDXMBFxYFsIBbG4aL-B-O-70DGDZ37GA" TargetMode="External"/><Relationship Id="rId11" Type="http://schemas.openxmlformats.org/officeDocument/2006/relationships/hyperlink" Target="https://www.researchgate.net/publication/272121730_Pyrolysis_Study_of_Polypropylene_and_Polyethylene_Into_Premium_Oil_Products" TargetMode="External"/><Relationship Id="rId5" Type="http://schemas.openxmlformats.org/officeDocument/2006/relationships/hyperlink" Target="https://www.researchgate.net/profile/Elena_Hajekova/publication/47394502_THERMAL_CRACKING_OF_THE_MODEL_SEVEN_COMPONENTS_MIXED_PLASTICS_INTO_OILSWAXES/links/00b7d52eb930285a37000000/THERMAL-CRACKING-OF-THE-MODEL-SEVEN-COMPONENTS-MIXED-PLASTICS-INTO-OILS-WAXES.pdf" TargetMode="External"/><Relationship Id="rId10" Type="http://schemas.openxmlformats.org/officeDocument/2006/relationships/hyperlink" Target="https://www.sciencedirect.com/science/article/pii/S0165237001001371" TargetMode="External"/><Relationship Id="rId4" Type="http://schemas.openxmlformats.org/officeDocument/2006/relationships/hyperlink" Target="https://www.sciencedirect.com/science/article/pii/S096483051630419X?casa_token=2bWaeCQQSo8AAAAA:CwLoQpG2wkIpX1MkTIEcOeRS3t99ndK91cK0VdpKQ-UlQEIhGDGAZWTpm3i-trtDRn2XMNyYWA" TargetMode="External"/><Relationship Id="rId9" Type="http://schemas.openxmlformats.org/officeDocument/2006/relationships/hyperlink" Target="https://www.sciencedirect.com/science/article/pii/S0016236116000636?casa_token=DO862gP_YO8AAAAA:OVVMju5R2i2owJM1jz7Zt5afCmGBRwIw2QE_3N3QLpLUCTfsbKuULf9cLkT37OnWk5fi6rKA6w"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ciencedirect.com/science/article/pii/S0165237001001395" TargetMode="External"/><Relationship Id="rId13" Type="http://schemas.openxmlformats.org/officeDocument/2006/relationships/hyperlink" Target="https://www.sciencedirect.com/science/article/pii/S0165237002000682" TargetMode="External"/><Relationship Id="rId3" Type="http://schemas.openxmlformats.org/officeDocument/2006/relationships/hyperlink" Target="https://www.sciencedirect.com/science/article/pii/S0165237099000133" TargetMode="External"/><Relationship Id="rId7" Type="http://schemas.openxmlformats.org/officeDocument/2006/relationships/hyperlink" Target="https://www.sciencedirect.com/science/article/pii/S0165237002000682" TargetMode="External"/><Relationship Id="rId12" Type="http://schemas.openxmlformats.org/officeDocument/2006/relationships/hyperlink" Target="https://www.sciencedirect.com/science/article/pii/S016523709900011X" TargetMode="External"/><Relationship Id="rId17" Type="http://schemas.microsoft.com/office/2017/10/relationships/threadedComment" Target="../threadedComments/threadedComment2.xml"/><Relationship Id="rId2" Type="http://schemas.openxmlformats.org/officeDocument/2006/relationships/hyperlink" Target="https://www.sciencedirect.com/science/article/pii/S0165237009001119" TargetMode="External"/><Relationship Id="rId16" Type="http://schemas.openxmlformats.org/officeDocument/2006/relationships/comments" Target="../comments2.xml"/><Relationship Id="rId1" Type="http://schemas.openxmlformats.org/officeDocument/2006/relationships/hyperlink" Target="https://www.sciencedirect.com/science/article/pii/S0378382099000661" TargetMode="External"/><Relationship Id="rId6" Type="http://schemas.openxmlformats.org/officeDocument/2006/relationships/hyperlink" Target="https://www.sciencedirect.com/science/article/pii/S1385894711008643" TargetMode="External"/><Relationship Id="rId11" Type="http://schemas.openxmlformats.org/officeDocument/2006/relationships/hyperlink" Target="https://pubs.acs.org/doi/full/10.1021/ef502749h" TargetMode="External"/><Relationship Id="rId5" Type="http://schemas.openxmlformats.org/officeDocument/2006/relationships/hyperlink" Target="https://www.researchgate.net/publication/283669274_Temperature_and_time_influence_on_the_waste_plastics_pyrolysis_in_the_fixed_bed_reactor/link/57a0a07808aeef35741b272c/download" TargetMode="External"/><Relationship Id="rId15" Type="http://schemas.openxmlformats.org/officeDocument/2006/relationships/vmlDrawing" Target="../drawings/vmlDrawing2.vml"/><Relationship Id="rId10" Type="http://schemas.openxmlformats.org/officeDocument/2006/relationships/hyperlink" Target="https://www.sciencedirect.com/science/article/pii/S0378382008000830?casa_token=IT1JX_d9hSMAAAAA:gE88m3pM68YL-86WSWVtj6KhRlQSMS8RJtEQM0YPSrHDXMBFxYFsIBbG4aL-B-O-70DGDZ37GA" TargetMode="External"/><Relationship Id="rId4" Type="http://schemas.openxmlformats.org/officeDocument/2006/relationships/hyperlink" Target="https://iopscience.iop.org/article/10.1088/1757-899X/543/1/012047/pdf" TargetMode="External"/><Relationship Id="rId9" Type="http://schemas.openxmlformats.org/officeDocument/2006/relationships/hyperlink" Target="https://www.sciencedirect.com/science/article/pii/S0926337308002804?casa_token=LqUHyRv681wAAAAA:n5i1cIBsj80gR72e7mx5kgh1y_bQ111bEFG96JJGJkIpagiDaZOMKXbpEFJKTIv8kLDlyvsC" TargetMode="External"/><Relationship Id="rId14"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s://link.springer.com/article/10.1007/s12649-019-00841-4" TargetMode="External"/><Relationship Id="rId7" Type="http://schemas.openxmlformats.org/officeDocument/2006/relationships/printerSettings" Target="../printerSettings/printerSettings3.bin"/><Relationship Id="rId2" Type="http://schemas.openxmlformats.org/officeDocument/2006/relationships/hyperlink" Target="https://iopscience.iop.org/article/10.1088/1757-899X/736/4/042036/pdf" TargetMode="External"/><Relationship Id="rId1" Type="http://schemas.openxmlformats.org/officeDocument/2006/relationships/hyperlink" Target="file:///C:/Users/ogfer/Downloads/Ajibola2018_Article_CatalyticCrackingOfPolyethylen.pdf" TargetMode="External"/><Relationship Id="rId6" Type="http://schemas.openxmlformats.org/officeDocument/2006/relationships/hyperlink" Target="https://www.sciencedirect.com/science/article/pii/S0165237099000133" TargetMode="External"/><Relationship Id="rId5" Type="http://schemas.openxmlformats.org/officeDocument/2006/relationships/hyperlink" Target="https://www.frontiersin.org/articles/10.3389/fenrg.2019.00027/full" TargetMode="External"/><Relationship Id="rId4" Type="http://schemas.openxmlformats.org/officeDocument/2006/relationships/hyperlink" Target="https://iopscience.iop.org/article/10.1088/1757-899X/316/1/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405FD-DECF-411E-ABB2-CBCCD1B3BE84}">
  <dimension ref="A1:W311"/>
  <sheetViews>
    <sheetView tabSelected="1" zoomScale="60" zoomScaleNormal="60" workbookViewId="0">
      <selection activeCell="AB11" sqref="AB11"/>
    </sheetView>
  </sheetViews>
  <sheetFormatPr defaultRowHeight="14.25"/>
  <cols>
    <col min="7" max="7" width="13.86328125" customWidth="1"/>
  </cols>
  <sheetData>
    <row r="1" spans="1:23" ht="26.65">
      <c r="A1" s="147" t="s">
        <v>7</v>
      </c>
      <c r="B1" s="147" t="s">
        <v>8</v>
      </c>
      <c r="C1" s="147" t="s">
        <v>9</v>
      </c>
      <c r="D1" s="147" t="s">
        <v>10</v>
      </c>
      <c r="E1" s="147" t="s">
        <v>11</v>
      </c>
      <c r="F1" s="147" t="s">
        <v>12</v>
      </c>
      <c r="G1" s="147" t="s">
        <v>254</v>
      </c>
      <c r="H1" s="147" t="s">
        <v>255</v>
      </c>
      <c r="I1" s="147" t="s">
        <v>256</v>
      </c>
      <c r="J1" s="147" t="s">
        <v>257</v>
      </c>
      <c r="K1" s="147" t="s">
        <v>258</v>
      </c>
      <c r="L1" s="147" t="s">
        <v>259</v>
      </c>
      <c r="M1" s="147" t="s">
        <v>260</v>
      </c>
      <c r="N1" s="147" t="s">
        <v>20</v>
      </c>
      <c r="O1" t="s">
        <v>57</v>
      </c>
      <c r="P1" t="s">
        <v>233</v>
      </c>
      <c r="Q1" t="s">
        <v>327</v>
      </c>
      <c r="R1" t="s">
        <v>328</v>
      </c>
      <c r="S1" t="s">
        <v>182</v>
      </c>
      <c r="T1" s="147" t="s">
        <v>261</v>
      </c>
      <c r="U1" s="147" t="s">
        <v>23</v>
      </c>
      <c r="V1" s="147" t="s">
        <v>24</v>
      </c>
      <c r="W1" s="147" t="s">
        <v>21</v>
      </c>
    </row>
    <row r="2" spans="1:23" ht="26.65">
      <c r="A2" s="147">
        <v>0</v>
      </c>
      <c r="B2" s="147">
        <v>100</v>
      </c>
      <c r="C2" s="147">
        <v>0</v>
      </c>
      <c r="D2" s="147">
        <v>0</v>
      </c>
      <c r="E2" s="147">
        <v>0</v>
      </c>
      <c r="F2" s="147">
        <v>0</v>
      </c>
      <c r="G2" s="147">
        <v>500</v>
      </c>
      <c r="H2" s="147">
        <v>10</v>
      </c>
      <c r="I2" s="147">
        <v>2.5</v>
      </c>
      <c r="J2" s="147"/>
      <c r="K2" s="147">
        <v>30</v>
      </c>
      <c r="L2" s="147">
        <v>20</v>
      </c>
      <c r="M2" s="147">
        <v>200</v>
      </c>
      <c r="N2" s="147">
        <v>0</v>
      </c>
      <c r="O2">
        <v>0</v>
      </c>
      <c r="P2">
        <v>1</v>
      </c>
      <c r="Q2">
        <v>0</v>
      </c>
      <c r="R2">
        <v>0</v>
      </c>
      <c r="S2">
        <v>0</v>
      </c>
      <c r="T2" s="147">
        <v>95</v>
      </c>
      <c r="U2" s="147">
        <v>5</v>
      </c>
      <c r="V2" s="147">
        <v>0</v>
      </c>
      <c r="W2" s="147" t="s">
        <v>117</v>
      </c>
    </row>
    <row r="3" spans="1:23" ht="39.75">
      <c r="A3" s="147">
        <v>0</v>
      </c>
      <c r="B3" s="147">
        <v>100</v>
      </c>
      <c r="C3" s="147">
        <v>0</v>
      </c>
      <c r="D3" s="147">
        <v>0</v>
      </c>
      <c r="E3" s="147">
        <v>0</v>
      </c>
      <c r="F3" s="147">
        <v>0</v>
      </c>
      <c r="G3" s="147">
        <v>500</v>
      </c>
      <c r="H3" s="147"/>
      <c r="I3" s="147"/>
      <c r="J3" s="147"/>
      <c r="K3" s="147">
        <v>13.4</v>
      </c>
      <c r="L3" s="147"/>
      <c r="M3" s="147">
        <v>300</v>
      </c>
      <c r="N3" s="147">
        <v>0</v>
      </c>
      <c r="O3">
        <v>0</v>
      </c>
      <c r="P3">
        <v>0</v>
      </c>
      <c r="Q3">
        <v>1</v>
      </c>
      <c r="R3">
        <v>0</v>
      </c>
      <c r="S3">
        <v>0</v>
      </c>
      <c r="T3" s="147">
        <v>81.2</v>
      </c>
      <c r="U3" s="147">
        <v>8.1999999999999993</v>
      </c>
      <c r="V3" s="147">
        <v>0.1</v>
      </c>
      <c r="W3" s="147" t="s">
        <v>47</v>
      </c>
    </row>
    <row r="4" spans="1:23" ht="39.75">
      <c r="A4" s="147">
        <v>0</v>
      </c>
      <c r="B4" s="147">
        <v>100</v>
      </c>
      <c r="C4" s="147">
        <v>0</v>
      </c>
      <c r="D4" s="147">
        <v>0</v>
      </c>
      <c r="E4" s="147">
        <v>0</v>
      </c>
      <c r="F4" s="147">
        <v>0</v>
      </c>
      <c r="G4" s="147">
        <v>550</v>
      </c>
      <c r="H4" s="147"/>
      <c r="I4" s="147"/>
      <c r="J4" s="147"/>
      <c r="K4" s="147">
        <v>12.4</v>
      </c>
      <c r="L4" s="147"/>
      <c r="M4" s="147">
        <v>300</v>
      </c>
      <c r="N4" s="147">
        <v>0</v>
      </c>
      <c r="O4">
        <v>0</v>
      </c>
      <c r="P4">
        <v>0</v>
      </c>
      <c r="Q4">
        <v>1</v>
      </c>
      <c r="R4">
        <v>0</v>
      </c>
      <c r="S4">
        <v>0</v>
      </c>
      <c r="T4" s="147">
        <v>73.900000000000006</v>
      </c>
      <c r="U4" s="147">
        <v>18</v>
      </c>
      <c r="V4" s="147">
        <v>0.1</v>
      </c>
      <c r="W4" s="147" t="s">
        <v>47</v>
      </c>
    </row>
    <row r="5" spans="1:23" ht="39.75">
      <c r="A5" s="147">
        <v>0</v>
      </c>
      <c r="B5" s="147">
        <v>100</v>
      </c>
      <c r="C5" s="147">
        <v>0</v>
      </c>
      <c r="D5" s="147">
        <v>0</v>
      </c>
      <c r="E5" s="147">
        <v>0</v>
      </c>
      <c r="F5" s="147">
        <v>0</v>
      </c>
      <c r="G5" s="147">
        <v>550</v>
      </c>
      <c r="H5" s="147"/>
      <c r="I5" s="147"/>
      <c r="J5" s="147"/>
      <c r="K5" s="147">
        <v>13.9</v>
      </c>
      <c r="L5" s="147"/>
      <c r="M5" s="147">
        <v>300</v>
      </c>
      <c r="N5" s="147">
        <v>0</v>
      </c>
      <c r="O5">
        <v>0</v>
      </c>
      <c r="P5">
        <v>0</v>
      </c>
      <c r="Q5">
        <v>1</v>
      </c>
      <c r="R5">
        <v>0</v>
      </c>
      <c r="S5">
        <v>0</v>
      </c>
      <c r="T5" s="147">
        <v>72.7</v>
      </c>
      <c r="U5" s="147">
        <v>23.4</v>
      </c>
      <c r="V5" s="147">
        <v>2.1</v>
      </c>
      <c r="W5" s="147" t="s">
        <v>47</v>
      </c>
    </row>
    <row r="6" spans="1:23" ht="39.75">
      <c r="A6" s="147">
        <v>0</v>
      </c>
      <c r="B6" s="147">
        <v>100</v>
      </c>
      <c r="C6" s="147">
        <v>0</v>
      </c>
      <c r="D6" s="147">
        <v>0</v>
      </c>
      <c r="E6" s="147">
        <v>0</v>
      </c>
      <c r="F6" s="147">
        <v>0</v>
      </c>
      <c r="G6" s="147">
        <v>550</v>
      </c>
      <c r="H6" s="147"/>
      <c r="I6" s="147"/>
      <c r="J6" s="147"/>
      <c r="K6" s="147">
        <v>17.8</v>
      </c>
      <c r="L6" s="147"/>
      <c r="M6" s="147">
        <v>300</v>
      </c>
      <c r="N6" s="147">
        <v>0</v>
      </c>
      <c r="O6">
        <v>0</v>
      </c>
      <c r="P6">
        <v>0</v>
      </c>
      <c r="Q6">
        <v>1</v>
      </c>
      <c r="R6">
        <v>0</v>
      </c>
      <c r="S6">
        <v>0</v>
      </c>
      <c r="T6" s="147">
        <v>65.3</v>
      </c>
      <c r="U6" s="147">
        <v>26.3</v>
      </c>
      <c r="V6" s="147">
        <v>2.1</v>
      </c>
      <c r="W6" s="147" t="s">
        <v>47</v>
      </c>
    </row>
    <row r="7" spans="1:23" ht="39.75">
      <c r="A7" s="147">
        <v>0</v>
      </c>
      <c r="B7" s="147">
        <v>100</v>
      </c>
      <c r="C7" s="147">
        <v>0</v>
      </c>
      <c r="D7" s="147">
        <v>0</v>
      </c>
      <c r="E7" s="147">
        <v>0</v>
      </c>
      <c r="F7" s="147">
        <v>0</v>
      </c>
      <c r="G7" s="147">
        <v>550</v>
      </c>
      <c r="H7" s="147"/>
      <c r="I7" s="147"/>
      <c r="J7" s="147"/>
      <c r="K7" s="147">
        <v>20.399999999999999</v>
      </c>
      <c r="L7" s="147"/>
      <c r="M7" s="147">
        <v>300</v>
      </c>
      <c r="N7" s="147">
        <v>0</v>
      </c>
      <c r="O7">
        <v>0</v>
      </c>
      <c r="P7">
        <v>0</v>
      </c>
      <c r="Q7">
        <v>1</v>
      </c>
      <c r="R7">
        <v>0</v>
      </c>
      <c r="S7">
        <v>0</v>
      </c>
      <c r="T7" s="147">
        <v>64.7</v>
      </c>
      <c r="U7" s="147">
        <v>27.3</v>
      </c>
      <c r="V7" s="147">
        <v>2.7</v>
      </c>
      <c r="W7" s="147" t="s">
        <v>47</v>
      </c>
    </row>
    <row r="8" spans="1:23" ht="39.75">
      <c r="A8" s="147">
        <v>0</v>
      </c>
      <c r="B8" s="147">
        <v>100</v>
      </c>
      <c r="C8" s="147">
        <v>0</v>
      </c>
      <c r="D8" s="147">
        <v>0</v>
      </c>
      <c r="E8" s="147">
        <v>0</v>
      </c>
      <c r="F8" s="147">
        <v>0</v>
      </c>
      <c r="G8" s="147">
        <v>600</v>
      </c>
      <c r="H8" s="147"/>
      <c r="I8" s="147"/>
      <c r="J8" s="147"/>
      <c r="K8" s="147">
        <v>13.7</v>
      </c>
      <c r="L8" s="147"/>
      <c r="M8" s="147">
        <v>300</v>
      </c>
      <c r="N8" s="147">
        <v>0</v>
      </c>
      <c r="O8">
        <v>0</v>
      </c>
      <c r="P8">
        <v>0</v>
      </c>
      <c r="Q8">
        <v>1</v>
      </c>
      <c r="R8">
        <v>0</v>
      </c>
      <c r="S8">
        <v>0</v>
      </c>
      <c r="T8" s="147">
        <v>28.5</v>
      </c>
      <c r="U8" s="147">
        <v>56.8</v>
      </c>
      <c r="V8" s="147">
        <v>1.8</v>
      </c>
      <c r="W8" s="147" t="s">
        <v>47</v>
      </c>
    </row>
    <row r="9" spans="1:23" ht="26.65">
      <c r="A9" s="147">
        <v>100</v>
      </c>
      <c r="B9" s="147">
        <v>0</v>
      </c>
      <c r="C9" s="147">
        <v>0</v>
      </c>
      <c r="D9" s="147">
        <v>0</v>
      </c>
      <c r="E9" s="147">
        <v>0</v>
      </c>
      <c r="F9" s="147">
        <v>0</v>
      </c>
      <c r="G9" s="147">
        <v>500</v>
      </c>
      <c r="H9" s="147">
        <v>5</v>
      </c>
      <c r="I9" s="147">
        <v>3</v>
      </c>
      <c r="J9" s="147">
        <v>100</v>
      </c>
      <c r="K9" s="147"/>
      <c r="L9" s="147"/>
      <c r="M9" s="147">
        <v>20</v>
      </c>
      <c r="N9" s="147">
        <v>0</v>
      </c>
      <c r="O9">
        <v>0</v>
      </c>
      <c r="P9">
        <v>1</v>
      </c>
      <c r="Q9">
        <v>0</v>
      </c>
      <c r="R9">
        <v>0</v>
      </c>
      <c r="S9">
        <v>0</v>
      </c>
      <c r="T9" s="147">
        <v>62</v>
      </c>
      <c r="U9" s="147">
        <v>17</v>
      </c>
      <c r="V9" s="147">
        <v>21</v>
      </c>
      <c r="W9" s="147" t="s">
        <v>117</v>
      </c>
    </row>
    <row r="10" spans="1:23" ht="26.65">
      <c r="A10" s="147">
        <v>100</v>
      </c>
      <c r="B10" s="147">
        <v>0</v>
      </c>
      <c r="C10" s="147">
        <v>0</v>
      </c>
      <c r="D10" s="147">
        <v>0</v>
      </c>
      <c r="E10" s="147">
        <v>0</v>
      </c>
      <c r="F10" s="147">
        <v>0</v>
      </c>
      <c r="G10" s="147">
        <v>550</v>
      </c>
      <c r="H10" s="147">
        <v>5</v>
      </c>
      <c r="I10" s="147">
        <v>3</v>
      </c>
      <c r="J10" s="147">
        <v>100</v>
      </c>
      <c r="K10" s="147"/>
      <c r="L10" s="147"/>
      <c r="M10" s="147">
        <v>20</v>
      </c>
      <c r="N10" s="147">
        <v>0</v>
      </c>
      <c r="O10">
        <v>0</v>
      </c>
      <c r="P10">
        <v>1</v>
      </c>
      <c r="Q10">
        <v>0</v>
      </c>
      <c r="R10">
        <v>0</v>
      </c>
      <c r="S10">
        <v>0</v>
      </c>
      <c r="T10" s="147">
        <v>71</v>
      </c>
      <c r="U10" s="147">
        <v>22</v>
      </c>
      <c r="V10" s="147">
        <v>7</v>
      </c>
      <c r="W10" s="147" t="s">
        <v>117</v>
      </c>
    </row>
    <row r="11" spans="1:23" ht="26.65">
      <c r="A11" s="147">
        <v>100</v>
      </c>
      <c r="B11" s="147">
        <v>0</v>
      </c>
      <c r="C11" s="147">
        <v>0</v>
      </c>
      <c r="D11" s="147">
        <v>0</v>
      </c>
      <c r="E11" s="147">
        <v>0</v>
      </c>
      <c r="F11" s="147">
        <v>0</v>
      </c>
      <c r="G11" s="147">
        <v>600</v>
      </c>
      <c r="H11" s="147">
        <v>5</v>
      </c>
      <c r="I11" s="147">
        <v>3</v>
      </c>
      <c r="J11" s="147">
        <v>100</v>
      </c>
      <c r="K11" s="147"/>
      <c r="L11" s="147"/>
      <c r="M11" s="147">
        <v>20</v>
      </c>
      <c r="N11" s="147">
        <v>0</v>
      </c>
      <c r="O11">
        <v>0</v>
      </c>
      <c r="P11">
        <v>1</v>
      </c>
      <c r="Q11">
        <v>0</v>
      </c>
      <c r="R11">
        <v>0</v>
      </c>
      <c r="S11">
        <v>0</v>
      </c>
      <c r="T11" s="147">
        <v>69</v>
      </c>
      <c r="U11" s="147">
        <v>27</v>
      </c>
      <c r="V11" s="147">
        <v>4</v>
      </c>
      <c r="W11" s="147" t="s">
        <v>117</v>
      </c>
    </row>
    <row r="12" spans="1:23" ht="26.65">
      <c r="A12" s="147">
        <v>100</v>
      </c>
      <c r="B12" s="147">
        <v>0</v>
      </c>
      <c r="C12" s="147">
        <v>0</v>
      </c>
      <c r="D12" s="147">
        <v>0</v>
      </c>
      <c r="E12" s="147">
        <v>0</v>
      </c>
      <c r="F12" s="147">
        <v>0</v>
      </c>
      <c r="G12" s="147">
        <v>650</v>
      </c>
      <c r="H12" s="147">
        <v>5</v>
      </c>
      <c r="I12" s="147">
        <v>3</v>
      </c>
      <c r="J12" s="147">
        <v>100</v>
      </c>
      <c r="K12" s="147"/>
      <c r="L12" s="147"/>
      <c r="M12" s="147">
        <v>20</v>
      </c>
      <c r="N12" s="147">
        <v>0</v>
      </c>
      <c r="O12">
        <v>0</v>
      </c>
      <c r="P12">
        <v>1</v>
      </c>
      <c r="Q12">
        <v>0</v>
      </c>
      <c r="R12">
        <v>0</v>
      </c>
      <c r="S12">
        <v>0</v>
      </c>
      <c r="T12" s="147">
        <v>68</v>
      </c>
      <c r="U12" s="147">
        <v>30</v>
      </c>
      <c r="V12" s="147">
        <v>2</v>
      </c>
      <c r="W12" s="147" t="s">
        <v>117</v>
      </c>
    </row>
    <row r="13" spans="1:23" ht="26.65">
      <c r="A13" s="147">
        <v>100</v>
      </c>
      <c r="B13" s="147">
        <v>0</v>
      </c>
      <c r="C13" s="147">
        <v>0</v>
      </c>
      <c r="D13" s="147">
        <v>0</v>
      </c>
      <c r="E13" s="147">
        <v>0</v>
      </c>
      <c r="F13" s="147">
        <v>0</v>
      </c>
      <c r="G13" s="147">
        <v>700</v>
      </c>
      <c r="H13" s="147">
        <v>5</v>
      </c>
      <c r="I13" s="147">
        <v>3</v>
      </c>
      <c r="J13" s="147">
        <v>100</v>
      </c>
      <c r="K13" s="147"/>
      <c r="L13" s="147"/>
      <c r="M13" s="147">
        <v>20</v>
      </c>
      <c r="N13" s="147">
        <v>0</v>
      </c>
      <c r="O13">
        <v>0</v>
      </c>
      <c r="P13">
        <v>1</v>
      </c>
      <c r="Q13">
        <v>0</v>
      </c>
      <c r="R13">
        <v>0</v>
      </c>
      <c r="S13">
        <v>0</v>
      </c>
      <c r="T13" s="147">
        <v>69</v>
      </c>
      <c r="U13" s="147">
        <v>30</v>
      </c>
      <c r="V13" s="147">
        <v>1</v>
      </c>
      <c r="W13" s="147" t="s">
        <v>117</v>
      </c>
    </row>
    <row r="14" spans="1:23" ht="26.65">
      <c r="A14" s="147">
        <v>100</v>
      </c>
      <c r="B14" s="147">
        <v>0</v>
      </c>
      <c r="C14" s="147">
        <v>0</v>
      </c>
      <c r="D14" s="147">
        <v>0</v>
      </c>
      <c r="E14" s="147">
        <v>0</v>
      </c>
      <c r="F14" s="147">
        <v>0</v>
      </c>
      <c r="G14" s="147">
        <v>750</v>
      </c>
      <c r="H14" s="147">
        <v>5</v>
      </c>
      <c r="I14" s="147">
        <v>3</v>
      </c>
      <c r="J14" s="147">
        <v>100</v>
      </c>
      <c r="K14" s="147"/>
      <c r="L14" s="147"/>
      <c r="M14" s="147">
        <v>20</v>
      </c>
      <c r="N14" s="147">
        <v>0</v>
      </c>
      <c r="O14">
        <v>0</v>
      </c>
      <c r="P14">
        <v>1</v>
      </c>
      <c r="Q14">
        <v>0</v>
      </c>
      <c r="R14">
        <v>0</v>
      </c>
      <c r="S14">
        <v>0</v>
      </c>
      <c r="T14" s="147">
        <v>63</v>
      </c>
      <c r="U14" s="147">
        <v>36</v>
      </c>
      <c r="V14" s="147">
        <v>1</v>
      </c>
      <c r="W14" s="147" t="s">
        <v>117</v>
      </c>
    </row>
    <row r="15" spans="1:23" ht="26.65">
      <c r="A15" s="147">
        <v>100</v>
      </c>
      <c r="B15" s="147">
        <v>0</v>
      </c>
      <c r="C15" s="147">
        <v>0</v>
      </c>
      <c r="D15" s="147">
        <v>0</v>
      </c>
      <c r="E15" s="147">
        <v>0</v>
      </c>
      <c r="F15" s="147">
        <v>0</v>
      </c>
      <c r="G15" s="147">
        <v>800</v>
      </c>
      <c r="H15" s="147">
        <v>5</v>
      </c>
      <c r="I15" s="147">
        <v>3</v>
      </c>
      <c r="J15" s="147">
        <v>100</v>
      </c>
      <c r="K15" s="147"/>
      <c r="L15" s="147"/>
      <c r="M15" s="147">
        <v>20</v>
      </c>
      <c r="N15" s="147">
        <v>0</v>
      </c>
      <c r="O15">
        <v>0</v>
      </c>
      <c r="P15">
        <v>1</v>
      </c>
      <c r="Q15">
        <v>0</v>
      </c>
      <c r="R15">
        <v>0</v>
      </c>
      <c r="S15">
        <v>0</v>
      </c>
      <c r="T15" s="147">
        <v>64</v>
      </c>
      <c r="U15" s="147">
        <v>35</v>
      </c>
      <c r="V15" s="147">
        <v>1</v>
      </c>
      <c r="W15" s="147" t="s">
        <v>117</v>
      </c>
    </row>
    <row r="16" spans="1:23">
      <c r="A16" s="147">
        <v>0</v>
      </c>
      <c r="B16" s="147">
        <v>100</v>
      </c>
      <c r="C16" s="147">
        <v>0</v>
      </c>
      <c r="D16" s="147">
        <v>0</v>
      </c>
      <c r="E16" s="147">
        <v>0</v>
      </c>
      <c r="F16" s="147">
        <v>0</v>
      </c>
      <c r="G16" s="147">
        <v>400</v>
      </c>
      <c r="H16" s="147">
        <v>5</v>
      </c>
      <c r="I16" s="147">
        <v>0.5</v>
      </c>
      <c r="J16" s="147">
        <v>0.6</v>
      </c>
      <c r="K16" s="147"/>
      <c r="L16" s="147"/>
      <c r="M16" s="147">
        <v>150</v>
      </c>
      <c r="N16" s="147">
        <v>0</v>
      </c>
      <c r="O16">
        <v>1</v>
      </c>
      <c r="P16">
        <v>0</v>
      </c>
      <c r="Q16">
        <v>0</v>
      </c>
      <c r="R16">
        <v>0</v>
      </c>
      <c r="S16">
        <v>0</v>
      </c>
      <c r="T16" s="147">
        <v>93.1</v>
      </c>
      <c r="U16" s="147">
        <v>14.6</v>
      </c>
      <c r="V16" s="147">
        <v>0</v>
      </c>
      <c r="W16" s="147" t="s">
        <v>57</v>
      </c>
    </row>
    <row r="17" spans="1:23">
      <c r="A17" s="147">
        <v>100</v>
      </c>
      <c r="B17" s="147">
        <v>0</v>
      </c>
      <c r="C17" s="147">
        <v>0</v>
      </c>
      <c r="D17" s="147">
        <v>0</v>
      </c>
      <c r="E17" s="147">
        <v>0</v>
      </c>
      <c r="F17" s="147">
        <v>0</v>
      </c>
      <c r="G17" s="147">
        <v>400</v>
      </c>
      <c r="H17" s="147">
        <v>5</v>
      </c>
      <c r="I17" s="147">
        <v>0.5</v>
      </c>
      <c r="J17" s="147">
        <v>0.6</v>
      </c>
      <c r="K17" s="147"/>
      <c r="L17" s="147"/>
      <c r="M17" s="147">
        <v>150</v>
      </c>
      <c r="N17" s="147">
        <v>0</v>
      </c>
      <c r="O17">
        <v>1</v>
      </c>
      <c r="P17">
        <v>0</v>
      </c>
      <c r="Q17">
        <v>0</v>
      </c>
      <c r="R17">
        <v>0</v>
      </c>
      <c r="S17">
        <v>0</v>
      </c>
      <c r="T17" s="147">
        <v>84.7</v>
      </c>
      <c r="U17" s="147">
        <v>16.3</v>
      </c>
      <c r="V17" s="147">
        <v>0</v>
      </c>
      <c r="W17" s="147" t="s">
        <v>57</v>
      </c>
    </row>
    <row r="18" spans="1:23">
      <c r="A18" s="147">
        <v>0</v>
      </c>
      <c r="B18" s="147">
        <v>68</v>
      </c>
      <c r="C18" s="147">
        <v>16</v>
      </c>
      <c r="D18" s="147">
        <v>16</v>
      </c>
      <c r="E18" s="147">
        <v>0</v>
      </c>
      <c r="F18" s="147">
        <v>0</v>
      </c>
      <c r="G18" s="147">
        <v>430</v>
      </c>
      <c r="H18" s="147"/>
      <c r="I18" s="147">
        <v>3</v>
      </c>
      <c r="J18" s="147"/>
      <c r="K18" s="147"/>
      <c r="L18" s="147">
        <v>20</v>
      </c>
      <c r="M18" s="147"/>
      <c r="N18" s="147">
        <v>0</v>
      </c>
      <c r="O18">
        <v>1</v>
      </c>
      <c r="P18">
        <v>0</v>
      </c>
      <c r="Q18">
        <v>0</v>
      </c>
      <c r="R18">
        <v>0</v>
      </c>
      <c r="S18">
        <v>0</v>
      </c>
      <c r="T18" s="147">
        <v>93</v>
      </c>
      <c r="U18" s="147">
        <v>4</v>
      </c>
      <c r="V18" s="147">
        <v>0</v>
      </c>
      <c r="W18" s="147" t="s">
        <v>57</v>
      </c>
    </row>
    <row r="19" spans="1:23">
      <c r="A19" s="147">
        <v>0</v>
      </c>
      <c r="B19" s="147">
        <v>16</v>
      </c>
      <c r="C19" s="147">
        <v>68</v>
      </c>
      <c r="D19" s="147">
        <v>16</v>
      </c>
      <c r="E19" s="147">
        <v>0</v>
      </c>
      <c r="F19" s="147">
        <v>0</v>
      </c>
      <c r="G19" s="147">
        <v>430</v>
      </c>
      <c r="H19" s="147"/>
      <c r="I19" s="147">
        <v>3</v>
      </c>
      <c r="J19" s="147"/>
      <c r="K19" s="147"/>
      <c r="L19" s="147">
        <v>20</v>
      </c>
      <c r="M19" s="147"/>
      <c r="N19" s="147">
        <v>0</v>
      </c>
      <c r="O19">
        <v>1</v>
      </c>
      <c r="P19">
        <v>0</v>
      </c>
      <c r="Q19">
        <v>0</v>
      </c>
      <c r="R19">
        <v>0</v>
      </c>
      <c r="S19">
        <v>0</v>
      </c>
      <c r="T19" s="147">
        <v>90</v>
      </c>
      <c r="U19" s="147">
        <v>6</v>
      </c>
      <c r="V19" s="147">
        <v>0</v>
      </c>
      <c r="W19" s="147" t="s">
        <v>57</v>
      </c>
    </row>
    <row r="20" spans="1:23">
      <c r="A20" s="147">
        <v>0</v>
      </c>
      <c r="B20" s="147">
        <v>16</v>
      </c>
      <c r="C20" s="147">
        <v>16</v>
      </c>
      <c r="D20" s="147">
        <v>68</v>
      </c>
      <c r="E20" s="147">
        <v>0</v>
      </c>
      <c r="F20" s="147">
        <v>0</v>
      </c>
      <c r="G20" s="147">
        <v>430</v>
      </c>
      <c r="H20" s="147"/>
      <c r="I20" s="147">
        <v>3</v>
      </c>
      <c r="J20" s="147"/>
      <c r="K20" s="147"/>
      <c r="L20" s="147">
        <v>20</v>
      </c>
      <c r="M20" s="147"/>
      <c r="N20" s="147">
        <v>0</v>
      </c>
      <c r="O20">
        <v>1</v>
      </c>
      <c r="P20">
        <v>0</v>
      </c>
      <c r="Q20">
        <v>0</v>
      </c>
      <c r="R20">
        <v>0</v>
      </c>
      <c r="S20">
        <v>0</v>
      </c>
      <c r="T20" s="147">
        <v>92</v>
      </c>
      <c r="U20" s="147">
        <v>3</v>
      </c>
      <c r="V20" s="147">
        <v>0</v>
      </c>
      <c r="W20" s="147" t="s">
        <v>57</v>
      </c>
    </row>
    <row r="21" spans="1:23">
      <c r="A21" s="147">
        <v>0</v>
      </c>
      <c r="B21" s="147">
        <v>100</v>
      </c>
      <c r="C21" s="147">
        <v>0</v>
      </c>
      <c r="D21" s="147">
        <v>0</v>
      </c>
      <c r="E21" s="147">
        <v>0</v>
      </c>
      <c r="F21" s="147">
        <v>0</v>
      </c>
      <c r="G21" s="147">
        <v>430</v>
      </c>
      <c r="H21" s="147"/>
      <c r="I21" s="147">
        <v>3</v>
      </c>
      <c r="J21" s="147"/>
      <c r="K21" s="147"/>
      <c r="L21" s="147">
        <v>20</v>
      </c>
      <c r="M21" s="147"/>
      <c r="N21" s="147">
        <v>0</v>
      </c>
      <c r="O21">
        <v>1</v>
      </c>
      <c r="P21">
        <v>0</v>
      </c>
      <c r="Q21">
        <v>0</v>
      </c>
      <c r="R21">
        <v>0</v>
      </c>
      <c r="S21">
        <v>0</v>
      </c>
      <c r="T21" s="147">
        <v>90</v>
      </c>
      <c r="U21" s="147">
        <v>8</v>
      </c>
      <c r="V21" s="147">
        <v>0</v>
      </c>
      <c r="W21" s="147" t="s">
        <v>57</v>
      </c>
    </row>
    <row r="22" spans="1:23">
      <c r="A22" s="147">
        <v>0</v>
      </c>
      <c r="B22" s="147">
        <v>0</v>
      </c>
      <c r="C22" s="147">
        <v>100</v>
      </c>
      <c r="D22" s="147">
        <v>0</v>
      </c>
      <c r="E22" s="147">
        <v>0</v>
      </c>
      <c r="F22" s="147">
        <v>0</v>
      </c>
      <c r="G22" s="147">
        <v>430</v>
      </c>
      <c r="H22" s="147"/>
      <c r="I22" s="147">
        <v>3</v>
      </c>
      <c r="J22" s="147"/>
      <c r="K22" s="147"/>
      <c r="L22" s="147">
        <v>20</v>
      </c>
      <c r="M22" s="147"/>
      <c r="N22" s="147">
        <v>0</v>
      </c>
      <c r="O22">
        <v>1</v>
      </c>
      <c r="P22">
        <v>0</v>
      </c>
      <c r="Q22">
        <v>0</v>
      </c>
      <c r="R22">
        <v>0</v>
      </c>
      <c r="S22">
        <v>0</v>
      </c>
      <c r="T22" s="147">
        <v>92</v>
      </c>
      <c r="U22" s="147">
        <v>4</v>
      </c>
      <c r="V22" s="147">
        <v>0</v>
      </c>
      <c r="W22" s="147" t="s">
        <v>57</v>
      </c>
    </row>
    <row r="23" spans="1:23">
      <c r="A23" s="147">
        <v>0</v>
      </c>
      <c r="B23" s="147">
        <v>0</v>
      </c>
      <c r="C23" s="147">
        <v>0</v>
      </c>
      <c r="D23" s="147">
        <v>100</v>
      </c>
      <c r="E23" s="147">
        <v>0</v>
      </c>
      <c r="F23" s="147">
        <v>0</v>
      </c>
      <c r="G23" s="147">
        <v>430</v>
      </c>
      <c r="H23" s="147"/>
      <c r="I23" s="147">
        <v>3</v>
      </c>
      <c r="J23" s="147"/>
      <c r="K23" s="147"/>
      <c r="L23" s="147">
        <v>20</v>
      </c>
      <c r="M23" s="147"/>
      <c r="N23" s="147">
        <v>0</v>
      </c>
      <c r="O23">
        <v>1</v>
      </c>
      <c r="P23">
        <v>0</v>
      </c>
      <c r="Q23">
        <v>0</v>
      </c>
      <c r="R23">
        <v>0</v>
      </c>
      <c r="S23">
        <v>0</v>
      </c>
      <c r="T23" s="147">
        <v>95</v>
      </c>
      <c r="U23" s="147">
        <v>2</v>
      </c>
      <c r="V23" s="147">
        <v>0</v>
      </c>
      <c r="W23" s="147" t="s">
        <v>57</v>
      </c>
    </row>
    <row r="24" spans="1:23">
      <c r="A24" s="147">
        <v>0</v>
      </c>
      <c r="B24" s="147">
        <v>33</v>
      </c>
      <c r="C24" s="147">
        <v>33</v>
      </c>
      <c r="D24" s="147">
        <v>33</v>
      </c>
      <c r="E24" s="147">
        <v>0</v>
      </c>
      <c r="F24" s="147">
        <v>0</v>
      </c>
      <c r="G24" s="147">
        <v>430</v>
      </c>
      <c r="H24" s="147"/>
      <c r="I24" s="147">
        <v>3</v>
      </c>
      <c r="J24" s="147"/>
      <c r="K24" s="147"/>
      <c r="L24" s="147">
        <v>20</v>
      </c>
      <c r="M24" s="147"/>
      <c r="N24" s="147">
        <v>0</v>
      </c>
      <c r="O24">
        <v>1</v>
      </c>
      <c r="P24">
        <v>0</v>
      </c>
      <c r="Q24">
        <v>0</v>
      </c>
      <c r="R24">
        <v>0</v>
      </c>
      <c r="S24">
        <v>0</v>
      </c>
      <c r="T24" s="147">
        <v>91</v>
      </c>
      <c r="U24" s="147">
        <v>3</v>
      </c>
      <c r="V24" s="147">
        <v>0</v>
      </c>
      <c r="W24" s="147" t="s">
        <v>57</v>
      </c>
    </row>
    <row r="25" spans="1:23">
      <c r="A25" s="147">
        <v>100</v>
      </c>
      <c r="B25" s="147">
        <v>0</v>
      </c>
      <c r="C25" s="147">
        <v>0</v>
      </c>
      <c r="D25" s="147">
        <v>0</v>
      </c>
      <c r="E25" s="147">
        <v>0</v>
      </c>
      <c r="F25" s="147">
        <v>0</v>
      </c>
      <c r="G25" s="147">
        <v>450</v>
      </c>
      <c r="H25" s="147">
        <v>6.5</v>
      </c>
      <c r="I25" s="147"/>
      <c r="J25" s="147"/>
      <c r="K25" s="147"/>
      <c r="L25" s="147">
        <v>30</v>
      </c>
      <c r="M25" s="147"/>
      <c r="N25" s="147">
        <v>0</v>
      </c>
      <c r="O25">
        <v>1</v>
      </c>
      <c r="P25">
        <v>0</v>
      </c>
      <c r="Q25">
        <v>0</v>
      </c>
      <c r="R25">
        <v>0</v>
      </c>
      <c r="S25">
        <v>0</v>
      </c>
      <c r="T25" s="147">
        <v>84</v>
      </c>
      <c r="U25" s="147">
        <v>13</v>
      </c>
      <c r="V25" s="147">
        <v>3</v>
      </c>
      <c r="W25" s="147" t="s">
        <v>57</v>
      </c>
    </row>
    <row r="26" spans="1:23">
      <c r="A26" s="147">
        <v>100</v>
      </c>
      <c r="B26" s="147">
        <v>0</v>
      </c>
      <c r="C26" s="147">
        <v>0</v>
      </c>
      <c r="D26" s="147">
        <v>0</v>
      </c>
      <c r="E26" s="147">
        <v>0</v>
      </c>
      <c r="F26" s="147">
        <v>0</v>
      </c>
      <c r="G26" s="147">
        <v>400</v>
      </c>
      <c r="H26" s="147">
        <v>20</v>
      </c>
      <c r="I26" s="147"/>
      <c r="J26" s="147">
        <v>20</v>
      </c>
      <c r="K26" s="147"/>
      <c r="L26" s="147">
        <v>760</v>
      </c>
      <c r="M26" s="147"/>
      <c r="N26" s="147">
        <v>0</v>
      </c>
      <c r="O26">
        <v>1</v>
      </c>
      <c r="P26">
        <v>0</v>
      </c>
      <c r="Q26">
        <v>0</v>
      </c>
      <c r="R26">
        <v>0</v>
      </c>
      <c r="S26">
        <v>0</v>
      </c>
      <c r="T26" s="147">
        <v>11.2</v>
      </c>
      <c r="U26" s="147">
        <v>84.2</v>
      </c>
      <c r="V26" s="147">
        <v>4.5999999999999996</v>
      </c>
      <c r="W26" s="147" t="s">
        <v>57</v>
      </c>
    </row>
    <row r="27" spans="1:23">
      <c r="A27" s="147">
        <v>100</v>
      </c>
      <c r="B27" s="147">
        <v>0</v>
      </c>
      <c r="C27" s="147">
        <v>0</v>
      </c>
      <c r="D27" s="147">
        <v>0</v>
      </c>
      <c r="E27" s="147">
        <v>0</v>
      </c>
      <c r="F27" s="147">
        <v>0</v>
      </c>
      <c r="G27" s="147">
        <v>450</v>
      </c>
      <c r="H27" s="147">
        <v>20</v>
      </c>
      <c r="I27" s="147"/>
      <c r="J27" s="147">
        <v>20</v>
      </c>
      <c r="K27" s="147"/>
      <c r="L27" s="147">
        <v>290</v>
      </c>
      <c r="M27" s="147"/>
      <c r="N27" s="147">
        <v>0</v>
      </c>
      <c r="O27">
        <v>1</v>
      </c>
      <c r="P27">
        <v>0</v>
      </c>
      <c r="Q27">
        <v>0</v>
      </c>
      <c r="R27">
        <v>0</v>
      </c>
      <c r="S27">
        <v>0</v>
      </c>
      <c r="T27" s="147">
        <v>23.96</v>
      </c>
      <c r="U27" s="147">
        <v>72.239999999999995</v>
      </c>
      <c r="V27" s="147">
        <v>3.8</v>
      </c>
      <c r="W27" s="147" t="s">
        <v>57</v>
      </c>
    </row>
    <row r="28" spans="1:23">
      <c r="A28" s="147">
        <v>100</v>
      </c>
      <c r="B28" s="147">
        <v>0</v>
      </c>
      <c r="C28" s="147">
        <v>0</v>
      </c>
      <c r="D28" s="147">
        <v>0</v>
      </c>
      <c r="E28" s="147">
        <v>0</v>
      </c>
      <c r="F28" s="147">
        <v>0</v>
      </c>
      <c r="G28" s="147">
        <v>500</v>
      </c>
      <c r="H28" s="147">
        <v>20</v>
      </c>
      <c r="I28" s="147"/>
      <c r="J28" s="147">
        <v>20</v>
      </c>
      <c r="K28" s="147"/>
      <c r="L28" s="147">
        <v>68</v>
      </c>
      <c r="M28" s="147"/>
      <c r="N28" s="147">
        <v>0</v>
      </c>
      <c r="O28">
        <v>1</v>
      </c>
      <c r="P28">
        <v>0</v>
      </c>
      <c r="Q28">
        <v>0</v>
      </c>
      <c r="R28">
        <v>0</v>
      </c>
      <c r="S28">
        <v>0</v>
      </c>
      <c r="T28" s="147">
        <v>72.25</v>
      </c>
      <c r="U28" s="147">
        <v>24.75</v>
      </c>
      <c r="V28" s="147">
        <v>3</v>
      </c>
      <c r="W28" s="147" t="s">
        <v>57</v>
      </c>
    </row>
    <row r="29" spans="1:23">
      <c r="A29" s="147">
        <v>100</v>
      </c>
      <c r="B29" s="147">
        <v>0</v>
      </c>
      <c r="C29" s="147">
        <v>0</v>
      </c>
      <c r="D29" s="147">
        <v>0</v>
      </c>
      <c r="E29" s="147">
        <v>0</v>
      </c>
      <c r="F29" s="147">
        <v>0</v>
      </c>
      <c r="G29" s="147">
        <v>550</v>
      </c>
      <c r="H29" s="147">
        <v>20</v>
      </c>
      <c r="I29" s="147"/>
      <c r="J29" s="147">
        <v>20</v>
      </c>
      <c r="K29" s="147"/>
      <c r="L29" s="147">
        <v>54</v>
      </c>
      <c r="M29" s="147"/>
      <c r="N29" s="147">
        <v>0</v>
      </c>
      <c r="O29">
        <v>1</v>
      </c>
      <c r="P29">
        <v>0</v>
      </c>
      <c r="Q29">
        <v>0</v>
      </c>
      <c r="R29">
        <v>0</v>
      </c>
      <c r="S29">
        <v>0</v>
      </c>
      <c r="T29" s="147">
        <v>79.08</v>
      </c>
      <c r="U29" s="147">
        <v>18.420000000000002</v>
      </c>
      <c r="V29" s="147">
        <v>2.5</v>
      </c>
      <c r="W29" s="147" t="s">
        <v>57</v>
      </c>
    </row>
    <row r="30" spans="1:23">
      <c r="A30" s="147">
        <v>0</v>
      </c>
      <c r="B30" s="147">
        <v>0</v>
      </c>
      <c r="C30" s="147">
        <v>0</v>
      </c>
      <c r="D30" s="147">
        <v>100</v>
      </c>
      <c r="E30" s="147">
        <v>0</v>
      </c>
      <c r="F30" s="147">
        <v>0</v>
      </c>
      <c r="G30" s="147">
        <v>450</v>
      </c>
      <c r="H30" s="147">
        <v>5</v>
      </c>
      <c r="I30" s="147">
        <v>1.5</v>
      </c>
      <c r="J30" s="147">
        <v>10</v>
      </c>
      <c r="K30" s="147"/>
      <c r="L30" s="147"/>
      <c r="M30" s="147">
        <v>250</v>
      </c>
      <c r="N30" s="147">
        <v>0</v>
      </c>
      <c r="O30">
        <v>1</v>
      </c>
      <c r="P30">
        <v>0</v>
      </c>
      <c r="Q30">
        <v>0</v>
      </c>
      <c r="R30">
        <v>0</v>
      </c>
      <c r="S30">
        <v>0</v>
      </c>
      <c r="T30" s="147">
        <v>95.77</v>
      </c>
      <c r="U30" s="147">
        <v>2.2799999999999998</v>
      </c>
      <c r="V30" s="147">
        <v>1.95</v>
      </c>
      <c r="W30" s="147" t="s">
        <v>57</v>
      </c>
    </row>
    <row r="31" spans="1:23">
      <c r="A31" s="147">
        <v>0</v>
      </c>
      <c r="B31" s="147">
        <v>0</v>
      </c>
      <c r="C31" s="147">
        <v>0</v>
      </c>
      <c r="D31" s="147">
        <v>100</v>
      </c>
      <c r="E31" s="147">
        <v>0</v>
      </c>
      <c r="F31" s="147">
        <v>0</v>
      </c>
      <c r="G31" s="147">
        <v>450</v>
      </c>
      <c r="H31" s="147">
        <v>10</v>
      </c>
      <c r="I31" s="147">
        <v>1.5</v>
      </c>
      <c r="J31" s="147">
        <v>10</v>
      </c>
      <c r="K31" s="147"/>
      <c r="L31" s="147"/>
      <c r="M31" s="147">
        <v>250</v>
      </c>
      <c r="N31" s="147">
        <v>0</v>
      </c>
      <c r="O31">
        <v>1</v>
      </c>
      <c r="P31">
        <v>0</v>
      </c>
      <c r="Q31">
        <v>0</v>
      </c>
      <c r="R31">
        <v>0</v>
      </c>
      <c r="S31">
        <v>0</v>
      </c>
      <c r="T31" s="147">
        <v>95.79</v>
      </c>
      <c r="U31" s="147">
        <v>3.4</v>
      </c>
      <c r="V31" s="147">
        <v>1.81</v>
      </c>
      <c r="W31" s="147" t="s">
        <v>57</v>
      </c>
    </row>
    <row r="32" spans="1:23">
      <c r="A32" s="147">
        <v>0</v>
      </c>
      <c r="B32" s="147">
        <v>0</v>
      </c>
      <c r="C32" s="147">
        <v>0</v>
      </c>
      <c r="D32" s="147">
        <v>100</v>
      </c>
      <c r="E32" s="147">
        <v>0</v>
      </c>
      <c r="F32" s="147">
        <v>0</v>
      </c>
      <c r="G32" s="147">
        <v>450</v>
      </c>
      <c r="H32" s="147">
        <v>15</v>
      </c>
      <c r="I32" s="147">
        <v>1.5</v>
      </c>
      <c r="J32" s="147">
        <v>10</v>
      </c>
      <c r="K32" s="147"/>
      <c r="L32" s="147"/>
      <c r="M32" s="147">
        <v>250</v>
      </c>
      <c r="N32" s="147">
        <v>0</v>
      </c>
      <c r="O32">
        <v>1</v>
      </c>
      <c r="P32">
        <v>0</v>
      </c>
      <c r="Q32">
        <v>0</v>
      </c>
      <c r="R32">
        <v>0</v>
      </c>
      <c r="S32">
        <v>0</v>
      </c>
      <c r="T32" s="147">
        <v>92.75</v>
      </c>
      <c r="U32" s="147">
        <v>5.65</v>
      </c>
      <c r="V32" s="147">
        <v>1.6</v>
      </c>
      <c r="W32" s="147" t="s">
        <v>57</v>
      </c>
    </row>
    <row r="33" spans="1:23">
      <c r="A33" s="147">
        <v>0</v>
      </c>
      <c r="B33" s="147">
        <v>0</v>
      </c>
      <c r="C33" s="147">
        <v>0</v>
      </c>
      <c r="D33" s="147">
        <v>100</v>
      </c>
      <c r="E33" s="147">
        <v>0</v>
      </c>
      <c r="F33" s="147">
        <v>0</v>
      </c>
      <c r="G33" s="147">
        <v>450</v>
      </c>
      <c r="H33" s="147">
        <v>20</v>
      </c>
      <c r="I33" s="147">
        <v>1.5</v>
      </c>
      <c r="J33" s="147">
        <v>10</v>
      </c>
      <c r="K33" s="147"/>
      <c r="L33" s="147"/>
      <c r="M33" s="147">
        <v>250</v>
      </c>
      <c r="N33" s="147">
        <v>0</v>
      </c>
      <c r="O33">
        <v>1</v>
      </c>
      <c r="P33">
        <v>0</v>
      </c>
      <c r="Q33">
        <v>0</v>
      </c>
      <c r="R33">
        <v>0</v>
      </c>
      <c r="S33">
        <v>0</v>
      </c>
      <c r="T33" s="147">
        <v>92.65</v>
      </c>
      <c r="U33" s="147">
        <v>6.31</v>
      </c>
      <c r="V33" s="147">
        <v>1.04</v>
      </c>
      <c r="W33" s="147" t="s">
        <v>57</v>
      </c>
    </row>
    <row r="34" spans="1:23">
      <c r="A34" s="147">
        <v>0</v>
      </c>
      <c r="B34" s="147">
        <v>100</v>
      </c>
      <c r="C34" s="147">
        <v>0</v>
      </c>
      <c r="D34" s="147">
        <v>0</v>
      </c>
      <c r="E34" s="147">
        <v>0</v>
      </c>
      <c r="F34" s="147">
        <v>0</v>
      </c>
      <c r="G34" s="147">
        <v>450</v>
      </c>
      <c r="H34" s="147">
        <v>5</v>
      </c>
      <c r="I34" s="147">
        <v>1.5</v>
      </c>
      <c r="J34" s="147">
        <v>10</v>
      </c>
      <c r="K34" s="147"/>
      <c r="L34" s="147"/>
      <c r="M34" s="147">
        <v>250</v>
      </c>
      <c r="N34" s="147">
        <v>0</v>
      </c>
      <c r="O34">
        <v>1</v>
      </c>
      <c r="P34">
        <v>0</v>
      </c>
      <c r="Q34">
        <v>0</v>
      </c>
      <c r="R34">
        <v>0</v>
      </c>
      <c r="S34">
        <v>0</v>
      </c>
      <c r="T34" s="147">
        <v>81.650000000000006</v>
      </c>
      <c r="U34" s="147">
        <v>18.170000000000002</v>
      </c>
      <c r="V34" s="147">
        <v>0.18</v>
      </c>
      <c r="W34" s="147" t="s">
        <v>57</v>
      </c>
    </row>
    <row r="35" spans="1:23">
      <c r="A35" s="147">
        <v>0</v>
      </c>
      <c r="B35" s="147">
        <v>100</v>
      </c>
      <c r="C35" s="147">
        <v>0</v>
      </c>
      <c r="D35" s="147">
        <v>0</v>
      </c>
      <c r="E35" s="147">
        <v>0</v>
      </c>
      <c r="F35" s="147">
        <v>0</v>
      </c>
      <c r="G35" s="147">
        <v>450</v>
      </c>
      <c r="H35" s="147">
        <v>10</v>
      </c>
      <c r="I35" s="147">
        <v>1.5</v>
      </c>
      <c r="J35" s="147">
        <v>10</v>
      </c>
      <c r="K35" s="147"/>
      <c r="L35" s="147"/>
      <c r="M35" s="147">
        <v>250</v>
      </c>
      <c r="N35" s="147">
        <v>0</v>
      </c>
      <c r="O35">
        <v>1</v>
      </c>
      <c r="P35">
        <v>0</v>
      </c>
      <c r="Q35">
        <v>0</v>
      </c>
      <c r="R35">
        <v>0</v>
      </c>
      <c r="S35">
        <v>0</v>
      </c>
      <c r="T35" s="147">
        <v>81.33</v>
      </c>
      <c r="U35" s="147">
        <v>18.57</v>
      </c>
      <c r="V35" s="147">
        <v>0.1</v>
      </c>
      <c r="W35" s="147" t="s">
        <v>57</v>
      </c>
    </row>
    <row r="36" spans="1:23">
      <c r="A36" s="147">
        <v>0</v>
      </c>
      <c r="B36" s="147">
        <v>100</v>
      </c>
      <c r="C36" s="147">
        <v>0</v>
      </c>
      <c r="D36" s="147">
        <v>0</v>
      </c>
      <c r="E36" s="147">
        <v>0</v>
      </c>
      <c r="F36" s="147">
        <v>0</v>
      </c>
      <c r="G36" s="147">
        <v>450</v>
      </c>
      <c r="H36" s="147">
        <v>15</v>
      </c>
      <c r="I36" s="147">
        <v>1.5</v>
      </c>
      <c r="J36" s="147">
        <v>10</v>
      </c>
      <c r="K36" s="147"/>
      <c r="L36" s="147"/>
      <c r="M36" s="147">
        <v>250</v>
      </c>
      <c r="N36" s="147">
        <v>0</v>
      </c>
      <c r="O36">
        <v>1</v>
      </c>
      <c r="P36">
        <v>0</v>
      </c>
      <c r="Q36">
        <v>0</v>
      </c>
      <c r="R36">
        <v>0</v>
      </c>
      <c r="S36">
        <v>0</v>
      </c>
      <c r="T36" s="147">
        <v>72.63</v>
      </c>
      <c r="U36" s="147">
        <v>27.36</v>
      </c>
      <c r="V36" s="147">
        <v>0.01</v>
      </c>
      <c r="W36" s="147" t="s">
        <v>57</v>
      </c>
    </row>
    <row r="37" spans="1:23">
      <c r="A37" s="147">
        <v>0</v>
      </c>
      <c r="B37" s="147">
        <v>100</v>
      </c>
      <c r="C37" s="147">
        <v>0</v>
      </c>
      <c r="D37" s="147">
        <v>0</v>
      </c>
      <c r="E37" s="147">
        <v>0</v>
      </c>
      <c r="F37" s="147">
        <v>0</v>
      </c>
      <c r="G37" s="147">
        <v>450</v>
      </c>
      <c r="H37" s="147">
        <v>20</v>
      </c>
      <c r="I37" s="147">
        <v>1.5</v>
      </c>
      <c r="J37" s="147">
        <v>10</v>
      </c>
      <c r="K37" s="147"/>
      <c r="L37" s="147"/>
      <c r="M37" s="147">
        <v>250</v>
      </c>
      <c r="N37" s="147">
        <v>0</v>
      </c>
      <c r="O37">
        <v>1</v>
      </c>
      <c r="P37">
        <v>0</v>
      </c>
      <c r="Q37">
        <v>0</v>
      </c>
      <c r="R37">
        <v>0</v>
      </c>
      <c r="S37">
        <v>0</v>
      </c>
      <c r="T37" s="147">
        <v>61.24</v>
      </c>
      <c r="U37" s="147">
        <v>38.76</v>
      </c>
      <c r="V37" s="147">
        <v>0</v>
      </c>
      <c r="W37" s="147" t="s">
        <v>57</v>
      </c>
    </row>
    <row r="38" spans="1:23">
      <c r="A38" s="147">
        <v>0</v>
      </c>
      <c r="B38" s="147">
        <v>0</v>
      </c>
      <c r="C38" s="147">
        <v>0</v>
      </c>
      <c r="D38" s="147">
        <v>0</v>
      </c>
      <c r="E38" s="147">
        <v>0</v>
      </c>
      <c r="F38" s="147">
        <v>100</v>
      </c>
      <c r="G38" s="147">
        <v>450</v>
      </c>
      <c r="H38" s="147">
        <v>5</v>
      </c>
      <c r="I38" s="147">
        <v>1.5</v>
      </c>
      <c r="J38" s="147">
        <v>10</v>
      </c>
      <c r="K38" s="147"/>
      <c r="L38" s="147"/>
      <c r="M38" s="147">
        <v>250</v>
      </c>
      <c r="N38" s="147">
        <v>0</v>
      </c>
      <c r="O38">
        <v>1</v>
      </c>
      <c r="P38">
        <v>0</v>
      </c>
      <c r="Q38">
        <v>0</v>
      </c>
      <c r="R38">
        <v>0</v>
      </c>
      <c r="S38">
        <v>0</v>
      </c>
      <c r="T38" s="147">
        <v>39.020000000000003</v>
      </c>
      <c r="U38" s="147">
        <v>51.61</v>
      </c>
      <c r="V38" s="147">
        <v>9.3699999999999992</v>
      </c>
      <c r="W38" s="147" t="s">
        <v>57</v>
      </c>
    </row>
    <row r="39" spans="1:23">
      <c r="A39" s="147">
        <v>0</v>
      </c>
      <c r="B39" s="147">
        <v>0</v>
      </c>
      <c r="C39" s="147">
        <v>0</v>
      </c>
      <c r="D39" s="147">
        <v>0</v>
      </c>
      <c r="E39" s="147">
        <v>0</v>
      </c>
      <c r="F39" s="147">
        <v>100</v>
      </c>
      <c r="G39" s="147">
        <v>450</v>
      </c>
      <c r="H39" s="147">
        <v>10</v>
      </c>
      <c r="I39" s="147">
        <v>1.5</v>
      </c>
      <c r="J39" s="147">
        <v>10</v>
      </c>
      <c r="K39" s="147"/>
      <c r="L39" s="147"/>
      <c r="M39" s="147">
        <v>250</v>
      </c>
      <c r="N39" s="147">
        <v>0</v>
      </c>
      <c r="O39">
        <v>1</v>
      </c>
      <c r="P39">
        <v>0</v>
      </c>
      <c r="Q39">
        <v>0</v>
      </c>
      <c r="R39">
        <v>0</v>
      </c>
      <c r="S39">
        <v>0</v>
      </c>
      <c r="T39" s="147">
        <v>35.4</v>
      </c>
      <c r="U39" s="147">
        <v>56.32</v>
      </c>
      <c r="V39" s="147">
        <v>8.2799999999999994</v>
      </c>
      <c r="W39" s="147" t="s">
        <v>57</v>
      </c>
    </row>
    <row r="40" spans="1:23">
      <c r="A40" s="147">
        <v>0</v>
      </c>
      <c r="B40" s="147">
        <v>0</v>
      </c>
      <c r="C40" s="147">
        <v>0</v>
      </c>
      <c r="D40" s="147">
        <v>0</v>
      </c>
      <c r="E40" s="147">
        <v>0</v>
      </c>
      <c r="F40" s="147">
        <v>100</v>
      </c>
      <c r="G40" s="147">
        <v>450</v>
      </c>
      <c r="H40" s="147">
        <v>15</v>
      </c>
      <c r="I40" s="147">
        <v>1.5</v>
      </c>
      <c r="J40" s="147">
        <v>10</v>
      </c>
      <c r="K40" s="147"/>
      <c r="L40" s="147"/>
      <c r="M40" s="147">
        <v>250</v>
      </c>
      <c r="N40" s="147">
        <v>0</v>
      </c>
      <c r="O40">
        <v>1</v>
      </c>
      <c r="P40">
        <v>0</v>
      </c>
      <c r="Q40">
        <v>0</v>
      </c>
      <c r="R40">
        <v>0</v>
      </c>
      <c r="S40">
        <v>0</v>
      </c>
      <c r="T40" s="147">
        <v>29.71</v>
      </c>
      <c r="U40" s="147">
        <v>64.540000000000006</v>
      </c>
      <c r="V40" s="147">
        <v>5.75</v>
      </c>
      <c r="W40" s="147" t="s">
        <v>57</v>
      </c>
    </row>
    <row r="41" spans="1:23">
      <c r="A41" s="147">
        <v>0</v>
      </c>
      <c r="B41" s="147">
        <v>0</v>
      </c>
      <c r="C41" s="147">
        <v>0</v>
      </c>
      <c r="D41" s="147">
        <v>0</v>
      </c>
      <c r="E41" s="147">
        <v>0</v>
      </c>
      <c r="F41" s="147">
        <v>100</v>
      </c>
      <c r="G41" s="147">
        <v>450</v>
      </c>
      <c r="H41" s="147">
        <v>20</v>
      </c>
      <c r="I41" s="147">
        <v>1.5</v>
      </c>
      <c r="J41" s="147">
        <v>10</v>
      </c>
      <c r="K41" s="147"/>
      <c r="L41" s="147"/>
      <c r="M41" s="147">
        <v>250</v>
      </c>
      <c r="N41" s="147">
        <v>0</v>
      </c>
      <c r="O41">
        <v>1</v>
      </c>
      <c r="P41">
        <v>0</v>
      </c>
      <c r="Q41">
        <v>0</v>
      </c>
      <c r="R41">
        <v>0</v>
      </c>
      <c r="S41">
        <v>0</v>
      </c>
      <c r="T41" s="147">
        <v>29.16</v>
      </c>
      <c r="U41" s="147">
        <v>65.209999999999994</v>
      </c>
      <c r="V41" s="147">
        <v>5.63</v>
      </c>
      <c r="W41" s="147" t="s">
        <v>57</v>
      </c>
    </row>
    <row r="42" spans="1:23">
      <c r="A42" s="147">
        <v>0</v>
      </c>
      <c r="B42" s="147">
        <v>0</v>
      </c>
      <c r="C42" s="147">
        <v>100</v>
      </c>
      <c r="D42" s="147">
        <v>0</v>
      </c>
      <c r="E42" s="147">
        <v>0</v>
      </c>
      <c r="F42" s="147">
        <v>0</v>
      </c>
      <c r="G42" s="147">
        <v>450</v>
      </c>
      <c r="H42" s="147">
        <v>5</v>
      </c>
      <c r="I42" s="147">
        <v>1.5</v>
      </c>
      <c r="J42" s="147">
        <v>10</v>
      </c>
      <c r="K42" s="147"/>
      <c r="L42" s="147"/>
      <c r="M42" s="147">
        <v>250</v>
      </c>
      <c r="N42" s="147">
        <v>0</v>
      </c>
      <c r="O42">
        <v>1</v>
      </c>
      <c r="P42">
        <v>0</v>
      </c>
      <c r="Q42">
        <v>0</v>
      </c>
      <c r="R42">
        <v>0</v>
      </c>
      <c r="S42">
        <v>0</v>
      </c>
      <c r="T42" s="147">
        <v>83.34</v>
      </c>
      <c r="U42" s="147">
        <v>16.55</v>
      </c>
      <c r="V42" s="147">
        <v>0.11</v>
      </c>
      <c r="W42" s="147" t="s">
        <v>57</v>
      </c>
    </row>
    <row r="43" spans="1:23">
      <c r="A43" s="147">
        <v>0</v>
      </c>
      <c r="B43" s="147">
        <v>0</v>
      </c>
      <c r="C43" s="147">
        <v>100</v>
      </c>
      <c r="D43" s="147">
        <v>0</v>
      </c>
      <c r="E43" s="147">
        <v>0</v>
      </c>
      <c r="F43" s="147">
        <v>0</v>
      </c>
      <c r="G43" s="147">
        <v>450</v>
      </c>
      <c r="H43" s="147">
        <v>10</v>
      </c>
      <c r="I43" s="147">
        <v>1.5</v>
      </c>
      <c r="J43" s="147">
        <v>10</v>
      </c>
      <c r="K43" s="147"/>
      <c r="L43" s="147"/>
      <c r="M43" s="147">
        <v>250</v>
      </c>
      <c r="N43" s="147">
        <v>0</v>
      </c>
      <c r="O43">
        <v>1</v>
      </c>
      <c r="P43">
        <v>0</v>
      </c>
      <c r="Q43">
        <v>0</v>
      </c>
      <c r="R43">
        <v>0</v>
      </c>
      <c r="S43">
        <v>0</v>
      </c>
      <c r="T43" s="147">
        <v>82.67</v>
      </c>
      <c r="U43" s="147">
        <v>17.2</v>
      </c>
      <c r="V43" s="147">
        <v>0.13</v>
      </c>
      <c r="W43" s="147" t="s">
        <v>57</v>
      </c>
    </row>
    <row r="44" spans="1:23">
      <c r="A44" s="147">
        <v>0</v>
      </c>
      <c r="B44" s="147">
        <v>0</v>
      </c>
      <c r="C44" s="147">
        <v>100</v>
      </c>
      <c r="D44" s="147">
        <v>0</v>
      </c>
      <c r="E44" s="147">
        <v>0</v>
      </c>
      <c r="F44" s="147">
        <v>0</v>
      </c>
      <c r="G44" s="147">
        <v>450</v>
      </c>
      <c r="H44" s="147">
        <v>15</v>
      </c>
      <c r="I44" s="147">
        <v>1.5</v>
      </c>
      <c r="J44" s="147">
        <v>10</v>
      </c>
      <c r="K44" s="147"/>
      <c r="L44" s="147"/>
      <c r="M44" s="147">
        <v>250</v>
      </c>
      <c r="N44" s="147">
        <v>0</v>
      </c>
      <c r="O44">
        <v>1</v>
      </c>
      <c r="P44">
        <v>0</v>
      </c>
      <c r="Q44">
        <v>0</v>
      </c>
      <c r="R44">
        <v>0</v>
      </c>
      <c r="S44">
        <v>0</v>
      </c>
      <c r="T44" s="147">
        <v>82.92</v>
      </c>
      <c r="U44" s="147">
        <v>17.88</v>
      </c>
      <c r="V44" s="147">
        <v>0.1</v>
      </c>
      <c r="W44" s="147" t="s">
        <v>57</v>
      </c>
    </row>
    <row r="45" spans="1:23">
      <c r="A45" s="147">
        <v>0</v>
      </c>
      <c r="B45" s="147">
        <v>0</v>
      </c>
      <c r="C45" s="147">
        <v>100</v>
      </c>
      <c r="D45" s="147">
        <v>0</v>
      </c>
      <c r="E45" s="147">
        <v>0</v>
      </c>
      <c r="F45" s="147">
        <v>0</v>
      </c>
      <c r="G45" s="147">
        <v>450</v>
      </c>
      <c r="H45" s="147">
        <v>20</v>
      </c>
      <c r="I45" s="147">
        <v>1.5</v>
      </c>
      <c r="J45" s="147">
        <v>10</v>
      </c>
      <c r="K45" s="147"/>
      <c r="L45" s="147"/>
      <c r="M45" s="147">
        <v>250</v>
      </c>
      <c r="N45" s="147">
        <v>0</v>
      </c>
      <c r="O45">
        <v>1</v>
      </c>
      <c r="P45">
        <v>0</v>
      </c>
      <c r="Q45">
        <v>0</v>
      </c>
      <c r="R45">
        <v>0</v>
      </c>
      <c r="S45">
        <v>0</v>
      </c>
      <c r="T45" s="147">
        <v>68.06</v>
      </c>
      <c r="U45" s="147">
        <v>31.84</v>
      </c>
      <c r="V45" s="147">
        <v>0.1</v>
      </c>
      <c r="W45" s="147" t="s">
        <v>57</v>
      </c>
    </row>
    <row r="46" spans="1:23" ht="26.65">
      <c r="A46" s="147">
        <v>100</v>
      </c>
      <c r="B46" s="147">
        <v>0</v>
      </c>
      <c r="C46" s="147">
        <v>0</v>
      </c>
      <c r="D46" s="147">
        <v>0</v>
      </c>
      <c r="E46" s="147">
        <v>0</v>
      </c>
      <c r="F46" s="147">
        <v>0</v>
      </c>
      <c r="G46" s="147">
        <v>700</v>
      </c>
      <c r="H46" s="147">
        <v>25</v>
      </c>
      <c r="I46" s="147"/>
      <c r="J46" s="147"/>
      <c r="K46" s="147">
        <v>25</v>
      </c>
      <c r="L46" s="147"/>
      <c r="M46" s="147">
        <v>200</v>
      </c>
      <c r="N46" s="147">
        <v>0</v>
      </c>
      <c r="O46">
        <v>0</v>
      </c>
      <c r="P46">
        <v>1</v>
      </c>
      <c r="Q46">
        <v>0</v>
      </c>
      <c r="R46">
        <v>0</v>
      </c>
      <c r="S46">
        <v>0</v>
      </c>
      <c r="T46" s="147">
        <v>79.72</v>
      </c>
      <c r="U46" s="147">
        <v>16.77</v>
      </c>
      <c r="V46" s="147">
        <v>0</v>
      </c>
      <c r="W46" s="147" t="s">
        <v>117</v>
      </c>
    </row>
    <row r="47" spans="1:23" ht="26.65">
      <c r="A47" s="147">
        <v>0</v>
      </c>
      <c r="B47" s="147">
        <v>100</v>
      </c>
      <c r="C47" s="147">
        <v>0</v>
      </c>
      <c r="D47" s="147">
        <v>0</v>
      </c>
      <c r="E47" s="147">
        <v>0</v>
      </c>
      <c r="F47" s="147">
        <v>0</v>
      </c>
      <c r="G47" s="147">
        <v>700</v>
      </c>
      <c r="H47" s="147">
        <v>25</v>
      </c>
      <c r="I47" s="147"/>
      <c r="J47" s="147"/>
      <c r="K47" s="147">
        <v>25</v>
      </c>
      <c r="L47" s="147"/>
      <c r="M47" s="147">
        <v>200</v>
      </c>
      <c r="N47" s="147">
        <v>0</v>
      </c>
      <c r="O47">
        <v>0</v>
      </c>
      <c r="P47">
        <v>1</v>
      </c>
      <c r="Q47">
        <v>0</v>
      </c>
      <c r="R47">
        <v>0</v>
      </c>
      <c r="S47">
        <v>0</v>
      </c>
      <c r="T47" s="147">
        <v>84.25</v>
      </c>
      <c r="U47" s="147">
        <v>15.02</v>
      </c>
      <c r="V47" s="147">
        <v>0</v>
      </c>
      <c r="W47" s="147" t="s">
        <v>117</v>
      </c>
    </row>
    <row r="48" spans="1:23" ht="26.65">
      <c r="A48" s="147">
        <v>0</v>
      </c>
      <c r="B48" s="147">
        <v>0</v>
      </c>
      <c r="C48" s="147">
        <v>100</v>
      </c>
      <c r="D48" s="147">
        <v>0</v>
      </c>
      <c r="E48" s="147">
        <v>0</v>
      </c>
      <c r="F48" s="147">
        <v>0</v>
      </c>
      <c r="G48" s="147">
        <v>700</v>
      </c>
      <c r="H48" s="147">
        <v>25</v>
      </c>
      <c r="I48" s="147"/>
      <c r="J48" s="147"/>
      <c r="K48" s="147">
        <v>25</v>
      </c>
      <c r="L48" s="147"/>
      <c r="M48" s="147">
        <v>200</v>
      </c>
      <c r="N48" s="147">
        <v>0</v>
      </c>
      <c r="O48">
        <v>0</v>
      </c>
      <c r="P48">
        <v>1</v>
      </c>
      <c r="Q48">
        <v>0</v>
      </c>
      <c r="R48">
        <v>0</v>
      </c>
      <c r="S48">
        <v>0</v>
      </c>
      <c r="T48" s="147">
        <v>84.44</v>
      </c>
      <c r="U48" s="147">
        <v>13.63</v>
      </c>
      <c r="V48" s="147">
        <v>0.15</v>
      </c>
      <c r="W48" s="147" t="s">
        <v>117</v>
      </c>
    </row>
    <row r="49" spans="1:23" ht="26.65">
      <c r="A49" s="147">
        <v>0</v>
      </c>
      <c r="B49" s="147">
        <v>0</v>
      </c>
      <c r="C49" s="147">
        <v>0</v>
      </c>
      <c r="D49" s="147">
        <v>100</v>
      </c>
      <c r="E49" s="147">
        <v>0</v>
      </c>
      <c r="F49" s="147">
        <v>0</v>
      </c>
      <c r="G49" s="147">
        <v>700</v>
      </c>
      <c r="H49" s="147">
        <v>25</v>
      </c>
      <c r="I49" s="147"/>
      <c r="J49" s="147"/>
      <c r="K49" s="147">
        <v>25</v>
      </c>
      <c r="L49" s="147"/>
      <c r="M49" s="147">
        <v>200</v>
      </c>
      <c r="N49" s="147">
        <v>0</v>
      </c>
      <c r="O49">
        <v>0</v>
      </c>
      <c r="P49">
        <v>1</v>
      </c>
      <c r="Q49">
        <v>0</v>
      </c>
      <c r="R49">
        <v>0</v>
      </c>
      <c r="S49">
        <v>0</v>
      </c>
      <c r="T49" s="147">
        <v>83.77</v>
      </c>
      <c r="U49" s="147">
        <v>3.41</v>
      </c>
      <c r="V49" s="147">
        <v>3.5</v>
      </c>
      <c r="W49" s="147" t="s">
        <v>117</v>
      </c>
    </row>
    <row r="50" spans="1:23" ht="26.65">
      <c r="A50" s="147">
        <v>0</v>
      </c>
      <c r="B50" s="147">
        <v>0</v>
      </c>
      <c r="C50" s="147">
        <v>0</v>
      </c>
      <c r="D50" s="147">
        <v>0</v>
      </c>
      <c r="E50" s="147">
        <v>100</v>
      </c>
      <c r="F50" s="147">
        <v>0</v>
      </c>
      <c r="G50" s="147">
        <v>700</v>
      </c>
      <c r="H50" s="147">
        <v>25</v>
      </c>
      <c r="I50" s="147"/>
      <c r="J50" s="147"/>
      <c r="K50" s="147">
        <v>25</v>
      </c>
      <c r="L50" s="147"/>
      <c r="M50" s="147">
        <v>200</v>
      </c>
      <c r="N50" s="147">
        <v>0</v>
      </c>
      <c r="O50">
        <v>0</v>
      </c>
      <c r="P50">
        <v>1</v>
      </c>
      <c r="Q50">
        <v>0</v>
      </c>
      <c r="R50">
        <v>0</v>
      </c>
      <c r="S50">
        <v>0</v>
      </c>
      <c r="T50" s="147">
        <v>31.69</v>
      </c>
      <c r="U50" s="147">
        <v>2.4700000000000002</v>
      </c>
      <c r="V50" s="147">
        <v>13.78</v>
      </c>
      <c r="W50" s="147" t="s">
        <v>117</v>
      </c>
    </row>
    <row r="51" spans="1:23" ht="26.65">
      <c r="A51" s="147">
        <v>0</v>
      </c>
      <c r="B51" s="147">
        <v>0</v>
      </c>
      <c r="C51" s="147">
        <v>0</v>
      </c>
      <c r="D51" s="147">
        <v>0</v>
      </c>
      <c r="E51" s="147">
        <v>0</v>
      </c>
      <c r="F51" s="147">
        <v>100</v>
      </c>
      <c r="G51" s="147">
        <v>700</v>
      </c>
      <c r="H51" s="147">
        <v>25</v>
      </c>
      <c r="I51" s="147"/>
      <c r="J51" s="147"/>
      <c r="K51" s="147">
        <v>25</v>
      </c>
      <c r="L51" s="147"/>
      <c r="M51" s="147">
        <v>200</v>
      </c>
      <c r="N51" s="147">
        <v>0</v>
      </c>
      <c r="O51">
        <v>0</v>
      </c>
      <c r="P51">
        <v>1</v>
      </c>
      <c r="Q51">
        <v>0</v>
      </c>
      <c r="R51">
        <v>0</v>
      </c>
      <c r="S51">
        <v>0</v>
      </c>
      <c r="T51" s="147">
        <v>41.3</v>
      </c>
      <c r="U51" s="147">
        <v>33.99</v>
      </c>
      <c r="V51" s="147">
        <v>15.55</v>
      </c>
      <c r="W51" s="147" t="s">
        <v>117</v>
      </c>
    </row>
    <row r="52" spans="1:23" ht="26.65">
      <c r="A52" s="147">
        <v>31.25</v>
      </c>
      <c r="B52" s="147">
        <v>31.25</v>
      </c>
      <c r="C52" s="147">
        <v>7.29</v>
      </c>
      <c r="D52" s="147">
        <v>13.5</v>
      </c>
      <c r="E52" s="147">
        <v>11.46</v>
      </c>
      <c r="F52" s="147">
        <v>5.21</v>
      </c>
      <c r="G52" s="147">
        <v>700</v>
      </c>
      <c r="H52" s="147">
        <v>25</v>
      </c>
      <c r="I52" s="147"/>
      <c r="J52" s="147"/>
      <c r="K52" s="147">
        <v>25</v>
      </c>
      <c r="L52" s="147"/>
      <c r="M52" s="147">
        <v>200</v>
      </c>
      <c r="N52" s="147">
        <v>0</v>
      </c>
      <c r="O52">
        <v>0</v>
      </c>
      <c r="P52">
        <v>1</v>
      </c>
      <c r="Q52">
        <v>0</v>
      </c>
      <c r="R52">
        <v>0</v>
      </c>
      <c r="S52">
        <v>0</v>
      </c>
      <c r="T52" s="147">
        <v>75.12</v>
      </c>
      <c r="U52" s="147">
        <v>9.6300000000000008</v>
      </c>
      <c r="V52" s="147">
        <v>2.87</v>
      </c>
      <c r="W52" s="147" t="s">
        <v>117</v>
      </c>
    </row>
    <row r="53" spans="1:23">
      <c r="A53" s="147">
        <v>100</v>
      </c>
      <c r="B53" s="147">
        <v>0</v>
      </c>
      <c r="C53" s="147">
        <v>0</v>
      </c>
      <c r="D53" s="147">
        <v>0</v>
      </c>
      <c r="E53" s="147">
        <v>0</v>
      </c>
      <c r="F53" s="147">
        <v>0</v>
      </c>
      <c r="G53" s="147">
        <v>500</v>
      </c>
      <c r="H53" s="147"/>
      <c r="I53" s="147">
        <v>3</v>
      </c>
      <c r="J53" s="147">
        <v>50</v>
      </c>
      <c r="K53" s="147"/>
      <c r="L53" s="147"/>
      <c r="M53" s="147">
        <v>1400</v>
      </c>
      <c r="N53" s="147">
        <v>0</v>
      </c>
      <c r="O53">
        <v>1</v>
      </c>
      <c r="P53">
        <v>0</v>
      </c>
      <c r="Q53">
        <v>0</v>
      </c>
      <c r="R53">
        <v>0</v>
      </c>
      <c r="S53">
        <v>0</v>
      </c>
      <c r="T53" s="147">
        <v>81</v>
      </c>
      <c r="U53" s="147">
        <v>19</v>
      </c>
      <c r="V53" s="147">
        <v>0</v>
      </c>
      <c r="W53" s="147" t="s">
        <v>57</v>
      </c>
    </row>
    <row r="54" spans="1:23">
      <c r="A54" s="147">
        <v>100</v>
      </c>
      <c r="B54" s="147">
        <v>0</v>
      </c>
      <c r="C54" s="147">
        <v>0</v>
      </c>
      <c r="D54" s="147">
        <v>0</v>
      </c>
      <c r="E54" s="147">
        <v>0</v>
      </c>
      <c r="F54" s="147">
        <v>0</v>
      </c>
      <c r="G54" s="147">
        <v>600</v>
      </c>
      <c r="H54" s="147"/>
      <c r="I54" s="147">
        <v>3</v>
      </c>
      <c r="J54" s="147">
        <v>50</v>
      </c>
      <c r="K54" s="147"/>
      <c r="L54" s="147"/>
      <c r="M54" s="147">
        <v>1400</v>
      </c>
      <c r="N54" s="147">
        <v>0</v>
      </c>
      <c r="O54">
        <v>1</v>
      </c>
      <c r="P54">
        <v>0</v>
      </c>
      <c r="Q54">
        <v>0</v>
      </c>
      <c r="R54">
        <v>0</v>
      </c>
      <c r="S54">
        <v>0</v>
      </c>
      <c r="T54" s="147">
        <v>79.099999999999994</v>
      </c>
      <c r="U54" s="147">
        <v>20.9</v>
      </c>
      <c r="V54" s="147">
        <v>0</v>
      </c>
      <c r="W54" s="147" t="s">
        <v>57</v>
      </c>
    </row>
    <row r="55" spans="1:23" ht="39.75">
      <c r="A55" s="147">
        <v>43</v>
      </c>
      <c r="B55" s="147">
        <v>43</v>
      </c>
      <c r="C55" s="147">
        <v>9.6999999999999993</v>
      </c>
      <c r="D55" s="147">
        <v>0</v>
      </c>
      <c r="E55" s="147">
        <v>0</v>
      </c>
      <c r="F55" s="147">
        <v>0</v>
      </c>
      <c r="G55" s="147">
        <v>500</v>
      </c>
      <c r="H55" s="147">
        <v>35</v>
      </c>
      <c r="I55" s="147">
        <v>3.5</v>
      </c>
      <c r="J55" s="147">
        <v>40</v>
      </c>
      <c r="K55" s="147">
        <v>80</v>
      </c>
      <c r="L55" s="147"/>
      <c r="M55" s="147">
        <v>830</v>
      </c>
      <c r="N55" s="147">
        <v>0</v>
      </c>
      <c r="O55">
        <v>0</v>
      </c>
      <c r="P55">
        <v>0</v>
      </c>
      <c r="Q55">
        <v>0</v>
      </c>
      <c r="R55">
        <v>1</v>
      </c>
      <c r="S55">
        <v>0</v>
      </c>
      <c r="T55" s="147">
        <v>63.91</v>
      </c>
      <c r="U55" s="147">
        <v>27.86</v>
      </c>
      <c r="V55" s="147">
        <v>8.23</v>
      </c>
      <c r="W55" s="147" t="s">
        <v>88</v>
      </c>
    </row>
    <row r="56" spans="1:23" ht="39.75">
      <c r="A56" s="147">
        <v>43</v>
      </c>
      <c r="B56" s="147">
        <v>43</v>
      </c>
      <c r="C56" s="147">
        <v>9.6999999999999993</v>
      </c>
      <c r="D56" s="147">
        <v>0</v>
      </c>
      <c r="E56" s="147">
        <v>0</v>
      </c>
      <c r="F56" s="147">
        <v>0</v>
      </c>
      <c r="G56" s="147">
        <v>550</v>
      </c>
      <c r="H56" s="147">
        <v>50</v>
      </c>
      <c r="I56" s="147">
        <v>3.5</v>
      </c>
      <c r="J56" s="147">
        <v>40</v>
      </c>
      <c r="K56" s="147">
        <v>120</v>
      </c>
      <c r="L56" s="147"/>
      <c r="M56" s="147">
        <v>830</v>
      </c>
      <c r="N56" s="147">
        <v>0</v>
      </c>
      <c r="O56">
        <v>0</v>
      </c>
      <c r="P56">
        <v>0</v>
      </c>
      <c r="Q56">
        <v>0</v>
      </c>
      <c r="R56">
        <v>1</v>
      </c>
      <c r="S56">
        <v>0</v>
      </c>
      <c r="T56" s="147">
        <v>56.08</v>
      </c>
      <c r="U56" s="147">
        <v>38.72</v>
      </c>
      <c r="V56" s="147">
        <v>5.2</v>
      </c>
      <c r="W56" s="147" t="s">
        <v>88</v>
      </c>
    </row>
    <row r="57" spans="1:23" ht="39.75">
      <c r="A57" s="147">
        <v>43</v>
      </c>
      <c r="B57" s="147">
        <v>43</v>
      </c>
      <c r="C57" s="147">
        <v>9.6999999999999993</v>
      </c>
      <c r="D57" s="147">
        <v>0</v>
      </c>
      <c r="E57" s="147">
        <v>0</v>
      </c>
      <c r="F57" s="147">
        <v>0</v>
      </c>
      <c r="G57" s="147">
        <v>550</v>
      </c>
      <c r="H57" s="147">
        <v>50</v>
      </c>
      <c r="I57" s="147">
        <v>3.5</v>
      </c>
      <c r="J57" s="147">
        <v>40</v>
      </c>
      <c r="K57" s="147">
        <v>40</v>
      </c>
      <c r="L57" s="147"/>
      <c r="M57" s="147">
        <v>830</v>
      </c>
      <c r="N57" s="147">
        <v>0</v>
      </c>
      <c r="O57">
        <v>0</v>
      </c>
      <c r="P57">
        <v>0</v>
      </c>
      <c r="Q57">
        <v>0</v>
      </c>
      <c r="R57">
        <v>1</v>
      </c>
      <c r="S57">
        <v>0</v>
      </c>
      <c r="T57" s="147">
        <v>59.21</v>
      </c>
      <c r="U57" s="147">
        <v>32.590000000000003</v>
      </c>
      <c r="V57" s="147">
        <v>8.1999999999999993</v>
      </c>
      <c r="W57" s="147" t="s">
        <v>88</v>
      </c>
    </row>
    <row r="58" spans="1:23" ht="39.75">
      <c r="A58" s="147">
        <v>43</v>
      </c>
      <c r="B58" s="147">
        <v>43</v>
      </c>
      <c r="C58" s="147">
        <v>9.6999999999999993</v>
      </c>
      <c r="D58" s="147">
        <v>0</v>
      </c>
      <c r="E58" s="147">
        <v>0</v>
      </c>
      <c r="F58" s="147">
        <v>0</v>
      </c>
      <c r="G58" s="147">
        <v>550</v>
      </c>
      <c r="H58" s="147">
        <v>20</v>
      </c>
      <c r="I58" s="147">
        <v>3.5</v>
      </c>
      <c r="J58" s="147">
        <v>40</v>
      </c>
      <c r="K58" s="147">
        <v>120</v>
      </c>
      <c r="L58" s="147"/>
      <c r="M58" s="147">
        <v>830</v>
      </c>
      <c r="N58" s="147">
        <v>0</v>
      </c>
      <c r="O58">
        <v>0</v>
      </c>
      <c r="P58">
        <v>0</v>
      </c>
      <c r="Q58">
        <v>0</v>
      </c>
      <c r="R58">
        <v>1</v>
      </c>
      <c r="S58">
        <v>0</v>
      </c>
      <c r="T58" s="147">
        <v>59.7</v>
      </c>
      <c r="U58" s="147">
        <v>32.11</v>
      </c>
      <c r="V58" s="147">
        <v>8.19</v>
      </c>
      <c r="W58" s="147" t="s">
        <v>88</v>
      </c>
    </row>
    <row r="59" spans="1:23" ht="39.75">
      <c r="A59" s="147">
        <v>43</v>
      </c>
      <c r="B59" s="147">
        <v>43</v>
      </c>
      <c r="C59" s="147">
        <v>9.6999999999999993</v>
      </c>
      <c r="D59" s="147">
        <v>0</v>
      </c>
      <c r="E59" s="147">
        <v>0</v>
      </c>
      <c r="F59" s="147">
        <v>0</v>
      </c>
      <c r="G59" s="147">
        <v>450</v>
      </c>
      <c r="H59" s="147">
        <v>50</v>
      </c>
      <c r="I59" s="147">
        <v>3.5</v>
      </c>
      <c r="J59" s="147">
        <v>40</v>
      </c>
      <c r="K59" s="147">
        <v>120</v>
      </c>
      <c r="L59" s="147"/>
      <c r="M59" s="147">
        <v>830</v>
      </c>
      <c r="N59" s="147">
        <v>0</v>
      </c>
      <c r="O59">
        <v>0</v>
      </c>
      <c r="P59">
        <v>0</v>
      </c>
      <c r="Q59">
        <v>0</v>
      </c>
      <c r="R59">
        <v>1</v>
      </c>
      <c r="S59">
        <v>0</v>
      </c>
      <c r="T59" s="147">
        <v>48.38</v>
      </c>
      <c r="U59" s="147">
        <v>45.45</v>
      </c>
      <c r="V59" s="147">
        <v>6.17</v>
      </c>
      <c r="W59" s="147" t="s">
        <v>88</v>
      </c>
    </row>
    <row r="60" spans="1:23" ht="39.75">
      <c r="A60" s="147">
        <v>43</v>
      </c>
      <c r="B60" s="147">
        <v>43</v>
      </c>
      <c r="C60" s="147">
        <v>9.6999999999999993</v>
      </c>
      <c r="D60" s="147">
        <v>0</v>
      </c>
      <c r="E60" s="147">
        <v>0</v>
      </c>
      <c r="F60" s="147">
        <v>0</v>
      </c>
      <c r="G60" s="147">
        <v>550</v>
      </c>
      <c r="H60" s="147">
        <v>20</v>
      </c>
      <c r="I60" s="147">
        <v>3.5</v>
      </c>
      <c r="J60" s="147">
        <v>40</v>
      </c>
      <c r="K60" s="147">
        <v>40</v>
      </c>
      <c r="L60" s="147"/>
      <c r="M60" s="147">
        <v>830</v>
      </c>
      <c r="N60" s="147">
        <v>0</v>
      </c>
      <c r="O60">
        <v>0</v>
      </c>
      <c r="P60">
        <v>0</v>
      </c>
      <c r="Q60">
        <v>0</v>
      </c>
      <c r="R60">
        <v>1</v>
      </c>
      <c r="S60">
        <v>0</v>
      </c>
      <c r="T60" s="147">
        <v>60.48</v>
      </c>
      <c r="U60" s="147">
        <v>31.92</v>
      </c>
      <c r="V60" s="147">
        <v>7.6</v>
      </c>
      <c r="W60" s="147" t="s">
        <v>88</v>
      </c>
    </row>
    <row r="61" spans="1:23" ht="39.75">
      <c r="A61" s="147">
        <v>43</v>
      </c>
      <c r="B61" s="147">
        <v>43</v>
      </c>
      <c r="C61" s="147">
        <v>9.6999999999999993</v>
      </c>
      <c r="D61" s="147">
        <v>0</v>
      </c>
      <c r="E61" s="147">
        <v>0</v>
      </c>
      <c r="F61" s="147">
        <v>0</v>
      </c>
      <c r="G61" s="147">
        <v>450</v>
      </c>
      <c r="H61" s="147">
        <v>50</v>
      </c>
      <c r="I61" s="147">
        <v>3.5</v>
      </c>
      <c r="J61" s="147">
        <v>40</v>
      </c>
      <c r="K61" s="147">
        <v>40</v>
      </c>
      <c r="L61" s="147"/>
      <c r="M61" s="147">
        <v>830</v>
      </c>
      <c r="N61" s="147">
        <v>0</v>
      </c>
      <c r="O61">
        <v>0</v>
      </c>
      <c r="P61">
        <v>0</v>
      </c>
      <c r="Q61">
        <v>0</v>
      </c>
      <c r="R61">
        <v>1</v>
      </c>
      <c r="S61">
        <v>0</v>
      </c>
      <c r="T61" s="147">
        <v>13.61</v>
      </c>
      <c r="U61" s="147">
        <v>86.39</v>
      </c>
      <c r="V61" s="147">
        <v>0</v>
      </c>
      <c r="W61" s="147" t="s">
        <v>88</v>
      </c>
    </row>
    <row r="62" spans="1:23" ht="39.75">
      <c r="A62" s="147">
        <v>43</v>
      </c>
      <c r="B62" s="147">
        <v>43</v>
      </c>
      <c r="C62" s="147">
        <v>9.6999999999999993</v>
      </c>
      <c r="D62" s="147">
        <v>0</v>
      </c>
      <c r="E62" s="147">
        <v>0</v>
      </c>
      <c r="F62" s="147">
        <v>0</v>
      </c>
      <c r="G62" s="147">
        <v>450</v>
      </c>
      <c r="H62" s="147">
        <v>20</v>
      </c>
      <c r="I62" s="147">
        <v>3.5</v>
      </c>
      <c r="J62" s="147">
        <v>40</v>
      </c>
      <c r="K62" s="147">
        <v>120</v>
      </c>
      <c r="L62" s="147"/>
      <c r="M62" s="147">
        <v>830</v>
      </c>
      <c r="N62" s="147">
        <v>0</v>
      </c>
      <c r="O62">
        <v>0</v>
      </c>
      <c r="P62">
        <v>0</v>
      </c>
      <c r="Q62">
        <v>0</v>
      </c>
      <c r="R62">
        <v>1</v>
      </c>
      <c r="S62">
        <v>0</v>
      </c>
      <c r="T62" s="147">
        <v>46.79</v>
      </c>
      <c r="U62" s="147">
        <v>45.28</v>
      </c>
      <c r="V62" s="147">
        <v>7.93</v>
      </c>
      <c r="W62" s="147" t="s">
        <v>88</v>
      </c>
    </row>
    <row r="63" spans="1:23" ht="39.75">
      <c r="A63" s="147">
        <v>43</v>
      </c>
      <c r="B63" s="147">
        <v>43</v>
      </c>
      <c r="C63" s="147">
        <v>9.6999999999999993</v>
      </c>
      <c r="D63" s="147">
        <v>0</v>
      </c>
      <c r="E63" s="147">
        <v>0</v>
      </c>
      <c r="F63" s="147">
        <v>0</v>
      </c>
      <c r="G63" s="147">
        <v>450</v>
      </c>
      <c r="H63" s="147">
        <v>20</v>
      </c>
      <c r="I63" s="147">
        <v>3.5</v>
      </c>
      <c r="J63" s="147">
        <v>40</v>
      </c>
      <c r="K63" s="147">
        <v>40</v>
      </c>
      <c r="L63" s="147"/>
      <c r="M63" s="147">
        <v>830</v>
      </c>
      <c r="N63" s="147">
        <v>0</v>
      </c>
      <c r="O63">
        <v>0</v>
      </c>
      <c r="P63">
        <v>0</v>
      </c>
      <c r="Q63">
        <v>0</v>
      </c>
      <c r="R63">
        <v>1</v>
      </c>
      <c r="S63">
        <v>0</v>
      </c>
      <c r="T63" s="147">
        <v>15.4</v>
      </c>
      <c r="U63" s="147">
        <v>84.6</v>
      </c>
      <c r="V63" s="147">
        <v>0</v>
      </c>
      <c r="W63" s="147" t="s">
        <v>88</v>
      </c>
    </row>
    <row r="64" spans="1:23" ht="39.75">
      <c r="A64" s="147">
        <v>43</v>
      </c>
      <c r="B64" s="147">
        <v>43</v>
      </c>
      <c r="C64" s="147">
        <v>9.6999999999999993</v>
      </c>
      <c r="D64" s="147">
        <v>0</v>
      </c>
      <c r="E64" s="147">
        <v>0</v>
      </c>
      <c r="F64" s="147">
        <v>0</v>
      </c>
      <c r="G64" s="147">
        <v>550</v>
      </c>
      <c r="H64" s="147">
        <v>35</v>
      </c>
      <c r="I64" s="147">
        <v>3.5</v>
      </c>
      <c r="J64" s="147">
        <v>40</v>
      </c>
      <c r="K64" s="147">
        <v>80</v>
      </c>
      <c r="L64" s="147"/>
      <c r="M64" s="147">
        <v>830</v>
      </c>
      <c r="N64" s="147">
        <v>0</v>
      </c>
      <c r="O64">
        <v>0</v>
      </c>
      <c r="P64">
        <v>0</v>
      </c>
      <c r="Q64">
        <v>0</v>
      </c>
      <c r="R64">
        <v>1</v>
      </c>
      <c r="S64">
        <v>0</v>
      </c>
      <c r="T64" s="147">
        <v>58.97</v>
      </c>
      <c r="U64" s="147">
        <v>32.630000000000003</v>
      </c>
      <c r="V64" s="147">
        <v>8.4</v>
      </c>
      <c r="W64" s="147" t="s">
        <v>88</v>
      </c>
    </row>
    <row r="65" spans="1:23" ht="39.75">
      <c r="A65" s="147">
        <v>43</v>
      </c>
      <c r="B65" s="147">
        <v>43</v>
      </c>
      <c r="C65" s="147">
        <v>9.6999999999999993</v>
      </c>
      <c r="D65" s="147">
        <v>0</v>
      </c>
      <c r="E65" s="147">
        <v>0</v>
      </c>
      <c r="F65" s="147">
        <v>0</v>
      </c>
      <c r="G65" s="147">
        <v>450</v>
      </c>
      <c r="H65" s="147">
        <v>35</v>
      </c>
      <c r="I65" s="147">
        <v>3.5</v>
      </c>
      <c r="J65" s="147">
        <v>40</v>
      </c>
      <c r="K65" s="147">
        <v>80</v>
      </c>
      <c r="L65" s="147"/>
      <c r="M65" s="147">
        <v>830</v>
      </c>
      <c r="N65" s="147">
        <v>0</v>
      </c>
      <c r="O65">
        <v>0</v>
      </c>
      <c r="P65">
        <v>0</v>
      </c>
      <c r="Q65">
        <v>0</v>
      </c>
      <c r="R65">
        <v>1</v>
      </c>
      <c r="S65">
        <v>0</v>
      </c>
      <c r="T65" s="147">
        <v>34.94</v>
      </c>
      <c r="U65" s="147">
        <v>55.46</v>
      </c>
      <c r="V65" s="147">
        <v>9.6</v>
      </c>
      <c r="W65" s="147" t="s">
        <v>88</v>
      </c>
    </row>
    <row r="66" spans="1:23" ht="39.75">
      <c r="A66" s="147">
        <v>43</v>
      </c>
      <c r="B66" s="147">
        <v>43</v>
      </c>
      <c r="C66" s="147">
        <v>9.6999999999999993</v>
      </c>
      <c r="D66" s="147">
        <v>0</v>
      </c>
      <c r="E66" s="147">
        <v>0</v>
      </c>
      <c r="F66" s="147">
        <v>0</v>
      </c>
      <c r="G66" s="147">
        <v>500</v>
      </c>
      <c r="H66" s="147">
        <v>50</v>
      </c>
      <c r="I66" s="147">
        <v>3.5</v>
      </c>
      <c r="J66" s="147">
        <v>40</v>
      </c>
      <c r="K66" s="147">
        <v>80</v>
      </c>
      <c r="L66" s="147"/>
      <c r="M66" s="147">
        <v>830</v>
      </c>
      <c r="N66" s="147">
        <v>0</v>
      </c>
      <c r="O66">
        <v>0</v>
      </c>
      <c r="P66">
        <v>0</v>
      </c>
      <c r="Q66">
        <v>0</v>
      </c>
      <c r="R66">
        <v>1</v>
      </c>
      <c r="S66">
        <v>0</v>
      </c>
      <c r="T66" s="147">
        <v>63.41</v>
      </c>
      <c r="U66" s="147">
        <v>27.49</v>
      </c>
      <c r="V66" s="147">
        <v>9.1</v>
      </c>
      <c r="W66" s="147" t="s">
        <v>88</v>
      </c>
    </row>
    <row r="67" spans="1:23" ht="39.75">
      <c r="A67" s="147">
        <v>43</v>
      </c>
      <c r="B67" s="147">
        <v>43</v>
      </c>
      <c r="C67" s="147">
        <v>9.6999999999999993</v>
      </c>
      <c r="D67" s="147">
        <v>0</v>
      </c>
      <c r="E67" s="147">
        <v>0</v>
      </c>
      <c r="F67" s="147">
        <v>0</v>
      </c>
      <c r="G67" s="147">
        <v>500</v>
      </c>
      <c r="H67" s="147">
        <v>20</v>
      </c>
      <c r="I67" s="147">
        <v>3.5</v>
      </c>
      <c r="J67" s="147">
        <v>40</v>
      </c>
      <c r="K67" s="147">
        <v>80</v>
      </c>
      <c r="L67" s="147"/>
      <c r="M67" s="147">
        <v>830</v>
      </c>
      <c r="N67" s="147">
        <v>0</v>
      </c>
      <c r="O67">
        <v>0</v>
      </c>
      <c r="P67">
        <v>0</v>
      </c>
      <c r="Q67">
        <v>0</v>
      </c>
      <c r="R67">
        <v>1</v>
      </c>
      <c r="S67">
        <v>0</v>
      </c>
      <c r="T67" s="147">
        <v>66.510000000000005</v>
      </c>
      <c r="U67" s="147">
        <v>24.17</v>
      </c>
      <c r="V67" s="147">
        <v>9.32</v>
      </c>
      <c r="W67" s="147" t="s">
        <v>88</v>
      </c>
    </row>
    <row r="68" spans="1:23" ht="39.75">
      <c r="A68" s="147">
        <v>43</v>
      </c>
      <c r="B68" s="147">
        <v>43</v>
      </c>
      <c r="C68" s="147">
        <v>9.6999999999999993</v>
      </c>
      <c r="D68" s="147">
        <v>0</v>
      </c>
      <c r="E68" s="147">
        <v>0</v>
      </c>
      <c r="F68" s="147">
        <v>0</v>
      </c>
      <c r="G68" s="147">
        <v>500</v>
      </c>
      <c r="H68" s="147">
        <v>35</v>
      </c>
      <c r="I68" s="147">
        <v>3.5</v>
      </c>
      <c r="J68" s="147">
        <v>40</v>
      </c>
      <c r="K68" s="147">
        <v>120</v>
      </c>
      <c r="L68" s="147"/>
      <c r="M68" s="147">
        <v>830</v>
      </c>
      <c r="N68" s="147">
        <v>0</v>
      </c>
      <c r="O68">
        <v>0</v>
      </c>
      <c r="P68">
        <v>0</v>
      </c>
      <c r="Q68">
        <v>0</v>
      </c>
      <c r="R68">
        <v>1</v>
      </c>
      <c r="S68">
        <v>0</v>
      </c>
      <c r="T68" s="147">
        <v>64.56</v>
      </c>
      <c r="U68" s="147">
        <v>27.56</v>
      </c>
      <c r="V68" s="147">
        <v>7.88</v>
      </c>
      <c r="W68" s="147" t="s">
        <v>88</v>
      </c>
    </row>
    <row r="69" spans="1:23" ht="39.75">
      <c r="A69" s="147">
        <v>43</v>
      </c>
      <c r="B69" s="147">
        <v>43</v>
      </c>
      <c r="C69" s="147">
        <v>9.6999999999999993</v>
      </c>
      <c r="D69" s="147">
        <v>0</v>
      </c>
      <c r="E69" s="147">
        <v>0</v>
      </c>
      <c r="F69" s="147">
        <v>0</v>
      </c>
      <c r="G69" s="147">
        <v>500</v>
      </c>
      <c r="H69" s="147">
        <v>35</v>
      </c>
      <c r="I69" s="147">
        <v>3.5</v>
      </c>
      <c r="J69" s="147">
        <v>40</v>
      </c>
      <c r="K69" s="147">
        <v>40</v>
      </c>
      <c r="L69" s="147"/>
      <c r="M69" s="147">
        <v>830</v>
      </c>
      <c r="N69" s="147">
        <v>0</v>
      </c>
      <c r="O69">
        <v>0</v>
      </c>
      <c r="P69">
        <v>0</v>
      </c>
      <c r="Q69">
        <v>0</v>
      </c>
      <c r="R69">
        <v>1</v>
      </c>
      <c r="S69">
        <v>0</v>
      </c>
      <c r="T69" s="147">
        <v>64.22</v>
      </c>
      <c r="U69" s="147">
        <v>30.36</v>
      </c>
      <c r="V69" s="147">
        <v>5.42</v>
      </c>
      <c r="W69" s="147" t="s">
        <v>88</v>
      </c>
    </row>
    <row r="70" spans="1:23">
      <c r="A70" s="147">
        <v>29.3</v>
      </c>
      <c r="B70" s="147">
        <v>29.3</v>
      </c>
      <c r="C70" s="147">
        <v>26.9</v>
      </c>
      <c r="D70" s="147">
        <v>8.8000000000000007</v>
      </c>
      <c r="E70" s="147">
        <v>0</v>
      </c>
      <c r="F70" s="147">
        <v>5.6</v>
      </c>
      <c r="G70" s="147">
        <v>500</v>
      </c>
      <c r="H70" s="147">
        <v>10</v>
      </c>
      <c r="I70" s="147"/>
      <c r="J70" s="147"/>
      <c r="K70" s="147"/>
      <c r="L70" s="147">
        <v>30</v>
      </c>
      <c r="M70" s="147">
        <v>1000</v>
      </c>
      <c r="N70" s="147">
        <v>0</v>
      </c>
      <c r="O70">
        <v>1</v>
      </c>
      <c r="P70">
        <v>0</v>
      </c>
      <c r="Q70">
        <v>0</v>
      </c>
      <c r="R70">
        <v>0</v>
      </c>
      <c r="S70">
        <v>0</v>
      </c>
      <c r="T70" s="147" t="s">
        <v>262</v>
      </c>
      <c r="U70" s="147">
        <v>14.2</v>
      </c>
      <c r="V70" s="147">
        <v>10</v>
      </c>
      <c r="W70" s="147" t="s">
        <v>57</v>
      </c>
    </row>
    <row r="71" spans="1:23">
      <c r="A71" s="147">
        <v>29.3</v>
      </c>
      <c r="B71" s="147">
        <v>29.3</v>
      </c>
      <c r="C71" s="147">
        <v>26.9</v>
      </c>
      <c r="D71" s="147">
        <v>8.8000000000000007</v>
      </c>
      <c r="E71" s="147">
        <v>0</v>
      </c>
      <c r="F71" s="147">
        <v>5.6</v>
      </c>
      <c r="G71" s="147">
        <v>500</v>
      </c>
      <c r="H71" s="147">
        <v>20</v>
      </c>
      <c r="I71" s="147"/>
      <c r="J71" s="147"/>
      <c r="K71" s="147"/>
      <c r="L71" s="147">
        <v>30</v>
      </c>
      <c r="M71" s="147">
        <v>1000</v>
      </c>
      <c r="N71" s="147">
        <v>0</v>
      </c>
      <c r="O71">
        <v>1</v>
      </c>
      <c r="P71">
        <v>0</v>
      </c>
      <c r="Q71">
        <v>0</v>
      </c>
      <c r="R71">
        <v>0</v>
      </c>
      <c r="S71">
        <v>0</v>
      </c>
      <c r="T71" s="147">
        <v>82</v>
      </c>
      <c r="U71" s="147">
        <v>10.5</v>
      </c>
      <c r="V71" s="147">
        <v>8.5</v>
      </c>
      <c r="W71" s="147" t="s">
        <v>57</v>
      </c>
    </row>
    <row r="72" spans="1:23">
      <c r="A72" s="147">
        <v>0</v>
      </c>
      <c r="B72" s="147">
        <v>0</v>
      </c>
      <c r="C72" s="147">
        <v>100</v>
      </c>
      <c r="D72" s="147">
        <v>0</v>
      </c>
      <c r="E72" s="147">
        <v>0</v>
      </c>
      <c r="F72" s="147">
        <v>0</v>
      </c>
      <c r="G72" s="147">
        <v>250</v>
      </c>
      <c r="H72" s="147"/>
      <c r="I72" s="147"/>
      <c r="J72" s="147">
        <v>2</v>
      </c>
      <c r="K72" s="147"/>
      <c r="L72" s="147"/>
      <c r="M72" s="147"/>
      <c r="N72" s="147">
        <v>0</v>
      </c>
      <c r="O72">
        <v>1</v>
      </c>
      <c r="P72">
        <v>0</v>
      </c>
      <c r="Q72">
        <v>0</v>
      </c>
      <c r="R72">
        <v>0</v>
      </c>
      <c r="S72">
        <v>0</v>
      </c>
      <c r="T72" s="147">
        <v>57.27</v>
      </c>
      <c r="U72" s="147">
        <v>29.05</v>
      </c>
      <c r="V72" s="147">
        <v>13.68</v>
      </c>
      <c r="W72" s="147" t="s">
        <v>57</v>
      </c>
    </row>
    <row r="73" spans="1:23">
      <c r="A73" s="147">
        <v>0</v>
      </c>
      <c r="B73" s="147">
        <v>0</v>
      </c>
      <c r="C73" s="147">
        <v>100</v>
      </c>
      <c r="D73" s="147">
        <v>0</v>
      </c>
      <c r="E73" s="147">
        <v>0</v>
      </c>
      <c r="F73" s="147">
        <v>0</v>
      </c>
      <c r="G73" s="147">
        <v>300</v>
      </c>
      <c r="H73" s="147"/>
      <c r="I73" s="147"/>
      <c r="J73" s="147">
        <v>2</v>
      </c>
      <c r="K73" s="147"/>
      <c r="L73" s="147"/>
      <c r="M73" s="147"/>
      <c r="N73" s="147">
        <v>0</v>
      </c>
      <c r="O73">
        <v>1</v>
      </c>
      <c r="P73">
        <v>0</v>
      </c>
      <c r="Q73">
        <v>0</v>
      </c>
      <c r="R73">
        <v>0</v>
      </c>
      <c r="S73">
        <v>0</v>
      </c>
      <c r="T73" s="147">
        <v>69.819999999999993</v>
      </c>
      <c r="U73" s="147">
        <v>28.84</v>
      </c>
      <c r="V73" s="147">
        <v>1.34</v>
      </c>
      <c r="W73" s="147" t="s">
        <v>57</v>
      </c>
    </row>
    <row r="74" spans="1:23">
      <c r="A74" s="147">
        <v>0</v>
      </c>
      <c r="B74" s="147">
        <v>0</v>
      </c>
      <c r="C74" s="147">
        <v>100</v>
      </c>
      <c r="D74" s="147">
        <v>0</v>
      </c>
      <c r="E74" s="147">
        <v>0</v>
      </c>
      <c r="F74" s="147">
        <v>0</v>
      </c>
      <c r="G74" s="147">
        <v>350</v>
      </c>
      <c r="H74" s="147"/>
      <c r="I74" s="147"/>
      <c r="J74" s="147">
        <v>2</v>
      </c>
      <c r="K74" s="147"/>
      <c r="L74" s="147"/>
      <c r="M74" s="147"/>
      <c r="N74" s="147">
        <v>0</v>
      </c>
      <c r="O74">
        <v>1</v>
      </c>
      <c r="P74">
        <v>0</v>
      </c>
      <c r="Q74">
        <v>0</v>
      </c>
      <c r="R74">
        <v>0</v>
      </c>
      <c r="S74">
        <v>0</v>
      </c>
      <c r="T74" s="147">
        <v>67.739999999999995</v>
      </c>
      <c r="U74" s="147">
        <v>30</v>
      </c>
      <c r="V74" s="147">
        <v>1.56</v>
      </c>
      <c r="W74" s="147" t="s">
        <v>57</v>
      </c>
    </row>
    <row r="75" spans="1:23">
      <c r="A75" s="147">
        <v>0</v>
      </c>
      <c r="B75" s="147">
        <v>0</v>
      </c>
      <c r="C75" s="147">
        <v>100</v>
      </c>
      <c r="D75" s="147">
        <v>0</v>
      </c>
      <c r="E75" s="147">
        <v>0</v>
      </c>
      <c r="F75" s="147">
        <v>0</v>
      </c>
      <c r="G75" s="147">
        <v>400</v>
      </c>
      <c r="H75" s="147"/>
      <c r="I75" s="147"/>
      <c r="J75" s="147">
        <v>2</v>
      </c>
      <c r="K75" s="147"/>
      <c r="L75" s="147"/>
      <c r="M75" s="147"/>
      <c r="N75" s="147">
        <v>0</v>
      </c>
      <c r="O75">
        <v>1</v>
      </c>
      <c r="P75">
        <v>0</v>
      </c>
      <c r="Q75">
        <v>0</v>
      </c>
      <c r="R75">
        <v>0</v>
      </c>
      <c r="S75">
        <v>0</v>
      </c>
      <c r="T75" s="147">
        <v>63.23</v>
      </c>
      <c r="U75" s="147">
        <v>31.07</v>
      </c>
      <c r="V75" s="147">
        <v>5.7</v>
      </c>
      <c r="W75" s="147" t="s">
        <v>57</v>
      </c>
    </row>
    <row r="76" spans="1:23">
      <c r="A76" s="147">
        <v>100</v>
      </c>
      <c r="B76" s="147">
        <v>0</v>
      </c>
      <c r="C76" s="147">
        <v>0</v>
      </c>
      <c r="D76" s="147">
        <v>0</v>
      </c>
      <c r="E76" s="147">
        <v>0</v>
      </c>
      <c r="F76" s="147">
        <v>0</v>
      </c>
      <c r="G76" s="147">
        <v>300</v>
      </c>
      <c r="H76" s="147"/>
      <c r="I76" s="147"/>
      <c r="J76" s="147">
        <v>2</v>
      </c>
      <c r="K76" s="147"/>
      <c r="L76" s="147"/>
      <c r="M76" s="147"/>
      <c r="N76" s="147">
        <v>0</v>
      </c>
      <c r="O76">
        <v>1</v>
      </c>
      <c r="P76">
        <v>0</v>
      </c>
      <c r="Q76">
        <v>0</v>
      </c>
      <c r="R76">
        <v>0</v>
      </c>
      <c r="S76">
        <v>0</v>
      </c>
      <c r="T76" s="147">
        <v>30.7</v>
      </c>
      <c r="U76" s="147">
        <v>36.25</v>
      </c>
      <c r="V76" s="147">
        <v>33.049999999999997</v>
      </c>
      <c r="W76" s="147" t="s">
        <v>57</v>
      </c>
    </row>
    <row r="77" spans="1:23">
      <c r="A77" s="147">
        <v>100</v>
      </c>
      <c r="B77" s="147">
        <v>0</v>
      </c>
      <c r="C77" s="147">
        <v>0</v>
      </c>
      <c r="D77" s="147">
        <v>0</v>
      </c>
      <c r="E77" s="147">
        <v>0</v>
      </c>
      <c r="F77" s="147">
        <v>0</v>
      </c>
      <c r="G77" s="147">
        <v>350</v>
      </c>
      <c r="H77" s="147"/>
      <c r="I77" s="147"/>
      <c r="J77" s="147">
        <v>2</v>
      </c>
      <c r="K77" s="147"/>
      <c r="L77" s="147"/>
      <c r="M77" s="147"/>
      <c r="N77" s="147">
        <v>0</v>
      </c>
      <c r="O77">
        <v>1</v>
      </c>
      <c r="P77">
        <v>0</v>
      </c>
      <c r="Q77">
        <v>0</v>
      </c>
      <c r="R77">
        <v>0</v>
      </c>
      <c r="S77">
        <v>0</v>
      </c>
      <c r="T77" s="147">
        <v>80.88</v>
      </c>
      <c r="U77" s="147">
        <v>17.239999999999998</v>
      </c>
      <c r="V77" s="147">
        <v>1.88</v>
      </c>
      <c r="W77" s="147" t="s">
        <v>57</v>
      </c>
    </row>
    <row r="78" spans="1:23">
      <c r="A78" s="147">
        <v>100</v>
      </c>
      <c r="B78" s="147">
        <v>0</v>
      </c>
      <c r="C78" s="147">
        <v>0</v>
      </c>
      <c r="D78" s="147">
        <v>0</v>
      </c>
      <c r="E78" s="147">
        <v>0</v>
      </c>
      <c r="F78" s="147">
        <v>0</v>
      </c>
      <c r="G78" s="147">
        <v>400</v>
      </c>
      <c r="H78" s="147"/>
      <c r="I78" s="147"/>
      <c r="J78" s="147">
        <v>2</v>
      </c>
      <c r="K78" s="147"/>
      <c r="L78" s="147"/>
      <c r="M78" s="147"/>
      <c r="N78" s="147">
        <v>0</v>
      </c>
      <c r="O78">
        <v>1</v>
      </c>
      <c r="P78">
        <v>0</v>
      </c>
      <c r="Q78">
        <v>0</v>
      </c>
      <c r="R78">
        <v>0</v>
      </c>
      <c r="S78">
        <v>0</v>
      </c>
      <c r="T78" s="147">
        <v>54.17</v>
      </c>
      <c r="U78" s="147">
        <v>45.29</v>
      </c>
      <c r="V78" s="147">
        <v>0.54</v>
      </c>
      <c r="W78" s="147" t="s">
        <v>57</v>
      </c>
    </row>
    <row r="79" spans="1:23">
      <c r="A79" s="147">
        <v>0</v>
      </c>
      <c r="B79" s="147">
        <v>0</v>
      </c>
      <c r="C79" s="147">
        <v>100</v>
      </c>
      <c r="D79" s="147">
        <v>0</v>
      </c>
      <c r="E79" s="147">
        <v>0</v>
      </c>
      <c r="F79" s="147">
        <v>0</v>
      </c>
      <c r="G79" s="147">
        <v>460</v>
      </c>
      <c r="H79" s="147"/>
      <c r="I79" s="147"/>
      <c r="J79" s="147">
        <v>10</v>
      </c>
      <c r="K79" s="147"/>
      <c r="L79" s="147"/>
      <c r="M79" s="147"/>
      <c r="N79" s="147">
        <v>0</v>
      </c>
      <c r="O79">
        <v>1</v>
      </c>
      <c r="P79">
        <v>0</v>
      </c>
      <c r="Q79">
        <v>0</v>
      </c>
      <c r="R79">
        <v>0</v>
      </c>
      <c r="S79">
        <v>0</v>
      </c>
      <c r="T79" s="147">
        <v>86</v>
      </c>
      <c r="U79" s="147">
        <v>14</v>
      </c>
      <c r="V79" s="147">
        <v>0</v>
      </c>
      <c r="W79" s="147" t="s">
        <v>57</v>
      </c>
    </row>
    <row r="80" spans="1:23">
      <c r="A80" s="147">
        <v>0</v>
      </c>
      <c r="B80" s="147">
        <v>34</v>
      </c>
      <c r="C80" s="147">
        <v>66</v>
      </c>
      <c r="D80" s="147">
        <v>0</v>
      </c>
      <c r="E80" s="147">
        <v>0</v>
      </c>
      <c r="F80" s="147">
        <v>0</v>
      </c>
      <c r="G80" s="147">
        <v>460</v>
      </c>
      <c r="H80" s="147"/>
      <c r="I80" s="147"/>
      <c r="J80" s="147">
        <v>10</v>
      </c>
      <c r="K80" s="147"/>
      <c r="L80" s="147"/>
      <c r="M80" s="147"/>
      <c r="N80" s="147">
        <v>0</v>
      </c>
      <c r="O80">
        <v>1</v>
      </c>
      <c r="P80">
        <v>0</v>
      </c>
      <c r="Q80">
        <v>0</v>
      </c>
      <c r="R80">
        <v>0</v>
      </c>
      <c r="S80">
        <v>0</v>
      </c>
      <c r="T80" s="147">
        <v>84</v>
      </c>
      <c r="U80" s="147">
        <v>16</v>
      </c>
      <c r="V80" s="147">
        <v>0</v>
      </c>
      <c r="W80" s="147" t="s">
        <v>57</v>
      </c>
    </row>
    <row r="81" spans="1:23">
      <c r="A81" s="147">
        <v>0</v>
      </c>
      <c r="B81" s="147">
        <v>66</v>
      </c>
      <c r="C81" s="147">
        <v>34</v>
      </c>
      <c r="D81" s="147">
        <v>0</v>
      </c>
      <c r="E81" s="147">
        <v>0</v>
      </c>
      <c r="F81" s="147">
        <v>0</v>
      </c>
      <c r="G81" s="147">
        <v>460</v>
      </c>
      <c r="H81" s="147"/>
      <c r="I81" s="147"/>
      <c r="J81" s="147">
        <v>10</v>
      </c>
      <c r="K81" s="147"/>
      <c r="L81" s="147"/>
      <c r="M81" s="147"/>
      <c r="N81" s="147">
        <v>0</v>
      </c>
      <c r="O81">
        <v>1</v>
      </c>
      <c r="P81">
        <v>0</v>
      </c>
      <c r="Q81">
        <v>0</v>
      </c>
      <c r="R81">
        <v>0</v>
      </c>
      <c r="S81">
        <v>0</v>
      </c>
      <c r="T81" s="147">
        <v>63</v>
      </c>
      <c r="U81" s="147">
        <v>37</v>
      </c>
      <c r="V81" s="147">
        <v>0</v>
      </c>
      <c r="W81" s="147" t="s">
        <v>57</v>
      </c>
    </row>
    <row r="82" spans="1:23">
      <c r="A82" s="147">
        <v>0</v>
      </c>
      <c r="B82" s="147">
        <v>100</v>
      </c>
      <c r="C82" s="147">
        <v>0</v>
      </c>
      <c r="D82" s="147">
        <v>0</v>
      </c>
      <c r="E82" s="147">
        <v>0</v>
      </c>
      <c r="F82" s="147">
        <v>0</v>
      </c>
      <c r="G82" s="147">
        <v>460</v>
      </c>
      <c r="H82" s="147"/>
      <c r="I82" s="147"/>
      <c r="J82" s="147">
        <v>10</v>
      </c>
      <c r="K82" s="147"/>
      <c r="L82" s="147"/>
      <c r="M82" s="147"/>
      <c r="N82" s="147">
        <v>0</v>
      </c>
      <c r="O82">
        <v>1</v>
      </c>
      <c r="P82">
        <v>0</v>
      </c>
      <c r="Q82">
        <v>0</v>
      </c>
      <c r="R82">
        <v>0</v>
      </c>
      <c r="S82">
        <v>0</v>
      </c>
      <c r="T82" s="147">
        <v>95</v>
      </c>
      <c r="U82" s="147">
        <v>5</v>
      </c>
      <c r="V82" s="147">
        <v>0</v>
      </c>
      <c r="W82" s="147" t="s">
        <v>57</v>
      </c>
    </row>
    <row r="83" spans="1:23">
      <c r="A83" s="147">
        <v>0</v>
      </c>
      <c r="B83" s="147">
        <v>100</v>
      </c>
      <c r="C83" s="147">
        <v>0</v>
      </c>
      <c r="D83" s="147">
        <v>0</v>
      </c>
      <c r="E83" s="147">
        <v>0</v>
      </c>
      <c r="F83" s="147">
        <v>0</v>
      </c>
      <c r="G83" s="147">
        <v>500</v>
      </c>
      <c r="H83" s="147">
        <v>6</v>
      </c>
      <c r="I83" s="147">
        <v>2</v>
      </c>
      <c r="J83" s="147"/>
      <c r="K83" s="147"/>
      <c r="L83" s="147"/>
      <c r="M83" s="147"/>
      <c r="N83" s="147">
        <v>0</v>
      </c>
      <c r="O83">
        <v>1</v>
      </c>
      <c r="P83">
        <v>0</v>
      </c>
      <c r="Q83">
        <v>0</v>
      </c>
      <c r="R83">
        <v>0</v>
      </c>
      <c r="S83">
        <v>0</v>
      </c>
      <c r="T83" s="147">
        <v>80.41</v>
      </c>
      <c r="U83" s="147">
        <v>19.43</v>
      </c>
      <c r="V83" s="147">
        <v>0.16</v>
      </c>
      <c r="W83" s="147" t="s">
        <v>57</v>
      </c>
    </row>
    <row r="84" spans="1:23">
      <c r="A84" s="147">
        <v>0</v>
      </c>
      <c r="B84" s="147">
        <v>100</v>
      </c>
      <c r="C84" s="147">
        <v>0</v>
      </c>
      <c r="D84" s="147">
        <v>0</v>
      </c>
      <c r="E84" s="147">
        <v>0</v>
      </c>
      <c r="F84" s="147">
        <v>0</v>
      </c>
      <c r="G84" s="147">
        <v>500</v>
      </c>
      <c r="H84" s="147">
        <v>8</v>
      </c>
      <c r="I84" s="147">
        <v>2</v>
      </c>
      <c r="J84" s="147"/>
      <c r="K84" s="147"/>
      <c r="L84" s="147"/>
      <c r="M84" s="147"/>
      <c r="N84" s="147">
        <v>0</v>
      </c>
      <c r="O84">
        <v>1</v>
      </c>
      <c r="P84">
        <v>0</v>
      </c>
      <c r="Q84">
        <v>0</v>
      </c>
      <c r="R84">
        <v>0</v>
      </c>
      <c r="S84">
        <v>0</v>
      </c>
      <c r="T84" s="147">
        <v>79.64</v>
      </c>
      <c r="U84" s="147">
        <v>20.23</v>
      </c>
      <c r="V84" s="147">
        <v>0.11</v>
      </c>
      <c r="W84" s="147" t="s">
        <v>57</v>
      </c>
    </row>
    <row r="85" spans="1:23">
      <c r="A85" s="147">
        <v>0</v>
      </c>
      <c r="B85" s="147">
        <v>100</v>
      </c>
      <c r="C85" s="147">
        <v>0</v>
      </c>
      <c r="D85" s="147">
        <v>0</v>
      </c>
      <c r="E85" s="147">
        <v>0</v>
      </c>
      <c r="F85" s="147">
        <v>0</v>
      </c>
      <c r="G85" s="147">
        <v>500</v>
      </c>
      <c r="H85" s="147">
        <v>10</v>
      </c>
      <c r="I85" s="147">
        <v>2</v>
      </c>
      <c r="J85" s="147"/>
      <c r="K85" s="147"/>
      <c r="L85" s="147"/>
      <c r="M85" s="147"/>
      <c r="N85" s="147">
        <v>0</v>
      </c>
      <c r="O85">
        <v>1</v>
      </c>
      <c r="P85">
        <v>0</v>
      </c>
      <c r="Q85">
        <v>0</v>
      </c>
      <c r="R85">
        <v>0</v>
      </c>
      <c r="S85">
        <v>0</v>
      </c>
      <c r="T85" s="147">
        <v>76.45</v>
      </c>
      <c r="U85" s="147">
        <v>23.46</v>
      </c>
      <c r="V85" s="147">
        <v>0.09</v>
      </c>
      <c r="W85" s="147" t="s">
        <v>57</v>
      </c>
    </row>
    <row r="86" spans="1:23">
      <c r="A86" s="147">
        <v>0</v>
      </c>
      <c r="B86" s="147">
        <v>100</v>
      </c>
      <c r="C86" s="147">
        <v>0</v>
      </c>
      <c r="D86" s="147">
        <v>0</v>
      </c>
      <c r="E86" s="147">
        <v>0</v>
      </c>
      <c r="F86" s="147">
        <v>0</v>
      </c>
      <c r="G86" s="147">
        <v>500</v>
      </c>
      <c r="H86" s="147">
        <v>12</v>
      </c>
      <c r="I86" s="147">
        <v>2</v>
      </c>
      <c r="J86" s="147"/>
      <c r="K86" s="147"/>
      <c r="L86" s="147"/>
      <c r="M86" s="147"/>
      <c r="N86" s="147">
        <v>0</v>
      </c>
      <c r="O86">
        <v>1</v>
      </c>
      <c r="P86">
        <v>0</v>
      </c>
      <c r="Q86">
        <v>0</v>
      </c>
      <c r="R86">
        <v>0</v>
      </c>
      <c r="S86">
        <v>0</v>
      </c>
      <c r="T86" s="147">
        <v>74.319999999999993</v>
      </c>
      <c r="U86" s="147">
        <v>25.64</v>
      </c>
      <c r="V86" s="147">
        <v>0.04</v>
      </c>
      <c r="W86" s="147" t="s">
        <v>57</v>
      </c>
    </row>
    <row r="87" spans="1:23">
      <c r="A87" s="147">
        <v>0</v>
      </c>
      <c r="B87" s="147">
        <v>100</v>
      </c>
      <c r="C87" s="147">
        <v>0</v>
      </c>
      <c r="D87" s="147">
        <v>0</v>
      </c>
      <c r="E87" s="147">
        <v>0</v>
      </c>
      <c r="F87" s="147">
        <v>0</v>
      </c>
      <c r="G87" s="147">
        <v>500</v>
      </c>
      <c r="H87" s="147">
        <v>14</v>
      </c>
      <c r="I87" s="147">
        <v>2</v>
      </c>
      <c r="J87" s="147"/>
      <c r="K87" s="147"/>
      <c r="L87" s="147"/>
      <c r="M87" s="147"/>
      <c r="N87" s="147">
        <v>0</v>
      </c>
      <c r="O87">
        <v>1</v>
      </c>
      <c r="P87">
        <v>0</v>
      </c>
      <c r="Q87">
        <v>0</v>
      </c>
      <c r="R87">
        <v>0</v>
      </c>
      <c r="S87">
        <v>0</v>
      </c>
      <c r="T87" s="147">
        <v>71.11</v>
      </c>
      <c r="U87" s="147">
        <v>28.85</v>
      </c>
      <c r="V87" s="147">
        <v>0.04</v>
      </c>
      <c r="W87" s="147" t="s">
        <v>57</v>
      </c>
    </row>
    <row r="88" spans="1:23">
      <c r="A88" s="147">
        <v>0</v>
      </c>
      <c r="B88" s="147">
        <v>0</v>
      </c>
      <c r="C88" s="147">
        <v>0</v>
      </c>
      <c r="D88" s="147">
        <v>0</v>
      </c>
      <c r="E88" s="147">
        <v>0</v>
      </c>
      <c r="F88" s="147">
        <v>100</v>
      </c>
      <c r="G88" s="147">
        <v>500</v>
      </c>
      <c r="H88" s="147">
        <v>6</v>
      </c>
      <c r="I88" s="147">
        <v>2</v>
      </c>
      <c r="J88" s="147"/>
      <c r="K88" s="147"/>
      <c r="L88" s="147"/>
      <c r="M88" s="147"/>
      <c r="N88" s="147">
        <v>0</v>
      </c>
      <c r="O88">
        <v>1</v>
      </c>
      <c r="P88">
        <v>0</v>
      </c>
      <c r="Q88">
        <v>0</v>
      </c>
      <c r="R88">
        <v>0</v>
      </c>
      <c r="S88">
        <v>0</v>
      </c>
      <c r="T88" s="147">
        <v>38.89</v>
      </c>
      <c r="U88" s="147">
        <v>52.13</v>
      </c>
      <c r="V88" s="147">
        <v>8.98</v>
      </c>
      <c r="W88" s="147" t="s">
        <v>57</v>
      </c>
    </row>
    <row r="89" spans="1:23">
      <c r="A89" s="147">
        <v>0</v>
      </c>
      <c r="B89" s="147">
        <v>0</v>
      </c>
      <c r="C89" s="147">
        <v>0</v>
      </c>
      <c r="D89" s="147">
        <v>0</v>
      </c>
      <c r="E89" s="147">
        <v>0</v>
      </c>
      <c r="F89" s="147">
        <v>100</v>
      </c>
      <c r="G89" s="147">
        <v>500</v>
      </c>
      <c r="H89" s="147">
        <v>8</v>
      </c>
      <c r="I89" s="147">
        <v>2</v>
      </c>
      <c r="J89" s="147"/>
      <c r="K89" s="147"/>
      <c r="L89" s="147"/>
      <c r="M89" s="147"/>
      <c r="N89" s="147">
        <v>0</v>
      </c>
      <c r="O89">
        <v>1</v>
      </c>
      <c r="P89">
        <v>0</v>
      </c>
      <c r="Q89">
        <v>0</v>
      </c>
      <c r="R89">
        <v>0</v>
      </c>
      <c r="S89">
        <v>0</v>
      </c>
      <c r="T89" s="147">
        <v>34.159999999999997</v>
      </c>
      <c r="U89" s="147">
        <v>57.72</v>
      </c>
      <c r="V89" s="147">
        <v>8.1199999999999992</v>
      </c>
      <c r="W89" s="147" t="s">
        <v>57</v>
      </c>
    </row>
    <row r="90" spans="1:23">
      <c r="A90" s="147">
        <v>0</v>
      </c>
      <c r="B90" s="147">
        <v>0</v>
      </c>
      <c r="C90" s="147">
        <v>0</v>
      </c>
      <c r="D90" s="147">
        <v>0</v>
      </c>
      <c r="E90" s="147">
        <v>0</v>
      </c>
      <c r="F90" s="147">
        <v>100</v>
      </c>
      <c r="G90" s="147">
        <v>500</v>
      </c>
      <c r="H90" s="147">
        <v>10</v>
      </c>
      <c r="I90" s="147">
        <v>2</v>
      </c>
      <c r="J90" s="147"/>
      <c r="K90" s="147"/>
      <c r="L90" s="147"/>
      <c r="M90" s="147"/>
      <c r="N90" s="147">
        <v>0</v>
      </c>
      <c r="O90">
        <v>1</v>
      </c>
      <c r="P90">
        <v>0</v>
      </c>
      <c r="Q90">
        <v>0</v>
      </c>
      <c r="R90">
        <v>0</v>
      </c>
      <c r="S90">
        <v>0</v>
      </c>
      <c r="T90" s="147">
        <v>32.130000000000003</v>
      </c>
      <c r="U90" s="147">
        <v>60.23</v>
      </c>
      <c r="V90" s="147">
        <v>7.64</v>
      </c>
      <c r="W90" s="147" t="s">
        <v>57</v>
      </c>
    </row>
    <row r="91" spans="1:23">
      <c r="A91" s="147">
        <v>0</v>
      </c>
      <c r="B91" s="147">
        <v>0</v>
      </c>
      <c r="C91" s="147">
        <v>0</v>
      </c>
      <c r="D91" s="147">
        <v>0</v>
      </c>
      <c r="E91" s="147">
        <v>0</v>
      </c>
      <c r="F91" s="147">
        <v>100</v>
      </c>
      <c r="G91" s="147">
        <v>500</v>
      </c>
      <c r="H91" s="147">
        <v>12</v>
      </c>
      <c r="I91" s="147">
        <v>2</v>
      </c>
      <c r="J91" s="147"/>
      <c r="K91" s="147"/>
      <c r="L91" s="147"/>
      <c r="M91" s="147"/>
      <c r="N91" s="147">
        <v>0</v>
      </c>
      <c r="O91">
        <v>1</v>
      </c>
      <c r="P91">
        <v>0</v>
      </c>
      <c r="Q91">
        <v>0</v>
      </c>
      <c r="R91">
        <v>0</v>
      </c>
      <c r="S91">
        <v>0</v>
      </c>
      <c r="T91" s="147">
        <v>30.33</v>
      </c>
      <c r="U91" s="147">
        <v>63.03</v>
      </c>
      <c r="V91" s="147">
        <v>6.61</v>
      </c>
      <c r="W91" s="147" t="s">
        <v>57</v>
      </c>
    </row>
    <row r="92" spans="1:23">
      <c r="A92" s="147">
        <v>0</v>
      </c>
      <c r="B92" s="147">
        <v>0</v>
      </c>
      <c r="C92" s="147">
        <v>0</v>
      </c>
      <c r="D92" s="147">
        <v>0</v>
      </c>
      <c r="E92" s="147">
        <v>0</v>
      </c>
      <c r="F92" s="147">
        <v>100</v>
      </c>
      <c r="G92" s="147">
        <v>500</v>
      </c>
      <c r="H92" s="147">
        <v>14</v>
      </c>
      <c r="I92" s="147">
        <v>2</v>
      </c>
      <c r="J92" s="147"/>
      <c r="K92" s="147"/>
      <c r="L92" s="147"/>
      <c r="M92" s="147"/>
      <c r="N92" s="147">
        <v>0</v>
      </c>
      <c r="O92">
        <v>1</v>
      </c>
      <c r="P92">
        <v>0</v>
      </c>
      <c r="Q92">
        <v>0</v>
      </c>
      <c r="R92">
        <v>0</v>
      </c>
      <c r="S92">
        <v>0</v>
      </c>
      <c r="T92" s="147">
        <v>29.14</v>
      </c>
      <c r="U92" s="147">
        <v>65.12</v>
      </c>
      <c r="V92" s="147">
        <v>5.74</v>
      </c>
      <c r="W92" s="147" t="s">
        <v>57</v>
      </c>
    </row>
    <row r="93" spans="1:23">
      <c r="A93" s="147">
        <v>0</v>
      </c>
      <c r="B93" s="147">
        <v>0</v>
      </c>
      <c r="C93" s="147">
        <v>100</v>
      </c>
      <c r="D93" s="147">
        <v>0</v>
      </c>
      <c r="E93" s="147">
        <v>0</v>
      </c>
      <c r="F93" s="147">
        <v>0</v>
      </c>
      <c r="G93" s="147">
        <v>500</v>
      </c>
      <c r="H93" s="147">
        <v>6</v>
      </c>
      <c r="I93" s="147">
        <v>2</v>
      </c>
      <c r="J93" s="147"/>
      <c r="K93" s="147"/>
      <c r="L93" s="147"/>
      <c r="M93" s="147"/>
      <c r="N93" s="147">
        <v>0</v>
      </c>
      <c r="O93">
        <v>1</v>
      </c>
      <c r="P93">
        <v>0</v>
      </c>
      <c r="Q93">
        <v>0</v>
      </c>
      <c r="R93">
        <v>0</v>
      </c>
      <c r="S93">
        <v>0</v>
      </c>
      <c r="T93" s="147">
        <v>82.12</v>
      </c>
      <c r="U93" s="147">
        <v>17.760000000000002</v>
      </c>
      <c r="V93" s="147">
        <v>0.12</v>
      </c>
      <c r="W93" s="147" t="s">
        <v>57</v>
      </c>
    </row>
    <row r="94" spans="1:23">
      <c r="A94" s="147">
        <v>0</v>
      </c>
      <c r="B94" s="147">
        <v>0</v>
      </c>
      <c r="C94" s="147">
        <v>100</v>
      </c>
      <c r="D94" s="147">
        <v>0</v>
      </c>
      <c r="E94" s="147">
        <v>0</v>
      </c>
      <c r="F94" s="147">
        <v>0</v>
      </c>
      <c r="G94" s="147">
        <v>500</v>
      </c>
      <c r="H94" s="147">
        <v>8</v>
      </c>
      <c r="I94" s="147">
        <v>2</v>
      </c>
      <c r="J94" s="147"/>
      <c r="K94" s="147"/>
      <c r="L94" s="147"/>
      <c r="M94" s="147"/>
      <c r="N94" s="147">
        <v>0</v>
      </c>
      <c r="O94">
        <v>1</v>
      </c>
      <c r="P94">
        <v>0</v>
      </c>
      <c r="Q94">
        <v>0</v>
      </c>
      <c r="R94">
        <v>0</v>
      </c>
      <c r="S94">
        <v>0</v>
      </c>
      <c r="T94" s="147">
        <v>81.319999999999993</v>
      </c>
      <c r="U94" s="147">
        <v>18.68</v>
      </c>
      <c r="V94" s="147">
        <v>0.09</v>
      </c>
      <c r="W94" s="147" t="s">
        <v>57</v>
      </c>
    </row>
    <row r="95" spans="1:23">
      <c r="A95" s="147">
        <v>0</v>
      </c>
      <c r="B95" s="147">
        <v>0</v>
      </c>
      <c r="C95" s="147">
        <v>100</v>
      </c>
      <c r="D95" s="147">
        <v>0</v>
      </c>
      <c r="E95" s="147">
        <v>0</v>
      </c>
      <c r="F95" s="147">
        <v>0</v>
      </c>
      <c r="G95" s="147">
        <v>500</v>
      </c>
      <c r="H95" s="147">
        <v>10</v>
      </c>
      <c r="I95" s="147">
        <v>2</v>
      </c>
      <c r="J95" s="147"/>
      <c r="K95" s="147"/>
      <c r="L95" s="147"/>
      <c r="M95" s="147"/>
      <c r="N95" s="147">
        <v>0</v>
      </c>
      <c r="O95">
        <v>1</v>
      </c>
      <c r="P95">
        <v>0</v>
      </c>
      <c r="Q95">
        <v>0</v>
      </c>
      <c r="R95">
        <v>0</v>
      </c>
      <c r="S95">
        <v>0</v>
      </c>
      <c r="T95" s="147">
        <v>80.650000000000006</v>
      </c>
      <c r="U95" s="147">
        <v>19.28</v>
      </c>
      <c r="V95" s="147">
        <v>7.0000000000000007E-2</v>
      </c>
      <c r="W95" s="147" t="s">
        <v>57</v>
      </c>
    </row>
    <row r="96" spans="1:23">
      <c r="A96" s="147">
        <v>0</v>
      </c>
      <c r="B96" s="147">
        <v>0</v>
      </c>
      <c r="C96" s="147">
        <v>100</v>
      </c>
      <c r="D96" s="147">
        <v>0</v>
      </c>
      <c r="E96" s="147">
        <v>0</v>
      </c>
      <c r="F96" s="147">
        <v>0</v>
      </c>
      <c r="G96" s="147">
        <v>500</v>
      </c>
      <c r="H96" s="147">
        <v>12</v>
      </c>
      <c r="I96" s="147">
        <v>2</v>
      </c>
      <c r="J96" s="147"/>
      <c r="K96" s="147"/>
      <c r="L96" s="147"/>
      <c r="M96" s="147"/>
      <c r="N96" s="147">
        <v>0</v>
      </c>
      <c r="O96">
        <v>1</v>
      </c>
      <c r="P96">
        <v>0</v>
      </c>
      <c r="Q96">
        <v>0</v>
      </c>
      <c r="R96">
        <v>0</v>
      </c>
      <c r="S96">
        <v>0</v>
      </c>
      <c r="T96" s="147">
        <v>79.41</v>
      </c>
      <c r="U96" s="147">
        <v>20.55</v>
      </c>
      <c r="V96" s="147">
        <v>0.04</v>
      </c>
      <c r="W96" s="147" t="s">
        <v>57</v>
      </c>
    </row>
    <row r="97" spans="1:23">
      <c r="A97" s="147">
        <v>0</v>
      </c>
      <c r="B97" s="147">
        <v>0</v>
      </c>
      <c r="C97" s="147">
        <v>100</v>
      </c>
      <c r="D97" s="147">
        <v>0</v>
      </c>
      <c r="E97" s="147">
        <v>0</v>
      </c>
      <c r="F97" s="147">
        <v>0</v>
      </c>
      <c r="G97" s="147">
        <v>500</v>
      </c>
      <c r="H97" s="147">
        <v>14</v>
      </c>
      <c r="I97" s="147">
        <v>2</v>
      </c>
      <c r="J97" s="147"/>
      <c r="K97" s="147"/>
      <c r="L97" s="147"/>
      <c r="M97" s="147"/>
      <c r="N97" s="147">
        <v>0</v>
      </c>
      <c r="O97">
        <v>1</v>
      </c>
      <c r="P97">
        <v>0</v>
      </c>
      <c r="Q97">
        <v>0</v>
      </c>
      <c r="R97">
        <v>0</v>
      </c>
      <c r="S97">
        <v>0</v>
      </c>
      <c r="T97" s="147">
        <v>78.260000000000005</v>
      </c>
      <c r="U97" s="147">
        <v>21.74</v>
      </c>
      <c r="V97" s="147">
        <v>0</v>
      </c>
      <c r="W97" s="147" t="s">
        <v>57</v>
      </c>
    </row>
    <row r="98" spans="1:23" ht="26.65">
      <c r="A98" s="147">
        <v>26.2</v>
      </c>
      <c r="B98" s="147">
        <v>31.1</v>
      </c>
      <c r="C98" s="147">
        <v>8.1999999999999993</v>
      </c>
      <c r="D98" s="147">
        <v>13</v>
      </c>
      <c r="E98" s="147">
        <v>0</v>
      </c>
      <c r="F98" s="147">
        <v>0</v>
      </c>
      <c r="G98" s="147">
        <v>500</v>
      </c>
      <c r="H98" s="147">
        <v>20</v>
      </c>
      <c r="I98" s="147">
        <v>2.5</v>
      </c>
      <c r="J98" s="147">
        <v>400</v>
      </c>
      <c r="K98" s="147"/>
      <c r="L98" s="147">
        <v>30</v>
      </c>
      <c r="M98" s="147">
        <v>200</v>
      </c>
      <c r="N98" s="147">
        <v>0</v>
      </c>
      <c r="O98">
        <v>0</v>
      </c>
      <c r="P98">
        <v>1</v>
      </c>
      <c r="Q98">
        <v>0</v>
      </c>
      <c r="R98">
        <v>0</v>
      </c>
      <c r="S98">
        <v>0</v>
      </c>
      <c r="T98" s="147">
        <v>29</v>
      </c>
      <c r="U98" s="147">
        <v>20.89</v>
      </c>
      <c r="V98" s="147">
        <v>50.11</v>
      </c>
      <c r="W98" s="147" t="s">
        <v>117</v>
      </c>
    </row>
    <row r="99" spans="1:23" ht="26.65">
      <c r="A99" s="147">
        <v>17.8</v>
      </c>
      <c r="B99" s="147">
        <v>19.600000000000001</v>
      </c>
      <c r="C99" s="147">
        <v>13.9</v>
      </c>
      <c r="D99" s="147">
        <v>8.6999999999999993</v>
      </c>
      <c r="E99" s="147">
        <v>0</v>
      </c>
      <c r="F99" s="147">
        <v>0</v>
      </c>
      <c r="G99" s="147">
        <v>500</v>
      </c>
      <c r="H99" s="147">
        <v>20</v>
      </c>
      <c r="I99" s="147">
        <v>2.5</v>
      </c>
      <c r="J99" s="147">
        <v>400</v>
      </c>
      <c r="K99" s="147"/>
      <c r="L99" s="147">
        <v>30</v>
      </c>
      <c r="M99" s="147">
        <v>200</v>
      </c>
      <c r="N99" s="147">
        <v>0</v>
      </c>
      <c r="O99">
        <v>0</v>
      </c>
      <c r="P99">
        <v>1</v>
      </c>
      <c r="Q99">
        <v>0</v>
      </c>
      <c r="R99">
        <v>0</v>
      </c>
      <c r="S99">
        <v>0</v>
      </c>
      <c r="T99" s="147">
        <v>26.33</v>
      </c>
      <c r="U99" s="147">
        <v>19.170000000000002</v>
      </c>
      <c r="V99" s="147">
        <v>54.5</v>
      </c>
      <c r="W99" s="147" t="s">
        <v>117</v>
      </c>
    </row>
    <row r="100" spans="1:23" ht="26.65">
      <c r="A100" s="147">
        <v>3.5</v>
      </c>
      <c r="B100" s="147">
        <v>25</v>
      </c>
      <c r="C100" s="147">
        <v>22.2</v>
      </c>
      <c r="D100" s="147">
        <v>4</v>
      </c>
      <c r="E100" s="147">
        <v>0</v>
      </c>
      <c r="F100" s="147">
        <v>0</v>
      </c>
      <c r="G100" s="147">
        <v>500</v>
      </c>
      <c r="H100" s="147">
        <v>20</v>
      </c>
      <c r="I100" s="147">
        <v>2.5</v>
      </c>
      <c r="J100" s="147">
        <v>400</v>
      </c>
      <c r="K100" s="147"/>
      <c r="L100" s="147">
        <v>30</v>
      </c>
      <c r="M100" s="147">
        <v>200</v>
      </c>
      <c r="N100" s="147">
        <v>0</v>
      </c>
      <c r="O100">
        <v>0</v>
      </c>
      <c r="P100">
        <v>1</v>
      </c>
      <c r="Q100">
        <v>0</v>
      </c>
      <c r="R100">
        <v>0</v>
      </c>
      <c r="S100">
        <v>0</v>
      </c>
      <c r="T100" s="147">
        <v>44.62</v>
      </c>
      <c r="U100" s="147">
        <v>39</v>
      </c>
      <c r="V100" s="147">
        <v>16.38</v>
      </c>
      <c r="W100" s="147" t="s">
        <v>117</v>
      </c>
    </row>
    <row r="101" spans="1:23" ht="26.65">
      <c r="A101" s="147">
        <v>17</v>
      </c>
      <c r="B101" s="147">
        <v>34</v>
      </c>
      <c r="C101" s="147">
        <v>15.4</v>
      </c>
      <c r="D101" s="147">
        <v>12.4</v>
      </c>
      <c r="E101" s="147">
        <v>0</v>
      </c>
      <c r="F101" s="147">
        <v>0</v>
      </c>
      <c r="G101" s="147">
        <v>500</v>
      </c>
      <c r="H101" s="147">
        <v>20</v>
      </c>
      <c r="I101" s="147">
        <v>2.5</v>
      </c>
      <c r="J101" s="147">
        <v>400</v>
      </c>
      <c r="K101" s="147"/>
      <c r="L101" s="147">
        <v>30</v>
      </c>
      <c r="M101" s="147">
        <v>200</v>
      </c>
      <c r="N101" s="147">
        <v>0</v>
      </c>
      <c r="O101">
        <v>0</v>
      </c>
      <c r="P101">
        <v>1</v>
      </c>
      <c r="Q101">
        <v>0</v>
      </c>
      <c r="R101">
        <v>0</v>
      </c>
      <c r="S101">
        <v>0</v>
      </c>
      <c r="T101" s="147">
        <v>43.2</v>
      </c>
      <c r="U101" s="147">
        <v>9.2799999999999994</v>
      </c>
      <c r="V101" s="147">
        <v>47.52</v>
      </c>
      <c r="W101" s="147" t="s">
        <v>117</v>
      </c>
    </row>
    <row r="102" spans="1:23">
      <c r="A102" s="147">
        <v>100</v>
      </c>
      <c r="B102" s="147">
        <v>0</v>
      </c>
      <c r="C102" s="147">
        <v>0</v>
      </c>
      <c r="D102" s="147">
        <v>0</v>
      </c>
      <c r="E102" s="147">
        <v>0</v>
      </c>
      <c r="F102" s="147">
        <v>0</v>
      </c>
      <c r="G102" s="147">
        <v>430</v>
      </c>
      <c r="H102" s="147">
        <v>3</v>
      </c>
      <c r="I102" s="147"/>
      <c r="J102" s="147">
        <v>10</v>
      </c>
      <c r="K102" s="147"/>
      <c r="L102" s="147">
        <v>350</v>
      </c>
      <c r="M102" s="147"/>
      <c r="N102" s="147">
        <v>0</v>
      </c>
      <c r="O102">
        <v>1</v>
      </c>
      <c r="P102">
        <v>0</v>
      </c>
      <c r="Q102">
        <v>0</v>
      </c>
      <c r="R102">
        <v>0</v>
      </c>
      <c r="S102">
        <v>0</v>
      </c>
      <c r="T102" s="147">
        <v>84.7</v>
      </c>
      <c r="U102" s="147">
        <v>6.3</v>
      </c>
      <c r="V102" s="147">
        <v>9</v>
      </c>
      <c r="W102" s="147" t="s">
        <v>57</v>
      </c>
    </row>
    <row r="103" spans="1:23">
      <c r="A103" s="147">
        <v>0</v>
      </c>
      <c r="B103" s="147">
        <v>100</v>
      </c>
      <c r="C103" s="147">
        <v>0</v>
      </c>
      <c r="D103" s="147">
        <v>0</v>
      </c>
      <c r="E103" s="147">
        <v>0</v>
      </c>
      <c r="F103" s="147">
        <v>0</v>
      </c>
      <c r="G103" s="147">
        <v>430</v>
      </c>
      <c r="H103" s="147">
        <v>3</v>
      </c>
      <c r="I103" s="147"/>
      <c r="J103" s="147">
        <v>10</v>
      </c>
      <c r="K103" s="147"/>
      <c r="L103" s="147">
        <v>300</v>
      </c>
      <c r="M103" s="147"/>
      <c r="N103" s="147">
        <v>0</v>
      </c>
      <c r="O103">
        <v>1</v>
      </c>
      <c r="P103">
        <v>0</v>
      </c>
      <c r="Q103">
        <v>0</v>
      </c>
      <c r="R103">
        <v>0</v>
      </c>
      <c r="S103">
        <v>0</v>
      </c>
      <c r="T103" s="147">
        <v>84.3</v>
      </c>
      <c r="U103" s="147">
        <v>8.1999999999999993</v>
      </c>
      <c r="V103" s="147">
        <v>7.5</v>
      </c>
      <c r="W103" s="147" t="s">
        <v>57</v>
      </c>
    </row>
    <row r="104" spans="1:23">
      <c r="A104" s="147">
        <v>0</v>
      </c>
      <c r="B104" s="147">
        <v>100</v>
      </c>
      <c r="C104" s="147">
        <v>0</v>
      </c>
      <c r="D104" s="147">
        <v>0</v>
      </c>
      <c r="E104" s="147">
        <v>0</v>
      </c>
      <c r="F104" s="147">
        <v>0</v>
      </c>
      <c r="G104" s="147">
        <v>430</v>
      </c>
      <c r="H104" s="147">
        <v>3</v>
      </c>
      <c r="I104" s="147"/>
      <c r="J104" s="147">
        <v>10</v>
      </c>
      <c r="K104" s="147"/>
      <c r="L104" s="147">
        <v>300</v>
      </c>
      <c r="M104" s="147"/>
      <c r="N104" s="147">
        <v>0</v>
      </c>
      <c r="O104">
        <v>1</v>
      </c>
      <c r="P104">
        <v>0</v>
      </c>
      <c r="Q104">
        <v>0</v>
      </c>
      <c r="R104">
        <v>0</v>
      </c>
      <c r="S104">
        <v>0</v>
      </c>
      <c r="T104" s="147">
        <v>84.6</v>
      </c>
      <c r="U104" s="147">
        <v>7.8</v>
      </c>
      <c r="V104" s="147">
        <v>7.6</v>
      </c>
      <c r="W104" s="147" t="s">
        <v>57</v>
      </c>
    </row>
    <row r="105" spans="1:23">
      <c r="A105" s="147">
        <v>50</v>
      </c>
      <c r="B105" s="147">
        <v>50</v>
      </c>
      <c r="C105" s="147">
        <v>0</v>
      </c>
      <c r="D105" s="147">
        <v>0</v>
      </c>
      <c r="E105" s="147">
        <v>0</v>
      </c>
      <c r="F105" s="147">
        <v>0</v>
      </c>
      <c r="G105" s="147">
        <v>430</v>
      </c>
      <c r="H105" s="147">
        <v>3</v>
      </c>
      <c r="I105" s="147"/>
      <c r="J105" s="147">
        <v>10</v>
      </c>
      <c r="K105" s="147"/>
      <c r="L105" s="147">
        <v>375</v>
      </c>
      <c r="M105" s="147"/>
      <c r="N105" s="147">
        <v>0</v>
      </c>
      <c r="O105">
        <v>1</v>
      </c>
      <c r="P105">
        <v>0</v>
      </c>
      <c r="Q105">
        <v>0</v>
      </c>
      <c r="R105">
        <v>0</v>
      </c>
      <c r="S105">
        <v>0</v>
      </c>
      <c r="T105" s="147">
        <v>83.7</v>
      </c>
      <c r="U105" s="147">
        <v>11.6</v>
      </c>
      <c r="V105" s="147">
        <v>11</v>
      </c>
      <c r="W105" s="147" t="s">
        <v>57</v>
      </c>
    </row>
    <row r="106" spans="1:23">
      <c r="A106" s="147">
        <v>0</v>
      </c>
      <c r="B106" s="147">
        <v>0</v>
      </c>
      <c r="C106" s="147">
        <v>0</v>
      </c>
      <c r="D106" s="147">
        <v>100</v>
      </c>
      <c r="E106" s="147">
        <v>0</v>
      </c>
      <c r="F106" s="147">
        <v>0</v>
      </c>
      <c r="G106" s="147">
        <v>450</v>
      </c>
      <c r="H106" s="147">
        <v>10</v>
      </c>
      <c r="I106" s="147"/>
      <c r="J106" s="147">
        <v>1000</v>
      </c>
      <c r="K106" s="147"/>
      <c r="L106" s="147">
        <v>75</v>
      </c>
      <c r="M106" s="147"/>
      <c r="N106" s="147">
        <v>0</v>
      </c>
      <c r="O106">
        <v>1</v>
      </c>
      <c r="P106">
        <v>0</v>
      </c>
      <c r="Q106">
        <v>0</v>
      </c>
      <c r="R106">
        <v>0</v>
      </c>
      <c r="S106">
        <v>0</v>
      </c>
      <c r="T106" s="147">
        <v>80.8</v>
      </c>
      <c r="U106" s="147">
        <v>13</v>
      </c>
      <c r="V106" s="147">
        <v>6.2</v>
      </c>
      <c r="W106" s="147" t="s">
        <v>57</v>
      </c>
    </row>
    <row r="107" spans="1:23">
      <c r="A107" s="147">
        <v>50</v>
      </c>
      <c r="B107" s="147">
        <v>50</v>
      </c>
      <c r="C107" s="147">
        <v>0</v>
      </c>
      <c r="D107" s="147">
        <v>0</v>
      </c>
      <c r="E107" s="147">
        <v>0</v>
      </c>
      <c r="F107" s="147">
        <v>0</v>
      </c>
      <c r="G107" s="147">
        <v>450</v>
      </c>
      <c r="H107" s="147">
        <v>10</v>
      </c>
      <c r="I107" s="147"/>
      <c r="J107" s="147">
        <v>1000</v>
      </c>
      <c r="K107" s="147"/>
      <c r="L107" s="147">
        <v>75</v>
      </c>
      <c r="M107" s="147"/>
      <c r="N107" s="147">
        <v>0</v>
      </c>
      <c r="O107">
        <v>1</v>
      </c>
      <c r="P107">
        <v>0</v>
      </c>
      <c r="Q107">
        <v>0</v>
      </c>
      <c r="R107">
        <v>0</v>
      </c>
      <c r="S107">
        <v>0</v>
      </c>
      <c r="T107" s="147">
        <v>25</v>
      </c>
      <c r="U107" s="147">
        <v>62</v>
      </c>
      <c r="V107" s="147">
        <v>13</v>
      </c>
      <c r="W107" s="147" t="s">
        <v>57</v>
      </c>
    </row>
    <row r="108" spans="1:23">
      <c r="A108" s="147">
        <v>0</v>
      </c>
      <c r="B108" s="147">
        <v>0</v>
      </c>
      <c r="C108" s="147">
        <v>100</v>
      </c>
      <c r="D108" s="147">
        <v>0</v>
      </c>
      <c r="E108" s="147">
        <v>0</v>
      </c>
      <c r="F108" s="147">
        <v>0</v>
      </c>
      <c r="G108" s="147">
        <v>450</v>
      </c>
      <c r="H108" s="147">
        <v>10</v>
      </c>
      <c r="I108" s="147"/>
      <c r="J108" s="147">
        <v>1000</v>
      </c>
      <c r="K108" s="147"/>
      <c r="L108" s="147">
        <v>75</v>
      </c>
      <c r="M108" s="147"/>
      <c r="N108" s="147">
        <v>0</v>
      </c>
      <c r="O108">
        <v>1</v>
      </c>
      <c r="P108">
        <v>0</v>
      </c>
      <c r="Q108">
        <v>0</v>
      </c>
      <c r="R108">
        <v>0</v>
      </c>
      <c r="S108">
        <v>0</v>
      </c>
      <c r="T108" s="147">
        <v>42</v>
      </c>
      <c r="U108" s="147">
        <v>54</v>
      </c>
      <c r="V108" s="147">
        <v>3.5</v>
      </c>
      <c r="W108" s="147" t="s">
        <v>57</v>
      </c>
    </row>
    <row r="109" spans="1:23">
      <c r="A109" s="147">
        <v>0</v>
      </c>
      <c r="B109" s="147">
        <v>0</v>
      </c>
      <c r="C109" s="147">
        <v>50</v>
      </c>
      <c r="D109" s="147">
        <v>50</v>
      </c>
      <c r="E109" s="147">
        <v>0</v>
      </c>
      <c r="F109" s="147">
        <v>0</v>
      </c>
      <c r="G109" s="147">
        <v>450</v>
      </c>
      <c r="H109" s="147">
        <v>10</v>
      </c>
      <c r="I109" s="147"/>
      <c r="J109" s="147">
        <v>1000</v>
      </c>
      <c r="K109" s="147"/>
      <c r="L109" s="147">
        <v>75</v>
      </c>
      <c r="M109" s="147"/>
      <c r="N109" s="147">
        <v>0</v>
      </c>
      <c r="O109">
        <v>1</v>
      </c>
      <c r="P109">
        <v>0</v>
      </c>
      <c r="Q109">
        <v>0</v>
      </c>
      <c r="R109">
        <v>0</v>
      </c>
      <c r="S109">
        <v>0</v>
      </c>
      <c r="T109" s="147">
        <v>25</v>
      </c>
      <c r="U109" s="147">
        <v>69.900000000000006</v>
      </c>
      <c r="V109" s="147">
        <v>5.0999999999999996</v>
      </c>
      <c r="W109" s="147" t="s">
        <v>57</v>
      </c>
    </row>
    <row r="110" spans="1:23">
      <c r="A110" s="147">
        <v>25</v>
      </c>
      <c r="B110" s="147">
        <v>25</v>
      </c>
      <c r="C110" s="147">
        <v>0</v>
      </c>
      <c r="D110" s="147">
        <v>50</v>
      </c>
      <c r="E110" s="147">
        <v>0</v>
      </c>
      <c r="F110" s="147">
        <v>0</v>
      </c>
      <c r="G110" s="147">
        <v>450</v>
      </c>
      <c r="H110" s="147">
        <v>10</v>
      </c>
      <c r="I110" s="147"/>
      <c r="J110" s="147">
        <v>1000</v>
      </c>
      <c r="K110" s="147"/>
      <c r="L110" s="147">
        <v>75</v>
      </c>
      <c r="M110" s="147"/>
      <c r="N110" s="147">
        <v>0</v>
      </c>
      <c r="O110">
        <v>1</v>
      </c>
      <c r="P110">
        <v>0</v>
      </c>
      <c r="Q110">
        <v>0</v>
      </c>
      <c r="R110">
        <v>0</v>
      </c>
      <c r="S110">
        <v>0</v>
      </c>
      <c r="T110" s="147">
        <v>54</v>
      </c>
      <c r="U110" s="147">
        <v>38.299999999999997</v>
      </c>
      <c r="V110" s="147">
        <v>7.7</v>
      </c>
      <c r="W110" s="147" t="s">
        <v>57</v>
      </c>
    </row>
    <row r="111" spans="1:23">
      <c r="A111" s="147">
        <v>25</v>
      </c>
      <c r="B111" s="147">
        <v>25</v>
      </c>
      <c r="C111" s="147">
        <v>50</v>
      </c>
      <c r="D111" s="147">
        <v>0</v>
      </c>
      <c r="E111" s="147">
        <v>0</v>
      </c>
      <c r="F111" s="147">
        <v>0</v>
      </c>
      <c r="G111" s="147">
        <v>450</v>
      </c>
      <c r="H111" s="147">
        <v>10</v>
      </c>
      <c r="I111" s="147"/>
      <c r="J111" s="147">
        <v>1000</v>
      </c>
      <c r="K111" s="147"/>
      <c r="L111" s="147">
        <v>75</v>
      </c>
      <c r="M111" s="147"/>
      <c r="N111" s="147">
        <v>0</v>
      </c>
      <c r="O111">
        <v>1</v>
      </c>
      <c r="P111">
        <v>0</v>
      </c>
      <c r="Q111">
        <v>0</v>
      </c>
      <c r="R111">
        <v>0</v>
      </c>
      <c r="S111">
        <v>0</v>
      </c>
      <c r="T111" s="147">
        <v>24</v>
      </c>
      <c r="U111" s="147">
        <v>51.2</v>
      </c>
      <c r="V111" s="147">
        <v>24.8</v>
      </c>
      <c r="W111" s="147" t="s">
        <v>57</v>
      </c>
    </row>
    <row r="112" spans="1:23">
      <c r="A112" s="147">
        <v>12.5</v>
      </c>
      <c r="B112" s="147">
        <v>12.5</v>
      </c>
      <c r="C112" s="147">
        <v>25</v>
      </c>
      <c r="D112" s="147">
        <v>50</v>
      </c>
      <c r="E112" s="147">
        <v>0</v>
      </c>
      <c r="F112" s="147">
        <v>0</v>
      </c>
      <c r="G112" s="147">
        <v>450</v>
      </c>
      <c r="H112" s="147">
        <v>10</v>
      </c>
      <c r="I112" s="147"/>
      <c r="J112" s="147">
        <v>1000</v>
      </c>
      <c r="K112" s="147"/>
      <c r="L112" s="147">
        <v>75</v>
      </c>
      <c r="M112" s="147"/>
      <c r="N112" s="147">
        <v>0</v>
      </c>
      <c r="O112">
        <v>1</v>
      </c>
      <c r="P112">
        <v>0</v>
      </c>
      <c r="Q112">
        <v>0</v>
      </c>
      <c r="R112">
        <v>0</v>
      </c>
      <c r="S112">
        <v>0</v>
      </c>
      <c r="T112" s="147">
        <v>49</v>
      </c>
      <c r="U112" s="147">
        <v>47.1</v>
      </c>
      <c r="V112" s="147">
        <v>3.9</v>
      </c>
      <c r="W112" s="147" t="s">
        <v>57</v>
      </c>
    </row>
    <row r="113" spans="1:23">
      <c r="A113" s="147">
        <v>10</v>
      </c>
      <c r="B113" s="147">
        <v>10</v>
      </c>
      <c r="C113" s="147">
        <v>20</v>
      </c>
      <c r="D113" s="147">
        <v>40</v>
      </c>
      <c r="E113" s="147">
        <v>0</v>
      </c>
      <c r="F113" s="147">
        <v>20</v>
      </c>
      <c r="G113" s="147">
        <v>450</v>
      </c>
      <c r="H113" s="147">
        <v>10</v>
      </c>
      <c r="I113" s="147"/>
      <c r="J113" s="147">
        <v>1000</v>
      </c>
      <c r="K113" s="147"/>
      <c r="L113" s="147">
        <v>75</v>
      </c>
      <c r="M113" s="147"/>
      <c r="N113" s="147">
        <v>0</v>
      </c>
      <c r="O113">
        <v>1</v>
      </c>
      <c r="P113">
        <v>0</v>
      </c>
      <c r="Q113">
        <v>0</v>
      </c>
      <c r="R113">
        <v>0</v>
      </c>
      <c r="S113">
        <v>0</v>
      </c>
      <c r="T113" s="147">
        <v>40</v>
      </c>
      <c r="U113" s="147">
        <v>42</v>
      </c>
      <c r="V113" s="147">
        <v>18</v>
      </c>
      <c r="W113" s="147" t="s">
        <v>57</v>
      </c>
    </row>
    <row r="114" spans="1:23">
      <c r="A114" s="147">
        <v>0</v>
      </c>
      <c r="B114" s="147">
        <v>100</v>
      </c>
      <c r="C114" s="147">
        <v>0</v>
      </c>
      <c r="D114" s="147">
        <v>0</v>
      </c>
      <c r="E114" s="147">
        <v>0</v>
      </c>
      <c r="F114" s="147">
        <v>0</v>
      </c>
      <c r="G114" s="147">
        <v>450</v>
      </c>
      <c r="H114" s="147">
        <v>7.5</v>
      </c>
      <c r="I114" s="147"/>
      <c r="J114" s="147">
        <v>17</v>
      </c>
      <c r="K114" s="147"/>
      <c r="L114" s="147">
        <v>92</v>
      </c>
      <c r="M114" s="147">
        <v>50</v>
      </c>
      <c r="N114" s="147">
        <v>0</v>
      </c>
      <c r="O114">
        <v>1</v>
      </c>
      <c r="P114">
        <v>0</v>
      </c>
      <c r="Q114">
        <v>0</v>
      </c>
      <c r="R114">
        <v>0</v>
      </c>
      <c r="S114">
        <v>0</v>
      </c>
      <c r="T114" s="147">
        <v>79.8</v>
      </c>
      <c r="U114" s="147">
        <v>15.1</v>
      </c>
      <c r="V114" s="147">
        <v>5.0999999999999996</v>
      </c>
      <c r="W114" s="147" t="s">
        <v>57</v>
      </c>
    </row>
    <row r="115" spans="1:23">
      <c r="A115" s="147">
        <v>100</v>
      </c>
      <c r="B115" s="147">
        <v>0</v>
      </c>
      <c r="C115" s="147">
        <v>0</v>
      </c>
      <c r="D115" s="147">
        <v>0</v>
      </c>
      <c r="E115" s="147">
        <v>0</v>
      </c>
      <c r="F115" s="147">
        <v>0</v>
      </c>
      <c r="G115" s="147">
        <v>450</v>
      </c>
      <c r="H115" s="147">
        <v>7.5</v>
      </c>
      <c r="I115" s="147"/>
      <c r="J115" s="147">
        <v>17</v>
      </c>
      <c r="K115" s="147"/>
      <c r="L115" s="147">
        <v>92</v>
      </c>
      <c r="M115" s="147">
        <v>50</v>
      </c>
      <c r="N115" s="147">
        <v>0</v>
      </c>
      <c r="O115">
        <v>1</v>
      </c>
      <c r="P115">
        <v>0</v>
      </c>
      <c r="Q115">
        <v>0</v>
      </c>
      <c r="R115">
        <v>0</v>
      </c>
      <c r="S115">
        <v>0</v>
      </c>
      <c r="T115" s="147">
        <v>79.8</v>
      </c>
      <c r="U115" s="147">
        <v>17</v>
      </c>
      <c r="V115" s="147">
        <v>3.2</v>
      </c>
      <c r="W115" s="147" t="s">
        <v>57</v>
      </c>
    </row>
    <row r="116" spans="1:23">
      <c r="A116" s="147">
        <v>0</v>
      </c>
      <c r="B116" s="147">
        <v>100</v>
      </c>
      <c r="C116" s="147">
        <v>0</v>
      </c>
      <c r="D116" s="147">
        <v>0</v>
      </c>
      <c r="E116" s="147">
        <v>0</v>
      </c>
      <c r="F116" s="147">
        <v>0</v>
      </c>
      <c r="G116" s="147">
        <v>450</v>
      </c>
      <c r="H116" s="147">
        <v>7.5</v>
      </c>
      <c r="I116" s="147"/>
      <c r="J116" s="147">
        <v>17</v>
      </c>
      <c r="K116" s="147"/>
      <c r="L116" s="147">
        <v>92</v>
      </c>
      <c r="M116" s="147">
        <v>50</v>
      </c>
      <c r="N116" s="147">
        <v>0</v>
      </c>
      <c r="O116">
        <v>1</v>
      </c>
      <c r="P116">
        <v>0</v>
      </c>
      <c r="Q116">
        <v>0</v>
      </c>
      <c r="R116">
        <v>0</v>
      </c>
      <c r="S116">
        <v>0</v>
      </c>
      <c r="T116" s="147">
        <v>79.099999999999994</v>
      </c>
      <c r="U116" s="147">
        <v>12.6</v>
      </c>
      <c r="V116" s="147">
        <v>8.3000000000000007</v>
      </c>
      <c r="W116" s="147" t="s">
        <v>57</v>
      </c>
    </row>
    <row r="117" spans="1:23">
      <c r="A117" s="147">
        <v>0</v>
      </c>
      <c r="B117" s="147">
        <v>0</v>
      </c>
      <c r="C117" s="147">
        <v>100</v>
      </c>
      <c r="D117" s="147">
        <v>0</v>
      </c>
      <c r="E117" s="147">
        <v>0</v>
      </c>
      <c r="F117" s="147">
        <v>0</v>
      </c>
      <c r="G117" s="147">
        <v>450</v>
      </c>
      <c r="H117" s="147">
        <v>7.5</v>
      </c>
      <c r="I117" s="147"/>
      <c r="J117" s="147">
        <v>17</v>
      </c>
      <c r="K117" s="147"/>
      <c r="L117" s="147">
        <v>92</v>
      </c>
      <c r="M117" s="147">
        <v>50</v>
      </c>
      <c r="N117" s="147">
        <v>0</v>
      </c>
      <c r="O117">
        <v>1</v>
      </c>
      <c r="P117">
        <v>0</v>
      </c>
      <c r="Q117">
        <v>0</v>
      </c>
      <c r="R117">
        <v>0</v>
      </c>
      <c r="S117">
        <v>0</v>
      </c>
      <c r="T117" s="147">
        <v>85</v>
      </c>
      <c r="U117" s="147">
        <v>14.2</v>
      </c>
      <c r="V117" s="147">
        <v>0.9</v>
      </c>
      <c r="W117" s="147" t="s">
        <v>57</v>
      </c>
    </row>
    <row r="118" spans="1:23">
      <c r="A118" s="147">
        <v>0</v>
      </c>
      <c r="B118" s="147">
        <v>50</v>
      </c>
      <c r="C118" s="147">
        <v>50</v>
      </c>
      <c r="D118" s="147">
        <v>0</v>
      </c>
      <c r="E118" s="147">
        <v>0</v>
      </c>
      <c r="F118" s="147">
        <v>0</v>
      </c>
      <c r="G118" s="147">
        <v>450</v>
      </c>
      <c r="H118" s="147">
        <v>7.5</v>
      </c>
      <c r="I118" s="147"/>
      <c r="J118" s="147">
        <v>17</v>
      </c>
      <c r="K118" s="147"/>
      <c r="L118" s="147">
        <v>92</v>
      </c>
      <c r="M118" s="147">
        <v>50</v>
      </c>
      <c r="N118" s="147">
        <v>0</v>
      </c>
      <c r="O118">
        <v>1</v>
      </c>
      <c r="P118">
        <v>0</v>
      </c>
      <c r="Q118">
        <v>0</v>
      </c>
      <c r="R118">
        <v>0</v>
      </c>
      <c r="S118">
        <v>0</v>
      </c>
      <c r="T118" s="147">
        <v>79.400000000000006</v>
      </c>
      <c r="U118" s="147">
        <v>17.2</v>
      </c>
      <c r="V118" s="147">
        <v>3.4</v>
      </c>
      <c r="W118" s="147" t="s">
        <v>57</v>
      </c>
    </row>
    <row r="119" spans="1:23">
      <c r="A119" s="147">
        <v>33.299999999999997</v>
      </c>
      <c r="B119" s="147">
        <v>33.299999999999997</v>
      </c>
      <c r="C119" s="147">
        <v>33.299999999999997</v>
      </c>
      <c r="D119" s="147">
        <v>0</v>
      </c>
      <c r="E119" s="147">
        <v>0</v>
      </c>
      <c r="F119" s="147">
        <v>0</v>
      </c>
      <c r="G119" s="147">
        <v>450</v>
      </c>
      <c r="H119" s="147">
        <v>7.5</v>
      </c>
      <c r="I119" s="147"/>
      <c r="J119" s="147">
        <v>17</v>
      </c>
      <c r="K119" s="147"/>
      <c r="L119" s="147">
        <v>92</v>
      </c>
      <c r="M119" s="147">
        <v>50</v>
      </c>
      <c r="N119" s="147">
        <v>0</v>
      </c>
      <c r="O119">
        <v>1</v>
      </c>
      <c r="P119">
        <v>0</v>
      </c>
      <c r="Q119">
        <v>0</v>
      </c>
      <c r="R119">
        <v>0</v>
      </c>
      <c r="S119">
        <v>0</v>
      </c>
      <c r="T119" s="147">
        <v>82.4</v>
      </c>
      <c r="U119" s="147">
        <v>13.8</v>
      </c>
      <c r="V119" s="147">
        <v>3.8</v>
      </c>
      <c r="W119" s="147" t="s">
        <v>57</v>
      </c>
    </row>
    <row r="120" spans="1:23">
      <c r="A120" s="147">
        <v>25</v>
      </c>
      <c r="B120" s="147">
        <v>50</v>
      </c>
      <c r="C120" s="147">
        <v>25</v>
      </c>
      <c r="D120" s="147">
        <v>0</v>
      </c>
      <c r="E120" s="147">
        <v>0</v>
      </c>
      <c r="F120" s="147">
        <v>0</v>
      </c>
      <c r="G120" s="147">
        <v>450</v>
      </c>
      <c r="H120" s="147">
        <v>7.5</v>
      </c>
      <c r="I120" s="147"/>
      <c r="J120" s="147">
        <v>17</v>
      </c>
      <c r="K120" s="147"/>
      <c r="L120" s="147">
        <v>92</v>
      </c>
      <c r="M120" s="147">
        <v>50</v>
      </c>
      <c r="N120" s="147">
        <v>0</v>
      </c>
      <c r="O120">
        <v>1</v>
      </c>
      <c r="P120">
        <v>0</v>
      </c>
      <c r="Q120">
        <v>0</v>
      </c>
      <c r="R120">
        <v>0</v>
      </c>
      <c r="S120">
        <v>0</v>
      </c>
      <c r="T120" s="147">
        <v>79.7</v>
      </c>
      <c r="U120" s="147">
        <v>14.4</v>
      </c>
      <c r="V120" s="147">
        <v>5.9</v>
      </c>
      <c r="W120" s="147" t="s">
        <v>57</v>
      </c>
    </row>
    <row r="121" spans="1:23">
      <c r="A121" s="147">
        <v>34.6</v>
      </c>
      <c r="B121" s="147">
        <v>34.6</v>
      </c>
      <c r="C121" s="147">
        <v>9.6</v>
      </c>
      <c r="D121" s="147">
        <v>9.6</v>
      </c>
      <c r="E121" s="147">
        <v>10.6</v>
      </c>
      <c r="F121" s="147">
        <v>1.1000000000000001</v>
      </c>
      <c r="G121" s="147">
        <v>450</v>
      </c>
      <c r="H121" s="147">
        <v>7.5</v>
      </c>
      <c r="I121" s="147"/>
      <c r="J121" s="147">
        <v>17</v>
      </c>
      <c r="K121" s="147"/>
      <c r="L121" s="147">
        <v>92</v>
      </c>
      <c r="M121" s="147">
        <v>50</v>
      </c>
      <c r="N121" s="147">
        <v>0</v>
      </c>
      <c r="O121">
        <v>1</v>
      </c>
      <c r="P121">
        <v>0</v>
      </c>
      <c r="Q121">
        <v>0</v>
      </c>
      <c r="R121">
        <v>0</v>
      </c>
      <c r="S121">
        <v>0</v>
      </c>
      <c r="T121" s="147">
        <v>75.400000000000006</v>
      </c>
      <c r="U121" s="147">
        <v>21.9</v>
      </c>
      <c r="V121" s="147">
        <v>2.7</v>
      </c>
      <c r="W121" s="147" t="s">
        <v>57</v>
      </c>
    </row>
    <row r="122" spans="1:23">
      <c r="A122" s="147">
        <v>25</v>
      </c>
      <c r="B122" s="147">
        <v>50</v>
      </c>
      <c r="C122" s="147">
        <v>25</v>
      </c>
      <c r="D122" s="147">
        <v>0</v>
      </c>
      <c r="E122" s="147">
        <v>0</v>
      </c>
      <c r="F122" s="147">
        <v>0</v>
      </c>
      <c r="G122" s="147">
        <v>450</v>
      </c>
      <c r="H122" s="147"/>
      <c r="I122" s="147"/>
      <c r="J122" s="147">
        <v>17</v>
      </c>
      <c r="K122" s="147"/>
      <c r="L122" s="147">
        <v>80</v>
      </c>
      <c r="M122" s="147">
        <v>50</v>
      </c>
      <c r="N122" s="147">
        <v>0</v>
      </c>
      <c r="O122">
        <v>1</v>
      </c>
      <c r="P122">
        <v>0</v>
      </c>
      <c r="Q122">
        <v>0</v>
      </c>
      <c r="R122">
        <v>0</v>
      </c>
      <c r="S122">
        <v>0</v>
      </c>
      <c r="T122" s="147">
        <v>79.7</v>
      </c>
      <c r="U122" s="147">
        <v>14.4</v>
      </c>
      <c r="V122" s="147">
        <v>5.9</v>
      </c>
      <c r="W122" s="147" t="s">
        <v>57</v>
      </c>
    </row>
    <row r="123" spans="1:23">
      <c r="A123" s="147">
        <v>0</v>
      </c>
      <c r="B123" s="147">
        <v>100</v>
      </c>
      <c r="C123" s="147">
        <v>0</v>
      </c>
      <c r="D123" s="147">
        <v>0</v>
      </c>
      <c r="E123" s="147">
        <v>0</v>
      </c>
      <c r="F123" s="147">
        <v>0</v>
      </c>
      <c r="G123" s="147">
        <v>450</v>
      </c>
      <c r="H123" s="147"/>
      <c r="I123" s="147"/>
      <c r="J123" s="147">
        <v>17</v>
      </c>
      <c r="K123" s="147"/>
      <c r="L123" s="147">
        <v>80</v>
      </c>
      <c r="M123" s="147">
        <v>50</v>
      </c>
      <c r="N123" s="147">
        <v>0</v>
      </c>
      <c r="O123">
        <v>1</v>
      </c>
      <c r="P123">
        <v>0</v>
      </c>
      <c r="Q123">
        <v>0</v>
      </c>
      <c r="R123">
        <v>0</v>
      </c>
      <c r="S123">
        <v>0</v>
      </c>
      <c r="T123" s="147">
        <v>79.099999999999994</v>
      </c>
      <c r="U123" s="147">
        <v>12.6</v>
      </c>
      <c r="V123" s="147">
        <v>8.3000000000000007</v>
      </c>
      <c r="W123" s="147" t="s">
        <v>57</v>
      </c>
    </row>
    <row r="124" spans="1:23">
      <c r="A124" s="147">
        <v>44.4</v>
      </c>
      <c r="B124" s="147">
        <v>0</v>
      </c>
      <c r="C124" s="147">
        <v>21.2</v>
      </c>
      <c r="D124" s="147">
        <v>13.3</v>
      </c>
      <c r="E124" s="147">
        <v>12.2</v>
      </c>
      <c r="F124" s="147">
        <v>8.9</v>
      </c>
      <c r="G124" s="147">
        <v>500</v>
      </c>
      <c r="H124" s="147">
        <v>5</v>
      </c>
      <c r="I124" s="147">
        <v>7.5</v>
      </c>
      <c r="J124" s="147">
        <v>35</v>
      </c>
      <c r="K124" s="147"/>
      <c r="L124" s="147">
        <v>60</v>
      </c>
      <c r="M124" s="147"/>
      <c r="N124" s="147">
        <v>0</v>
      </c>
      <c r="O124">
        <v>1</v>
      </c>
      <c r="P124">
        <v>0</v>
      </c>
      <c r="Q124">
        <v>0</v>
      </c>
      <c r="R124">
        <v>0</v>
      </c>
      <c r="S124">
        <v>0</v>
      </c>
      <c r="T124" s="147">
        <v>48.7</v>
      </c>
      <c r="U124" s="147">
        <v>3.7</v>
      </c>
      <c r="V124" s="147">
        <v>34.6</v>
      </c>
      <c r="W124" s="147" t="s">
        <v>57</v>
      </c>
    </row>
    <row r="125" spans="1:23">
      <c r="A125" s="147">
        <v>100</v>
      </c>
      <c r="B125" s="147">
        <v>0</v>
      </c>
      <c r="C125" s="147">
        <v>0</v>
      </c>
      <c r="D125" s="147">
        <v>0</v>
      </c>
      <c r="E125" s="147">
        <v>0</v>
      </c>
      <c r="F125" s="147">
        <v>0</v>
      </c>
      <c r="G125" s="147">
        <v>500</v>
      </c>
      <c r="H125" s="147">
        <v>5</v>
      </c>
      <c r="I125" s="147">
        <v>3.5</v>
      </c>
      <c r="J125" s="147">
        <v>35</v>
      </c>
      <c r="K125" s="147"/>
      <c r="L125" s="147">
        <v>60</v>
      </c>
      <c r="M125" s="147"/>
      <c r="N125" s="147">
        <v>0</v>
      </c>
      <c r="O125">
        <v>1</v>
      </c>
      <c r="P125">
        <v>0</v>
      </c>
      <c r="Q125">
        <v>0</v>
      </c>
      <c r="R125">
        <v>0</v>
      </c>
      <c r="S125">
        <v>0</v>
      </c>
      <c r="T125" s="147">
        <v>93</v>
      </c>
      <c r="U125" s="147">
        <v>7</v>
      </c>
      <c r="V125" s="147">
        <v>0</v>
      </c>
      <c r="W125" s="147" t="s">
        <v>57</v>
      </c>
    </row>
    <row r="126" spans="1:23">
      <c r="A126" s="147">
        <v>0</v>
      </c>
      <c r="B126" s="147">
        <v>0</v>
      </c>
      <c r="C126" s="147">
        <v>100</v>
      </c>
      <c r="D126" s="147">
        <v>0</v>
      </c>
      <c r="E126" s="147">
        <v>0</v>
      </c>
      <c r="F126" s="147">
        <v>0</v>
      </c>
      <c r="G126" s="147">
        <v>500</v>
      </c>
      <c r="H126" s="147">
        <v>5</v>
      </c>
      <c r="I126" s="147">
        <v>3.5</v>
      </c>
      <c r="J126" s="147">
        <v>35</v>
      </c>
      <c r="K126" s="147"/>
      <c r="L126" s="147">
        <v>60</v>
      </c>
      <c r="M126" s="147"/>
      <c r="N126" s="147">
        <v>0</v>
      </c>
      <c r="O126">
        <v>1</v>
      </c>
      <c r="P126">
        <v>0</v>
      </c>
      <c r="Q126">
        <v>0</v>
      </c>
      <c r="R126">
        <v>0</v>
      </c>
      <c r="S126">
        <v>0</v>
      </c>
      <c r="T126" s="147">
        <v>95</v>
      </c>
      <c r="U126" s="147">
        <v>5</v>
      </c>
      <c r="V126" s="147">
        <v>0</v>
      </c>
      <c r="W126" s="147" t="s">
        <v>57</v>
      </c>
    </row>
    <row r="127" spans="1:23">
      <c r="A127" s="147">
        <v>0</v>
      </c>
      <c r="B127" s="147">
        <v>0</v>
      </c>
      <c r="C127" s="147">
        <v>0</v>
      </c>
      <c r="D127" s="147">
        <v>100</v>
      </c>
      <c r="E127" s="147">
        <v>0</v>
      </c>
      <c r="F127" s="147">
        <v>0</v>
      </c>
      <c r="G127" s="147">
        <v>500</v>
      </c>
      <c r="H127" s="147">
        <v>5</v>
      </c>
      <c r="I127" s="147">
        <v>3.5</v>
      </c>
      <c r="J127" s="147">
        <v>35</v>
      </c>
      <c r="K127" s="147"/>
      <c r="L127" s="147">
        <v>60</v>
      </c>
      <c r="M127" s="147"/>
      <c r="N127" s="147">
        <v>0</v>
      </c>
      <c r="O127">
        <v>1</v>
      </c>
      <c r="P127">
        <v>0</v>
      </c>
      <c r="Q127">
        <v>0</v>
      </c>
      <c r="R127">
        <v>0</v>
      </c>
      <c r="S127">
        <v>0</v>
      </c>
      <c r="T127" s="147">
        <v>71</v>
      </c>
      <c r="U127" s="147">
        <v>2</v>
      </c>
      <c r="V127" s="147">
        <v>27</v>
      </c>
      <c r="W127" s="147" t="s">
        <v>57</v>
      </c>
    </row>
    <row r="128" spans="1:23">
      <c r="A128" s="147">
        <v>0</v>
      </c>
      <c r="B128" s="147">
        <v>0</v>
      </c>
      <c r="C128" s="147">
        <v>0</v>
      </c>
      <c r="D128" s="147">
        <v>0</v>
      </c>
      <c r="E128" s="147">
        <v>0</v>
      </c>
      <c r="F128" s="147">
        <v>100</v>
      </c>
      <c r="G128" s="147">
        <v>500</v>
      </c>
      <c r="H128" s="147">
        <v>5</v>
      </c>
      <c r="I128" s="147">
        <v>3.5</v>
      </c>
      <c r="J128" s="147">
        <v>35</v>
      </c>
      <c r="K128" s="147"/>
      <c r="L128" s="147">
        <v>60</v>
      </c>
      <c r="M128" s="147"/>
      <c r="N128" s="147">
        <v>0</v>
      </c>
      <c r="O128">
        <v>1</v>
      </c>
      <c r="P128">
        <v>0</v>
      </c>
      <c r="Q128">
        <v>0</v>
      </c>
      <c r="R128">
        <v>0</v>
      </c>
      <c r="S128">
        <v>0</v>
      </c>
      <c r="T128" s="147">
        <v>15</v>
      </c>
      <c r="U128" s="147">
        <v>32</v>
      </c>
      <c r="V128" s="147">
        <v>53</v>
      </c>
      <c r="W128" s="147" t="s">
        <v>57</v>
      </c>
    </row>
    <row r="129" spans="1:23" ht="26.65">
      <c r="A129" s="147">
        <v>50</v>
      </c>
      <c r="B129" s="147">
        <v>50</v>
      </c>
      <c r="C129" s="147">
        <v>0</v>
      </c>
      <c r="D129" s="147">
        <v>0</v>
      </c>
      <c r="E129" s="147">
        <v>0</v>
      </c>
      <c r="F129" s="147">
        <v>0</v>
      </c>
      <c r="G129" s="147">
        <v>500</v>
      </c>
      <c r="H129" s="147">
        <v>10</v>
      </c>
      <c r="I129" s="147">
        <v>5</v>
      </c>
      <c r="J129" s="147">
        <v>2</v>
      </c>
      <c r="K129" s="147"/>
      <c r="L129" s="147">
        <v>30</v>
      </c>
      <c r="M129" s="147"/>
      <c r="N129" s="147">
        <v>0</v>
      </c>
      <c r="O129">
        <v>0</v>
      </c>
      <c r="P129">
        <v>1</v>
      </c>
      <c r="Q129">
        <v>0</v>
      </c>
      <c r="R129">
        <v>0</v>
      </c>
      <c r="S129">
        <v>0</v>
      </c>
      <c r="T129" s="147">
        <v>83</v>
      </c>
      <c r="U129" s="147">
        <v>10</v>
      </c>
      <c r="V129" s="147">
        <v>0</v>
      </c>
      <c r="W129" s="147" t="s">
        <v>117</v>
      </c>
    </row>
    <row r="130" spans="1:23" ht="26.65">
      <c r="A130" s="147">
        <v>0</v>
      </c>
      <c r="B130" s="147">
        <v>0</v>
      </c>
      <c r="C130" s="147">
        <v>100</v>
      </c>
      <c r="D130" s="147">
        <v>0</v>
      </c>
      <c r="E130" s="147">
        <v>0</v>
      </c>
      <c r="F130" s="147">
        <v>0</v>
      </c>
      <c r="G130" s="147">
        <v>500</v>
      </c>
      <c r="H130" s="147">
        <v>10</v>
      </c>
      <c r="I130" s="147">
        <v>5</v>
      </c>
      <c r="J130" s="147">
        <v>2</v>
      </c>
      <c r="K130" s="147"/>
      <c r="L130" s="147">
        <v>30</v>
      </c>
      <c r="M130" s="147"/>
      <c r="N130" s="147">
        <v>0</v>
      </c>
      <c r="O130">
        <v>0</v>
      </c>
      <c r="P130">
        <v>1</v>
      </c>
      <c r="Q130">
        <v>0</v>
      </c>
      <c r="R130">
        <v>0</v>
      </c>
      <c r="S130">
        <v>0</v>
      </c>
      <c r="T130" s="147">
        <v>81</v>
      </c>
      <c r="U130" s="147">
        <v>17</v>
      </c>
      <c r="V130" s="147">
        <v>0</v>
      </c>
      <c r="W130" s="147" t="s">
        <v>117</v>
      </c>
    </row>
    <row r="131" spans="1:23" ht="26.65">
      <c r="A131" s="147">
        <v>0</v>
      </c>
      <c r="B131" s="147">
        <v>0</v>
      </c>
      <c r="C131" s="147">
        <v>0</v>
      </c>
      <c r="D131" s="147">
        <v>100</v>
      </c>
      <c r="E131" s="147">
        <v>0</v>
      </c>
      <c r="F131" s="147">
        <v>0</v>
      </c>
      <c r="G131" s="147">
        <v>500</v>
      </c>
      <c r="H131" s="147">
        <v>10</v>
      </c>
      <c r="I131" s="147">
        <v>5</v>
      </c>
      <c r="J131" s="147">
        <v>2</v>
      </c>
      <c r="K131" s="147"/>
      <c r="L131" s="147">
        <v>30</v>
      </c>
      <c r="M131" s="147"/>
      <c r="N131" s="147">
        <v>0</v>
      </c>
      <c r="O131">
        <v>0</v>
      </c>
      <c r="P131">
        <v>1</v>
      </c>
      <c r="Q131">
        <v>0</v>
      </c>
      <c r="R131">
        <v>0</v>
      </c>
      <c r="S131">
        <v>0</v>
      </c>
      <c r="T131" s="147">
        <v>97</v>
      </c>
      <c r="U131" s="147">
        <v>3</v>
      </c>
      <c r="V131" s="147">
        <v>0</v>
      </c>
      <c r="W131" s="147" t="s">
        <v>117</v>
      </c>
    </row>
    <row r="132" spans="1:23" ht="26.65">
      <c r="A132" s="147">
        <v>0</v>
      </c>
      <c r="B132" s="147">
        <v>0</v>
      </c>
      <c r="C132" s="147">
        <v>0</v>
      </c>
      <c r="D132" s="147">
        <v>0</v>
      </c>
      <c r="E132" s="147">
        <v>0</v>
      </c>
      <c r="F132" s="147">
        <v>100</v>
      </c>
      <c r="G132" s="147">
        <v>500</v>
      </c>
      <c r="H132" s="147">
        <v>10</v>
      </c>
      <c r="I132" s="147">
        <v>5</v>
      </c>
      <c r="J132" s="147">
        <v>2</v>
      </c>
      <c r="K132" s="147"/>
      <c r="L132" s="147">
        <v>30</v>
      </c>
      <c r="M132" s="147"/>
      <c r="N132" s="147">
        <v>0</v>
      </c>
      <c r="O132">
        <v>0</v>
      </c>
      <c r="P132">
        <v>1</v>
      </c>
      <c r="Q132">
        <v>0</v>
      </c>
      <c r="R132">
        <v>0</v>
      </c>
      <c r="S132">
        <v>0</v>
      </c>
      <c r="T132" s="147">
        <v>38.5</v>
      </c>
      <c r="U132" s="147">
        <v>30</v>
      </c>
      <c r="V132" s="147">
        <v>20</v>
      </c>
      <c r="W132" s="147" t="s">
        <v>117</v>
      </c>
    </row>
    <row r="133" spans="1:23" ht="26.65">
      <c r="A133" s="147">
        <v>30</v>
      </c>
      <c r="B133" s="147">
        <v>30</v>
      </c>
      <c r="C133" s="147">
        <v>13</v>
      </c>
      <c r="D133" s="147">
        <v>18</v>
      </c>
      <c r="E133" s="147">
        <v>0</v>
      </c>
      <c r="F133" s="147">
        <v>0</v>
      </c>
      <c r="G133" s="147">
        <v>500</v>
      </c>
      <c r="H133" s="147">
        <v>10</v>
      </c>
      <c r="I133" s="147">
        <v>5</v>
      </c>
      <c r="J133" s="147">
        <v>2</v>
      </c>
      <c r="K133" s="147"/>
      <c r="L133" s="147">
        <v>30</v>
      </c>
      <c r="M133" s="147"/>
      <c r="N133" s="147">
        <v>0</v>
      </c>
      <c r="O133">
        <v>0</v>
      </c>
      <c r="P133">
        <v>1</v>
      </c>
      <c r="Q133">
        <v>0</v>
      </c>
      <c r="R133">
        <v>0</v>
      </c>
      <c r="S133">
        <v>0</v>
      </c>
      <c r="T133" s="147">
        <v>80</v>
      </c>
      <c r="U133" s="147">
        <v>13</v>
      </c>
      <c r="V133" s="147">
        <v>7</v>
      </c>
      <c r="W133" s="147" t="s">
        <v>117</v>
      </c>
    </row>
    <row r="134" spans="1:23" ht="26.65">
      <c r="A134" s="147">
        <v>30</v>
      </c>
      <c r="B134" s="147">
        <v>30</v>
      </c>
      <c r="C134" s="147">
        <v>13</v>
      </c>
      <c r="D134" s="147">
        <v>18</v>
      </c>
      <c r="E134" s="147">
        <v>0</v>
      </c>
      <c r="F134" s="147">
        <v>0</v>
      </c>
      <c r="G134" s="147">
        <v>500</v>
      </c>
      <c r="H134" s="147">
        <v>10</v>
      </c>
      <c r="I134" s="147">
        <v>5</v>
      </c>
      <c r="J134" s="147">
        <v>2</v>
      </c>
      <c r="K134" s="147"/>
      <c r="L134" s="147">
        <v>30</v>
      </c>
      <c r="M134" s="147"/>
      <c r="N134" s="147">
        <v>0</v>
      </c>
      <c r="O134">
        <v>0</v>
      </c>
      <c r="P134">
        <v>1</v>
      </c>
      <c r="Q134">
        <v>0</v>
      </c>
      <c r="R134">
        <v>0</v>
      </c>
      <c r="S134">
        <v>0</v>
      </c>
      <c r="T134" s="147">
        <v>88</v>
      </c>
      <c r="U134" s="147">
        <v>10</v>
      </c>
      <c r="V134" s="147">
        <v>2</v>
      </c>
      <c r="W134" s="147" t="s">
        <v>117</v>
      </c>
    </row>
    <row r="135" spans="1:23">
      <c r="A135" s="147">
        <v>29.4</v>
      </c>
      <c r="B135" s="147">
        <v>29.4</v>
      </c>
      <c r="C135" s="147">
        <v>26.9</v>
      </c>
      <c r="D135" s="147">
        <v>8.6999999999999993</v>
      </c>
      <c r="E135" s="147">
        <v>0</v>
      </c>
      <c r="F135" s="147">
        <v>5.6</v>
      </c>
      <c r="G135" s="147">
        <v>450</v>
      </c>
      <c r="H135" s="147">
        <v>20</v>
      </c>
      <c r="I135" s="147">
        <v>20</v>
      </c>
      <c r="J135" s="147">
        <v>200</v>
      </c>
      <c r="K135" s="147"/>
      <c r="L135" s="147">
        <v>60</v>
      </c>
      <c r="M135" s="147">
        <v>100</v>
      </c>
      <c r="N135" s="147">
        <v>0</v>
      </c>
      <c r="O135">
        <v>1</v>
      </c>
      <c r="P135">
        <v>0</v>
      </c>
      <c r="Q135">
        <v>0</v>
      </c>
      <c r="R135">
        <v>0</v>
      </c>
      <c r="S135">
        <v>0</v>
      </c>
      <c r="T135" s="147">
        <v>78</v>
      </c>
      <c r="U135" s="147">
        <v>10</v>
      </c>
      <c r="V135" s="147">
        <v>12</v>
      </c>
      <c r="W135" s="147" t="s">
        <v>57</v>
      </c>
    </row>
    <row r="136" spans="1:23">
      <c r="A136" s="147">
        <v>29.4</v>
      </c>
      <c r="B136" s="147">
        <v>29.4</v>
      </c>
      <c r="C136" s="147">
        <v>26.9</v>
      </c>
      <c r="D136" s="147">
        <v>8.6999999999999993</v>
      </c>
      <c r="E136" s="147">
        <v>0</v>
      </c>
      <c r="F136" s="147">
        <v>5.6</v>
      </c>
      <c r="G136" s="147">
        <v>500</v>
      </c>
      <c r="H136" s="147">
        <v>20</v>
      </c>
      <c r="I136" s="147">
        <v>20</v>
      </c>
      <c r="J136" s="147">
        <v>200</v>
      </c>
      <c r="K136" s="147"/>
      <c r="L136" s="147">
        <v>60</v>
      </c>
      <c r="M136" s="147">
        <v>100</v>
      </c>
      <c r="N136" s="147">
        <v>0</v>
      </c>
      <c r="O136">
        <v>1</v>
      </c>
      <c r="P136">
        <v>0</v>
      </c>
      <c r="Q136">
        <v>0</v>
      </c>
      <c r="R136">
        <v>0</v>
      </c>
      <c r="S136">
        <v>0</v>
      </c>
      <c r="T136" s="147">
        <v>80.5</v>
      </c>
      <c r="U136" s="147">
        <v>10</v>
      </c>
      <c r="V136" s="147">
        <v>9.5</v>
      </c>
      <c r="W136" s="147" t="s">
        <v>57</v>
      </c>
    </row>
    <row r="137" spans="1:23">
      <c r="A137" s="147">
        <v>29.4</v>
      </c>
      <c r="B137" s="147">
        <v>29.4</v>
      </c>
      <c r="C137" s="147">
        <v>26.9</v>
      </c>
      <c r="D137" s="147">
        <v>8.6999999999999993</v>
      </c>
      <c r="E137" s="147">
        <v>0</v>
      </c>
      <c r="F137" s="147">
        <v>5.6</v>
      </c>
      <c r="G137" s="147">
        <v>550</v>
      </c>
      <c r="H137" s="147">
        <v>20</v>
      </c>
      <c r="I137" s="147">
        <v>20</v>
      </c>
      <c r="J137" s="147">
        <v>200</v>
      </c>
      <c r="K137" s="147"/>
      <c r="L137" s="147">
        <v>60</v>
      </c>
      <c r="M137" s="147">
        <v>100</v>
      </c>
      <c r="N137" s="147">
        <v>0</v>
      </c>
      <c r="O137">
        <v>1</v>
      </c>
      <c r="P137">
        <v>0</v>
      </c>
      <c r="Q137">
        <v>0</v>
      </c>
      <c r="R137">
        <v>0</v>
      </c>
      <c r="S137">
        <v>0</v>
      </c>
      <c r="T137" s="147">
        <v>82</v>
      </c>
      <c r="U137" s="147">
        <v>12</v>
      </c>
      <c r="V137" s="147">
        <v>5</v>
      </c>
      <c r="W137" s="147" t="s">
        <v>57</v>
      </c>
    </row>
    <row r="138" spans="1:23">
      <c r="A138" s="147">
        <v>29.4</v>
      </c>
      <c r="B138" s="147">
        <v>29.4</v>
      </c>
      <c r="C138" s="147">
        <v>26.9</v>
      </c>
      <c r="D138" s="147">
        <v>8.6999999999999993</v>
      </c>
      <c r="E138" s="147">
        <v>0</v>
      </c>
      <c r="F138" s="147">
        <v>5.6</v>
      </c>
      <c r="G138" s="147">
        <v>600</v>
      </c>
      <c r="H138" s="147">
        <v>20</v>
      </c>
      <c r="I138" s="147">
        <v>20</v>
      </c>
      <c r="J138" s="147">
        <v>200</v>
      </c>
      <c r="K138" s="147"/>
      <c r="L138" s="147">
        <v>60</v>
      </c>
      <c r="M138" s="147">
        <v>100</v>
      </c>
      <c r="N138" s="147">
        <v>0</v>
      </c>
      <c r="O138">
        <v>1</v>
      </c>
      <c r="P138">
        <v>0</v>
      </c>
      <c r="Q138">
        <v>0</v>
      </c>
      <c r="R138">
        <v>0</v>
      </c>
      <c r="S138">
        <v>0</v>
      </c>
      <c r="T138" s="147">
        <v>84</v>
      </c>
      <c r="U138" s="147">
        <v>12</v>
      </c>
      <c r="V138" s="147">
        <v>3</v>
      </c>
      <c r="W138" s="147" t="s">
        <v>57</v>
      </c>
    </row>
    <row r="139" spans="1:23" ht="39.75">
      <c r="A139" s="147">
        <v>100</v>
      </c>
      <c r="B139" s="147">
        <v>0</v>
      </c>
      <c r="C139" s="147">
        <v>0</v>
      </c>
      <c r="D139" s="147">
        <v>0</v>
      </c>
      <c r="E139" s="147">
        <v>0</v>
      </c>
      <c r="F139" s="147">
        <v>0</v>
      </c>
      <c r="G139" s="147">
        <v>645</v>
      </c>
      <c r="H139" s="147"/>
      <c r="I139" s="147">
        <v>0.22500000000000001</v>
      </c>
      <c r="J139" s="147"/>
      <c r="K139" s="147">
        <v>0.82</v>
      </c>
      <c r="L139" s="147">
        <v>22.5</v>
      </c>
      <c r="M139" s="147"/>
      <c r="N139" s="147">
        <v>0</v>
      </c>
      <c r="O139">
        <v>0</v>
      </c>
      <c r="P139">
        <v>0</v>
      </c>
      <c r="Q139">
        <v>1</v>
      </c>
      <c r="R139">
        <v>0</v>
      </c>
      <c r="S139">
        <v>0</v>
      </c>
      <c r="T139" s="147">
        <v>79.7</v>
      </c>
      <c r="U139" s="147">
        <v>17.5</v>
      </c>
      <c r="V139" s="147">
        <v>0</v>
      </c>
      <c r="W139" s="147" t="s">
        <v>158</v>
      </c>
    </row>
    <row r="140" spans="1:23" ht="39.75">
      <c r="A140" s="147">
        <v>100</v>
      </c>
      <c r="B140" s="147">
        <v>0</v>
      </c>
      <c r="C140" s="147">
        <v>0</v>
      </c>
      <c r="D140" s="147">
        <v>0</v>
      </c>
      <c r="E140" s="147">
        <v>0</v>
      </c>
      <c r="F140" s="147">
        <v>0</v>
      </c>
      <c r="G140" s="147">
        <v>640</v>
      </c>
      <c r="H140" s="147"/>
      <c r="I140" s="147">
        <v>0.22500000000000001</v>
      </c>
      <c r="J140" s="147"/>
      <c r="K140" s="147">
        <v>0.99</v>
      </c>
      <c r="L140" s="147">
        <v>22.5</v>
      </c>
      <c r="M140" s="147"/>
      <c r="N140" s="147">
        <v>0</v>
      </c>
      <c r="O140">
        <v>0</v>
      </c>
      <c r="P140">
        <v>0</v>
      </c>
      <c r="Q140">
        <v>1</v>
      </c>
      <c r="R140">
        <v>0</v>
      </c>
      <c r="S140">
        <v>0</v>
      </c>
      <c r="T140" s="147">
        <v>78.900000000000006</v>
      </c>
      <c r="U140" s="147">
        <v>11.4</v>
      </c>
      <c r="V140" s="147">
        <v>0</v>
      </c>
      <c r="W140" s="147" t="s">
        <v>158</v>
      </c>
    </row>
    <row r="141" spans="1:23" ht="39.75">
      <c r="A141" s="147">
        <v>100</v>
      </c>
      <c r="B141" s="147">
        <v>0</v>
      </c>
      <c r="C141" s="147">
        <v>0</v>
      </c>
      <c r="D141" s="147">
        <v>0</v>
      </c>
      <c r="E141" s="147">
        <v>0</v>
      </c>
      <c r="F141" s="147">
        <v>0</v>
      </c>
      <c r="G141" s="147">
        <v>650</v>
      </c>
      <c r="H141" s="147"/>
      <c r="I141" s="147">
        <v>0.22500000000000001</v>
      </c>
      <c r="J141" s="147"/>
      <c r="K141" s="147">
        <v>1.46</v>
      </c>
      <c r="L141" s="147">
        <v>22.5</v>
      </c>
      <c r="M141" s="147"/>
      <c r="N141" s="147">
        <v>0</v>
      </c>
      <c r="O141">
        <v>0</v>
      </c>
      <c r="P141">
        <v>0</v>
      </c>
      <c r="Q141">
        <v>1</v>
      </c>
      <c r="R141">
        <v>0</v>
      </c>
      <c r="S141">
        <v>0</v>
      </c>
      <c r="T141" s="147">
        <v>68.5</v>
      </c>
      <c r="U141" s="147">
        <v>31.5</v>
      </c>
      <c r="V141" s="147">
        <v>0</v>
      </c>
      <c r="W141" s="147" t="s">
        <v>158</v>
      </c>
    </row>
    <row r="142" spans="1:23" ht="39.75">
      <c r="A142" s="147">
        <v>100</v>
      </c>
      <c r="B142" s="147">
        <v>0</v>
      </c>
      <c r="C142" s="147">
        <v>0</v>
      </c>
      <c r="D142" s="147">
        <v>0</v>
      </c>
      <c r="E142" s="147">
        <v>0</v>
      </c>
      <c r="F142" s="147">
        <v>0</v>
      </c>
      <c r="G142" s="147">
        <v>650</v>
      </c>
      <c r="H142" s="147"/>
      <c r="I142" s="147">
        <v>0.22500000000000001</v>
      </c>
      <c r="J142" s="147"/>
      <c r="K142" s="147">
        <v>2.57</v>
      </c>
      <c r="L142" s="147">
        <v>22.5</v>
      </c>
      <c r="M142" s="147"/>
      <c r="N142" s="147">
        <v>0</v>
      </c>
      <c r="O142">
        <v>0</v>
      </c>
      <c r="P142">
        <v>0</v>
      </c>
      <c r="Q142">
        <v>1</v>
      </c>
      <c r="R142">
        <v>0</v>
      </c>
      <c r="S142">
        <v>0</v>
      </c>
      <c r="T142" s="147">
        <v>72.3</v>
      </c>
      <c r="U142" s="147">
        <v>22.1</v>
      </c>
      <c r="V142" s="147">
        <v>0</v>
      </c>
      <c r="W142" s="147" t="s">
        <v>158</v>
      </c>
    </row>
    <row r="143" spans="1:23" ht="39.75">
      <c r="A143" s="147">
        <v>100</v>
      </c>
      <c r="B143" s="147">
        <v>0</v>
      </c>
      <c r="C143" s="147">
        <v>0</v>
      </c>
      <c r="D143" s="147">
        <v>0</v>
      </c>
      <c r="E143" s="147">
        <v>0</v>
      </c>
      <c r="F143" s="147">
        <v>0</v>
      </c>
      <c r="G143" s="147">
        <v>685</v>
      </c>
      <c r="H143" s="147"/>
      <c r="I143" s="147">
        <v>0.22500000000000001</v>
      </c>
      <c r="J143" s="147"/>
      <c r="K143" s="147">
        <v>0.79</v>
      </c>
      <c r="L143" s="147">
        <v>22.5</v>
      </c>
      <c r="M143" s="147"/>
      <c r="N143" s="147">
        <v>0</v>
      </c>
      <c r="O143">
        <v>0</v>
      </c>
      <c r="P143">
        <v>0</v>
      </c>
      <c r="Q143">
        <v>1</v>
      </c>
      <c r="R143">
        <v>0</v>
      </c>
      <c r="S143">
        <v>0</v>
      </c>
      <c r="T143" s="147">
        <v>33.4</v>
      </c>
      <c r="U143" s="147">
        <v>60.1</v>
      </c>
      <c r="V143" s="147">
        <v>0</v>
      </c>
      <c r="W143" s="147" t="s">
        <v>158</v>
      </c>
    </row>
    <row r="144" spans="1:23" ht="39.75">
      <c r="A144" s="147">
        <v>100</v>
      </c>
      <c r="B144" s="147">
        <v>0</v>
      </c>
      <c r="C144" s="147">
        <v>0</v>
      </c>
      <c r="D144" s="147">
        <v>0</v>
      </c>
      <c r="E144" s="147">
        <v>0</v>
      </c>
      <c r="F144" s="147">
        <v>0</v>
      </c>
      <c r="G144" s="147">
        <v>685</v>
      </c>
      <c r="H144" s="147"/>
      <c r="I144" s="147">
        <v>0.22500000000000001</v>
      </c>
      <c r="J144" s="147"/>
      <c r="K144" s="147">
        <v>1.3</v>
      </c>
      <c r="L144" s="147">
        <v>22.5</v>
      </c>
      <c r="M144" s="147"/>
      <c r="N144" s="147">
        <v>0</v>
      </c>
      <c r="O144">
        <v>0</v>
      </c>
      <c r="P144">
        <v>0</v>
      </c>
      <c r="Q144">
        <v>1</v>
      </c>
      <c r="R144">
        <v>0</v>
      </c>
      <c r="S144">
        <v>0</v>
      </c>
      <c r="T144" s="147">
        <v>39.6</v>
      </c>
      <c r="U144" s="147">
        <v>59.9</v>
      </c>
      <c r="V144" s="147">
        <v>0</v>
      </c>
      <c r="W144" s="147" t="s">
        <v>158</v>
      </c>
    </row>
    <row r="145" spans="1:23" ht="39.75">
      <c r="A145" s="147">
        <v>100</v>
      </c>
      <c r="B145" s="147">
        <v>0</v>
      </c>
      <c r="C145" s="147">
        <v>0</v>
      </c>
      <c r="D145" s="147">
        <v>0</v>
      </c>
      <c r="E145" s="147">
        <v>0</v>
      </c>
      <c r="F145" s="147">
        <v>0</v>
      </c>
      <c r="G145" s="147">
        <v>700</v>
      </c>
      <c r="H145" s="147"/>
      <c r="I145" s="147">
        <v>0.22500000000000001</v>
      </c>
      <c r="J145" s="147"/>
      <c r="K145" s="147">
        <v>1.69</v>
      </c>
      <c r="L145" s="147">
        <v>22.5</v>
      </c>
      <c r="M145" s="147"/>
      <c r="N145" s="147">
        <v>0</v>
      </c>
      <c r="O145">
        <v>0</v>
      </c>
      <c r="P145">
        <v>0</v>
      </c>
      <c r="Q145">
        <v>1</v>
      </c>
      <c r="R145">
        <v>0</v>
      </c>
      <c r="S145">
        <v>0</v>
      </c>
      <c r="T145" s="147">
        <v>32.1</v>
      </c>
      <c r="U145" s="147">
        <v>64.2</v>
      </c>
      <c r="V145" s="147">
        <v>0</v>
      </c>
      <c r="W145" s="147" t="s">
        <v>158</v>
      </c>
    </row>
    <row r="146" spans="1:23" ht="39.75">
      <c r="A146" s="147">
        <v>100</v>
      </c>
      <c r="B146" s="147">
        <v>0</v>
      </c>
      <c r="C146" s="147">
        <v>0</v>
      </c>
      <c r="D146" s="147">
        <v>0</v>
      </c>
      <c r="E146" s="147">
        <v>0</v>
      </c>
      <c r="F146" s="147">
        <v>0</v>
      </c>
      <c r="G146" s="147">
        <v>685</v>
      </c>
      <c r="H146" s="147"/>
      <c r="I146" s="147">
        <v>0.22500000000000001</v>
      </c>
      <c r="J146" s="147"/>
      <c r="K146" s="147">
        <v>2.12</v>
      </c>
      <c r="L146" s="147">
        <v>22.5</v>
      </c>
      <c r="M146" s="147"/>
      <c r="N146" s="147">
        <v>0</v>
      </c>
      <c r="O146">
        <v>0</v>
      </c>
      <c r="P146">
        <v>0</v>
      </c>
      <c r="Q146">
        <v>1</v>
      </c>
      <c r="R146">
        <v>0</v>
      </c>
      <c r="S146">
        <v>0</v>
      </c>
      <c r="T146" s="147">
        <v>40.700000000000003</v>
      </c>
      <c r="U146" s="147">
        <v>55.9</v>
      </c>
      <c r="V146" s="147">
        <v>0</v>
      </c>
      <c r="W146" s="147" t="s">
        <v>158</v>
      </c>
    </row>
    <row r="147" spans="1:23" ht="39.75">
      <c r="A147" s="147">
        <v>100</v>
      </c>
      <c r="B147" s="147">
        <v>0</v>
      </c>
      <c r="C147" s="147">
        <v>0</v>
      </c>
      <c r="D147" s="147">
        <v>0</v>
      </c>
      <c r="E147" s="147">
        <v>0</v>
      </c>
      <c r="F147" s="147">
        <v>0</v>
      </c>
      <c r="G147" s="147">
        <v>730</v>
      </c>
      <c r="H147" s="147"/>
      <c r="I147" s="147">
        <v>0.22500000000000001</v>
      </c>
      <c r="J147" s="147"/>
      <c r="K147" s="147">
        <v>0.78</v>
      </c>
      <c r="L147" s="147">
        <v>22.5</v>
      </c>
      <c r="M147" s="147"/>
      <c r="N147" s="147">
        <v>0</v>
      </c>
      <c r="O147">
        <v>0</v>
      </c>
      <c r="P147">
        <v>0</v>
      </c>
      <c r="Q147">
        <v>1</v>
      </c>
      <c r="R147">
        <v>0</v>
      </c>
      <c r="S147">
        <v>0</v>
      </c>
      <c r="T147" s="147">
        <v>19.600000000000001</v>
      </c>
      <c r="U147" s="147">
        <v>79</v>
      </c>
      <c r="V147" s="147">
        <v>0</v>
      </c>
      <c r="W147" s="147" t="s">
        <v>158</v>
      </c>
    </row>
    <row r="148" spans="1:23" ht="39.75">
      <c r="A148" s="147">
        <v>100</v>
      </c>
      <c r="B148" s="147">
        <v>0</v>
      </c>
      <c r="C148" s="147">
        <v>0</v>
      </c>
      <c r="D148" s="147">
        <v>0</v>
      </c>
      <c r="E148" s="147">
        <v>0</v>
      </c>
      <c r="F148" s="147">
        <v>0</v>
      </c>
      <c r="G148" s="147">
        <v>725</v>
      </c>
      <c r="H148" s="147"/>
      <c r="I148" s="147">
        <v>0.22500000000000001</v>
      </c>
      <c r="J148" s="147"/>
      <c r="K148" s="147">
        <v>1</v>
      </c>
      <c r="L148" s="147">
        <v>22.5</v>
      </c>
      <c r="M148" s="147"/>
      <c r="N148" s="147">
        <v>0</v>
      </c>
      <c r="O148">
        <v>0</v>
      </c>
      <c r="P148">
        <v>0</v>
      </c>
      <c r="Q148">
        <v>1</v>
      </c>
      <c r="R148">
        <v>0</v>
      </c>
      <c r="S148">
        <v>0</v>
      </c>
      <c r="T148" s="147">
        <v>20.7</v>
      </c>
      <c r="U148" s="147">
        <v>77.3</v>
      </c>
      <c r="V148" s="147">
        <v>0</v>
      </c>
      <c r="W148" s="147" t="s">
        <v>158</v>
      </c>
    </row>
    <row r="149" spans="1:23" ht="39.75">
      <c r="A149" s="147">
        <v>100</v>
      </c>
      <c r="B149" s="147">
        <v>0</v>
      </c>
      <c r="C149" s="147">
        <v>0</v>
      </c>
      <c r="D149" s="147">
        <v>0</v>
      </c>
      <c r="E149" s="147">
        <v>0</v>
      </c>
      <c r="F149" s="147">
        <v>0</v>
      </c>
      <c r="G149" s="147">
        <v>715</v>
      </c>
      <c r="H149" s="147"/>
      <c r="I149" s="147">
        <v>0.22500000000000001</v>
      </c>
      <c r="J149" s="147"/>
      <c r="K149" s="147">
        <v>1.38</v>
      </c>
      <c r="L149" s="147">
        <v>22.5</v>
      </c>
      <c r="M149" s="147"/>
      <c r="N149" s="147">
        <v>0</v>
      </c>
      <c r="O149">
        <v>0</v>
      </c>
      <c r="P149">
        <v>0</v>
      </c>
      <c r="Q149">
        <v>1</v>
      </c>
      <c r="R149">
        <v>0</v>
      </c>
      <c r="S149">
        <v>0</v>
      </c>
      <c r="T149" s="147">
        <v>19.2</v>
      </c>
      <c r="U149" s="147">
        <v>75.099999999999994</v>
      </c>
      <c r="V149" s="147">
        <v>0</v>
      </c>
      <c r="W149" s="147" t="s">
        <v>158</v>
      </c>
    </row>
    <row r="150" spans="1:23" ht="39.75">
      <c r="A150" s="147">
        <v>100</v>
      </c>
      <c r="B150" s="147">
        <v>0</v>
      </c>
      <c r="C150" s="147">
        <v>0</v>
      </c>
      <c r="D150" s="147">
        <v>0</v>
      </c>
      <c r="E150" s="147">
        <v>0</v>
      </c>
      <c r="F150" s="147">
        <v>0</v>
      </c>
      <c r="G150" s="147">
        <v>730</v>
      </c>
      <c r="H150" s="147"/>
      <c r="I150" s="147">
        <v>0.22500000000000001</v>
      </c>
      <c r="J150" s="147"/>
      <c r="K150" s="147">
        <v>2.27</v>
      </c>
      <c r="L150" s="147">
        <v>22.5</v>
      </c>
      <c r="M150" s="147"/>
      <c r="N150" s="147">
        <v>0</v>
      </c>
      <c r="O150">
        <v>0</v>
      </c>
      <c r="P150">
        <v>0</v>
      </c>
      <c r="Q150">
        <v>1</v>
      </c>
      <c r="R150">
        <v>0</v>
      </c>
      <c r="S150">
        <v>0</v>
      </c>
      <c r="T150" s="147">
        <v>13.5</v>
      </c>
      <c r="U150" s="147">
        <v>76.099999999999994</v>
      </c>
      <c r="V150" s="147">
        <v>0</v>
      </c>
      <c r="W150" s="147" t="s">
        <v>158</v>
      </c>
    </row>
    <row r="151" spans="1:23" ht="39.75">
      <c r="A151" s="147">
        <v>100</v>
      </c>
      <c r="B151" s="147">
        <v>0</v>
      </c>
      <c r="C151" s="147">
        <v>0</v>
      </c>
      <c r="D151" s="147">
        <v>0</v>
      </c>
      <c r="E151" s="147">
        <v>0</v>
      </c>
      <c r="F151" s="147">
        <v>0</v>
      </c>
      <c r="G151" s="147">
        <v>780</v>
      </c>
      <c r="H151" s="147"/>
      <c r="I151" s="147">
        <v>0.22500000000000001</v>
      </c>
      <c r="J151" s="147"/>
      <c r="K151" s="147">
        <v>0.7</v>
      </c>
      <c r="L151" s="147">
        <v>22.5</v>
      </c>
      <c r="M151" s="147"/>
      <c r="N151" s="147">
        <v>0</v>
      </c>
      <c r="O151">
        <v>0</v>
      </c>
      <c r="P151">
        <v>0</v>
      </c>
      <c r="Q151">
        <v>1</v>
      </c>
      <c r="R151">
        <v>0</v>
      </c>
      <c r="S151">
        <v>0</v>
      </c>
      <c r="T151" s="147">
        <v>15.3</v>
      </c>
      <c r="U151" s="147">
        <v>78.8</v>
      </c>
      <c r="V151" s="147">
        <v>0</v>
      </c>
      <c r="W151" s="147" t="s">
        <v>158</v>
      </c>
    </row>
    <row r="152" spans="1:23" ht="39.75">
      <c r="A152" s="147">
        <v>100</v>
      </c>
      <c r="B152" s="147">
        <v>0</v>
      </c>
      <c r="C152" s="147">
        <v>0</v>
      </c>
      <c r="D152" s="147">
        <v>0</v>
      </c>
      <c r="E152" s="147">
        <v>0</v>
      </c>
      <c r="F152" s="147">
        <v>0</v>
      </c>
      <c r="G152" s="147">
        <v>780</v>
      </c>
      <c r="H152" s="147"/>
      <c r="I152" s="147">
        <v>0.22500000000000001</v>
      </c>
      <c r="J152" s="147"/>
      <c r="K152" s="147">
        <v>0.81</v>
      </c>
      <c r="L152" s="147">
        <v>22.5</v>
      </c>
      <c r="M152" s="147"/>
      <c r="N152" s="147">
        <v>0</v>
      </c>
      <c r="O152">
        <v>0</v>
      </c>
      <c r="P152">
        <v>0</v>
      </c>
      <c r="Q152">
        <v>1</v>
      </c>
      <c r="R152">
        <v>0</v>
      </c>
      <c r="S152">
        <v>0</v>
      </c>
      <c r="T152" s="147">
        <v>9.6</v>
      </c>
      <c r="U152" s="147">
        <v>85.6</v>
      </c>
      <c r="V152" s="147">
        <v>0</v>
      </c>
      <c r="W152" s="147" t="s">
        <v>158</v>
      </c>
    </row>
    <row r="153" spans="1:23" ht="39.75">
      <c r="A153" s="147">
        <v>100</v>
      </c>
      <c r="B153" s="147">
        <v>0</v>
      </c>
      <c r="C153" s="147">
        <v>0</v>
      </c>
      <c r="D153" s="147">
        <v>0</v>
      </c>
      <c r="E153" s="147">
        <v>0</v>
      </c>
      <c r="F153" s="147">
        <v>0</v>
      </c>
      <c r="G153" s="147">
        <v>780</v>
      </c>
      <c r="H153" s="147"/>
      <c r="I153" s="147">
        <v>0.22500000000000001</v>
      </c>
      <c r="J153" s="147"/>
      <c r="K153" s="147">
        <v>1.34</v>
      </c>
      <c r="L153" s="147">
        <v>22.5</v>
      </c>
      <c r="M153" s="147"/>
      <c r="N153" s="147">
        <v>0</v>
      </c>
      <c r="O153">
        <v>0</v>
      </c>
      <c r="P153">
        <v>0</v>
      </c>
      <c r="Q153">
        <v>1</v>
      </c>
      <c r="R153">
        <v>0</v>
      </c>
      <c r="S153">
        <v>0</v>
      </c>
      <c r="T153" s="147">
        <v>13.4</v>
      </c>
      <c r="U153" s="147">
        <v>86.4</v>
      </c>
      <c r="V153" s="147">
        <v>0</v>
      </c>
      <c r="W153" s="147" t="s">
        <v>158</v>
      </c>
    </row>
    <row r="154" spans="1:23" ht="39.75">
      <c r="A154" s="147">
        <v>100</v>
      </c>
      <c r="B154" s="147">
        <v>0</v>
      </c>
      <c r="C154" s="147">
        <v>0</v>
      </c>
      <c r="D154" s="147">
        <v>0</v>
      </c>
      <c r="E154" s="147">
        <v>0</v>
      </c>
      <c r="F154" s="147">
        <v>0</v>
      </c>
      <c r="G154" s="147">
        <v>800</v>
      </c>
      <c r="H154" s="147"/>
      <c r="I154" s="147">
        <v>0.22500000000000001</v>
      </c>
      <c r="J154" s="147"/>
      <c r="K154" s="147">
        <v>1.55</v>
      </c>
      <c r="L154" s="147">
        <v>22.5</v>
      </c>
      <c r="M154" s="147"/>
      <c r="N154" s="147">
        <v>0</v>
      </c>
      <c r="O154">
        <v>0</v>
      </c>
      <c r="P154">
        <v>0</v>
      </c>
      <c r="Q154">
        <v>1</v>
      </c>
      <c r="R154">
        <v>0</v>
      </c>
      <c r="S154">
        <v>0</v>
      </c>
      <c r="T154" s="147">
        <v>13.7</v>
      </c>
      <c r="U154" s="147">
        <v>83.1</v>
      </c>
      <c r="V154" s="147">
        <v>0</v>
      </c>
      <c r="W154" s="147" t="s">
        <v>158</v>
      </c>
    </row>
    <row r="155" spans="1:23" ht="39.75">
      <c r="A155" s="147">
        <v>100</v>
      </c>
      <c r="B155" s="147">
        <v>0</v>
      </c>
      <c r="C155" s="147">
        <v>0</v>
      </c>
      <c r="D155" s="147">
        <v>0</v>
      </c>
      <c r="E155" s="147">
        <v>0</v>
      </c>
      <c r="F155" s="147">
        <v>0</v>
      </c>
      <c r="G155" s="147">
        <v>850</v>
      </c>
      <c r="H155" s="147"/>
      <c r="I155" s="147">
        <v>0.22500000000000001</v>
      </c>
      <c r="J155" s="147"/>
      <c r="K155" s="147">
        <v>0.64</v>
      </c>
      <c r="L155" s="147">
        <v>22.5</v>
      </c>
      <c r="M155" s="147"/>
      <c r="N155" s="147">
        <v>0</v>
      </c>
      <c r="O155">
        <v>0</v>
      </c>
      <c r="P155">
        <v>0</v>
      </c>
      <c r="Q155">
        <v>1</v>
      </c>
      <c r="R155">
        <v>0</v>
      </c>
      <c r="S155">
        <v>0</v>
      </c>
      <c r="T155" s="147">
        <v>11.4</v>
      </c>
      <c r="U155" s="147">
        <v>75.099999999999994</v>
      </c>
      <c r="V155" s="147">
        <v>0</v>
      </c>
      <c r="W155" s="147" t="s">
        <v>158</v>
      </c>
    </row>
    <row r="156" spans="1:23" ht="39.75">
      <c r="A156" s="147">
        <v>100</v>
      </c>
      <c r="B156" s="147">
        <v>0</v>
      </c>
      <c r="C156" s="147">
        <v>0</v>
      </c>
      <c r="D156" s="147">
        <v>0</v>
      </c>
      <c r="E156" s="147">
        <v>0</v>
      </c>
      <c r="F156" s="147">
        <v>0</v>
      </c>
      <c r="G156" s="147">
        <v>850</v>
      </c>
      <c r="H156" s="147"/>
      <c r="I156" s="147">
        <v>0.22500000000000001</v>
      </c>
      <c r="J156" s="147"/>
      <c r="K156" s="147">
        <v>0.86</v>
      </c>
      <c r="L156" s="147">
        <v>22.5</v>
      </c>
      <c r="M156" s="147"/>
      <c r="N156" s="147">
        <v>0</v>
      </c>
      <c r="O156">
        <v>0</v>
      </c>
      <c r="P156">
        <v>0</v>
      </c>
      <c r="Q156">
        <v>1</v>
      </c>
      <c r="R156">
        <v>0</v>
      </c>
      <c r="S156">
        <v>0</v>
      </c>
      <c r="T156" s="147">
        <v>16.2</v>
      </c>
      <c r="U156" s="147">
        <v>72.5</v>
      </c>
      <c r="V156" s="147">
        <v>0</v>
      </c>
      <c r="W156" s="147" t="s">
        <v>158</v>
      </c>
    </row>
    <row r="157" spans="1:23" ht="39.75">
      <c r="A157" s="147">
        <v>100</v>
      </c>
      <c r="B157" s="147">
        <v>0</v>
      </c>
      <c r="C157" s="147">
        <v>0</v>
      </c>
      <c r="D157" s="147">
        <v>0</v>
      </c>
      <c r="E157" s="147">
        <v>0</v>
      </c>
      <c r="F157" s="147">
        <v>0</v>
      </c>
      <c r="G157" s="147">
        <v>850</v>
      </c>
      <c r="H157" s="147"/>
      <c r="I157" s="147">
        <v>0.22500000000000001</v>
      </c>
      <c r="J157" s="147"/>
      <c r="K157" s="147">
        <v>1.22</v>
      </c>
      <c r="L157" s="147">
        <v>22.5</v>
      </c>
      <c r="M157" s="147"/>
      <c r="N157" s="147">
        <v>0</v>
      </c>
      <c r="O157">
        <v>0</v>
      </c>
      <c r="P157">
        <v>0</v>
      </c>
      <c r="Q157">
        <v>1</v>
      </c>
      <c r="R157">
        <v>0</v>
      </c>
      <c r="S157">
        <v>0</v>
      </c>
      <c r="T157" s="147">
        <v>15.4</v>
      </c>
      <c r="U157" s="147">
        <v>65.099999999999994</v>
      </c>
      <c r="V157" s="147">
        <v>0</v>
      </c>
      <c r="W157" s="147" t="s">
        <v>158</v>
      </c>
    </row>
    <row r="158" spans="1:23" ht="39.75">
      <c r="A158" s="147">
        <v>100</v>
      </c>
      <c r="B158" s="147">
        <v>0</v>
      </c>
      <c r="C158" s="147">
        <v>0</v>
      </c>
      <c r="D158" s="147">
        <v>0</v>
      </c>
      <c r="E158" s="147">
        <v>0</v>
      </c>
      <c r="F158" s="147">
        <v>0</v>
      </c>
      <c r="G158" s="147">
        <v>850</v>
      </c>
      <c r="H158" s="147"/>
      <c r="I158" s="147">
        <v>0.22500000000000001</v>
      </c>
      <c r="J158" s="147"/>
      <c r="K158" s="147">
        <v>1.71</v>
      </c>
      <c r="L158" s="147">
        <v>22.5</v>
      </c>
      <c r="M158" s="147"/>
      <c r="N158" s="147">
        <v>0</v>
      </c>
      <c r="O158">
        <v>0</v>
      </c>
      <c r="P158">
        <v>0</v>
      </c>
      <c r="Q158">
        <v>1</v>
      </c>
      <c r="R158">
        <v>0</v>
      </c>
      <c r="S158">
        <v>0</v>
      </c>
      <c r="T158" s="147">
        <v>12.2</v>
      </c>
      <c r="U158" s="147">
        <v>64.5</v>
      </c>
      <c r="V158" s="147">
        <v>0</v>
      </c>
      <c r="W158" s="147" t="s">
        <v>158</v>
      </c>
    </row>
    <row r="159" spans="1:23" ht="39.75">
      <c r="A159" s="147">
        <v>0</v>
      </c>
      <c r="B159" s="147">
        <v>0</v>
      </c>
      <c r="C159" s="147">
        <v>0</v>
      </c>
      <c r="D159" s="147">
        <v>100</v>
      </c>
      <c r="E159" s="147">
        <v>0</v>
      </c>
      <c r="F159" s="147">
        <v>0</v>
      </c>
      <c r="G159" s="147">
        <v>450</v>
      </c>
      <c r="H159" s="147">
        <v>5</v>
      </c>
      <c r="I159" s="147">
        <v>3.5</v>
      </c>
      <c r="J159" s="147">
        <v>10</v>
      </c>
      <c r="K159" s="147">
        <v>0.3</v>
      </c>
      <c r="L159" s="147"/>
      <c r="M159" s="147"/>
      <c r="N159" s="147">
        <v>0</v>
      </c>
      <c r="O159">
        <v>0</v>
      </c>
      <c r="P159">
        <v>0</v>
      </c>
      <c r="Q159">
        <v>1</v>
      </c>
      <c r="R159">
        <v>0</v>
      </c>
      <c r="S159">
        <v>0</v>
      </c>
      <c r="T159" s="147">
        <v>97.6</v>
      </c>
      <c r="U159" s="147">
        <v>0</v>
      </c>
      <c r="V159" s="147">
        <v>0.19</v>
      </c>
      <c r="W159" s="147" t="s">
        <v>158</v>
      </c>
    </row>
    <row r="160" spans="1:23" ht="39.75">
      <c r="A160" s="147">
        <v>0</v>
      </c>
      <c r="B160" s="147">
        <v>0</v>
      </c>
      <c r="C160" s="147">
        <v>0</v>
      </c>
      <c r="D160" s="147">
        <v>100</v>
      </c>
      <c r="E160" s="147">
        <v>0</v>
      </c>
      <c r="F160" s="147">
        <v>0</v>
      </c>
      <c r="G160" s="147">
        <v>500</v>
      </c>
      <c r="H160" s="147">
        <v>5</v>
      </c>
      <c r="I160" s="147">
        <v>3.5</v>
      </c>
      <c r="J160" s="147">
        <v>10</v>
      </c>
      <c r="K160" s="147">
        <v>0.3</v>
      </c>
      <c r="L160" s="147"/>
      <c r="M160" s="147"/>
      <c r="N160" s="147">
        <v>0</v>
      </c>
      <c r="O160">
        <v>0</v>
      </c>
      <c r="P160">
        <v>0</v>
      </c>
      <c r="Q160">
        <v>1</v>
      </c>
      <c r="R160">
        <v>0</v>
      </c>
      <c r="S160">
        <v>0</v>
      </c>
      <c r="T160" s="147">
        <v>96.4</v>
      </c>
      <c r="U160" s="147">
        <v>0.04</v>
      </c>
      <c r="V160" s="147">
        <v>0.19</v>
      </c>
      <c r="W160" s="147" t="s">
        <v>158</v>
      </c>
    </row>
    <row r="161" spans="1:23" ht="39.75">
      <c r="A161" s="147">
        <v>0</v>
      </c>
      <c r="B161" s="147">
        <v>0</v>
      </c>
      <c r="C161" s="147">
        <v>0</v>
      </c>
      <c r="D161" s="147">
        <v>100</v>
      </c>
      <c r="E161" s="147">
        <v>0</v>
      </c>
      <c r="F161" s="147">
        <v>0</v>
      </c>
      <c r="G161" s="147">
        <v>550</v>
      </c>
      <c r="H161" s="147">
        <v>5</v>
      </c>
      <c r="I161" s="147">
        <v>3.5</v>
      </c>
      <c r="J161" s="147">
        <v>10</v>
      </c>
      <c r="K161" s="147">
        <v>0.3</v>
      </c>
      <c r="L161" s="147"/>
      <c r="M161" s="147"/>
      <c r="N161" s="147">
        <v>0</v>
      </c>
      <c r="O161">
        <v>0</v>
      </c>
      <c r="P161">
        <v>0</v>
      </c>
      <c r="Q161">
        <v>1</v>
      </c>
      <c r="R161">
        <v>0</v>
      </c>
      <c r="S161">
        <v>0</v>
      </c>
      <c r="T161" s="147">
        <v>95.3</v>
      </c>
      <c r="U161" s="147">
        <v>0.26</v>
      </c>
      <c r="V161" s="147">
        <v>0.19</v>
      </c>
      <c r="W161" s="147" t="s">
        <v>158</v>
      </c>
    </row>
    <row r="162" spans="1:23" ht="39.75">
      <c r="A162" s="147">
        <v>0</v>
      </c>
      <c r="B162" s="147">
        <v>0</v>
      </c>
      <c r="C162" s="147">
        <v>0</v>
      </c>
      <c r="D162" s="147">
        <v>100</v>
      </c>
      <c r="E162" s="147">
        <v>0</v>
      </c>
      <c r="F162" s="147">
        <v>0</v>
      </c>
      <c r="G162" s="147">
        <v>600</v>
      </c>
      <c r="H162" s="147">
        <v>5</v>
      </c>
      <c r="I162" s="147">
        <v>3.5</v>
      </c>
      <c r="J162" s="147">
        <v>10</v>
      </c>
      <c r="K162" s="147">
        <v>0.3</v>
      </c>
      <c r="L162" s="147"/>
      <c r="M162" s="147"/>
      <c r="N162" s="147">
        <v>0</v>
      </c>
      <c r="O162">
        <v>0</v>
      </c>
      <c r="P162">
        <v>0</v>
      </c>
      <c r="Q162">
        <v>1</v>
      </c>
      <c r="R162">
        <v>0</v>
      </c>
      <c r="S162">
        <v>0</v>
      </c>
      <c r="T162" s="147">
        <v>98.7</v>
      </c>
      <c r="U162" s="147">
        <v>0.65</v>
      </c>
      <c r="V162" s="147">
        <v>0.19</v>
      </c>
      <c r="W162" s="147" t="s">
        <v>158</v>
      </c>
    </row>
    <row r="163" spans="1:23" ht="39.75">
      <c r="A163" s="147">
        <v>0</v>
      </c>
      <c r="B163" s="147">
        <v>0</v>
      </c>
      <c r="C163" s="147">
        <v>0</v>
      </c>
      <c r="D163" s="147">
        <v>100</v>
      </c>
      <c r="E163" s="147">
        <v>0</v>
      </c>
      <c r="F163" s="147">
        <v>0</v>
      </c>
      <c r="G163" s="147">
        <v>650</v>
      </c>
      <c r="H163" s="147">
        <v>5</v>
      </c>
      <c r="I163" s="147">
        <v>3.5</v>
      </c>
      <c r="J163" s="147">
        <v>10</v>
      </c>
      <c r="K163" s="147">
        <v>0.3</v>
      </c>
      <c r="L163" s="147"/>
      <c r="M163" s="147"/>
      <c r="N163" s="147">
        <v>0</v>
      </c>
      <c r="O163">
        <v>0</v>
      </c>
      <c r="P163">
        <v>0</v>
      </c>
      <c r="Q163">
        <v>1</v>
      </c>
      <c r="R163">
        <v>0</v>
      </c>
      <c r="S163">
        <v>0</v>
      </c>
      <c r="T163" s="147">
        <v>90.7</v>
      </c>
      <c r="U163" s="147">
        <v>1.51</v>
      </c>
      <c r="V163" s="147">
        <v>0.19</v>
      </c>
      <c r="W163" s="147" t="s">
        <v>158</v>
      </c>
    </row>
    <row r="164" spans="1:23" ht="39.75">
      <c r="A164" s="147">
        <v>0</v>
      </c>
      <c r="B164" s="147">
        <v>0</v>
      </c>
      <c r="C164" s="147">
        <v>0</v>
      </c>
      <c r="D164" s="147">
        <v>100</v>
      </c>
      <c r="E164" s="147">
        <v>0</v>
      </c>
      <c r="F164" s="147">
        <v>0</v>
      </c>
      <c r="G164" s="147">
        <v>700</v>
      </c>
      <c r="H164" s="147">
        <v>5</v>
      </c>
      <c r="I164" s="147">
        <v>3.5</v>
      </c>
      <c r="J164" s="147">
        <v>10</v>
      </c>
      <c r="K164" s="147">
        <v>0.3</v>
      </c>
      <c r="L164" s="147"/>
      <c r="M164" s="147"/>
      <c r="N164" s="147">
        <v>0</v>
      </c>
      <c r="O164">
        <v>0</v>
      </c>
      <c r="P164">
        <v>0</v>
      </c>
      <c r="Q164">
        <v>1</v>
      </c>
      <c r="R164">
        <v>0</v>
      </c>
      <c r="S164">
        <v>0</v>
      </c>
      <c r="T164" s="147">
        <v>90.2</v>
      </c>
      <c r="U164" s="147">
        <v>3.54</v>
      </c>
      <c r="V164" s="147">
        <v>0.19</v>
      </c>
      <c r="W164" s="147" t="s">
        <v>158</v>
      </c>
    </row>
    <row r="165" spans="1:23">
      <c r="A165" s="147">
        <v>0</v>
      </c>
      <c r="B165" s="147">
        <v>100</v>
      </c>
      <c r="C165" s="147">
        <v>0</v>
      </c>
      <c r="D165" s="147">
        <v>0</v>
      </c>
      <c r="E165" s="147">
        <v>0</v>
      </c>
      <c r="F165" s="147">
        <v>0</v>
      </c>
      <c r="G165" s="147">
        <v>425</v>
      </c>
      <c r="H165" s="147">
        <v>10</v>
      </c>
      <c r="I165" s="147">
        <v>2</v>
      </c>
      <c r="J165" s="147">
        <v>10</v>
      </c>
      <c r="K165" s="147"/>
      <c r="L165" s="147">
        <v>60</v>
      </c>
      <c r="M165" s="147"/>
      <c r="N165" s="147">
        <v>0</v>
      </c>
      <c r="O165">
        <v>1</v>
      </c>
      <c r="P165">
        <v>0</v>
      </c>
      <c r="Q165">
        <v>0</v>
      </c>
      <c r="R165">
        <v>0</v>
      </c>
      <c r="S165">
        <v>0</v>
      </c>
      <c r="T165" s="147">
        <v>89.5</v>
      </c>
      <c r="U165" s="147">
        <v>10</v>
      </c>
      <c r="V165" s="147">
        <v>0</v>
      </c>
      <c r="W165" s="147" t="s">
        <v>57</v>
      </c>
    </row>
    <row r="166" spans="1:23">
      <c r="A166" s="147">
        <v>0</v>
      </c>
      <c r="B166" s="147">
        <v>100</v>
      </c>
      <c r="C166" s="147">
        <v>0</v>
      </c>
      <c r="D166" s="147">
        <v>0</v>
      </c>
      <c r="E166" s="147">
        <v>0</v>
      </c>
      <c r="F166" s="147">
        <v>0</v>
      </c>
      <c r="G166" s="147">
        <v>450</v>
      </c>
      <c r="H166" s="147">
        <v>10</v>
      </c>
      <c r="I166" s="147">
        <v>2</v>
      </c>
      <c r="J166" s="147">
        <v>10</v>
      </c>
      <c r="K166" s="147"/>
      <c r="L166" s="147">
        <v>60</v>
      </c>
      <c r="M166" s="147"/>
      <c r="N166" s="147">
        <v>0</v>
      </c>
      <c r="O166">
        <v>1</v>
      </c>
      <c r="P166">
        <v>0</v>
      </c>
      <c r="Q166">
        <v>0</v>
      </c>
      <c r="R166">
        <v>0</v>
      </c>
      <c r="S166">
        <v>0</v>
      </c>
      <c r="T166" s="147">
        <v>72.400000000000006</v>
      </c>
      <c r="U166" s="147">
        <v>25</v>
      </c>
      <c r="V166" s="147">
        <v>1.75</v>
      </c>
      <c r="W166" s="147" t="s">
        <v>57</v>
      </c>
    </row>
    <row r="167" spans="1:23">
      <c r="A167" s="147">
        <v>0</v>
      </c>
      <c r="B167" s="147">
        <v>100</v>
      </c>
      <c r="C167" s="147">
        <v>0</v>
      </c>
      <c r="D167" s="147">
        <v>0</v>
      </c>
      <c r="E167" s="147">
        <v>0</v>
      </c>
      <c r="F167" s="147">
        <v>0</v>
      </c>
      <c r="G167" s="147">
        <v>500</v>
      </c>
      <c r="H167" s="147">
        <v>10</v>
      </c>
      <c r="I167" s="147">
        <v>2</v>
      </c>
      <c r="J167" s="147">
        <v>10</v>
      </c>
      <c r="K167" s="147"/>
      <c r="L167" s="147">
        <v>60</v>
      </c>
      <c r="M167" s="147"/>
      <c r="N167" s="147">
        <v>0</v>
      </c>
      <c r="O167">
        <v>1</v>
      </c>
      <c r="P167">
        <v>0</v>
      </c>
      <c r="Q167">
        <v>0</v>
      </c>
      <c r="R167">
        <v>0</v>
      </c>
      <c r="S167">
        <v>0</v>
      </c>
      <c r="T167" s="147">
        <v>37.5</v>
      </c>
      <c r="U167" s="147">
        <v>47</v>
      </c>
      <c r="V167" s="147">
        <v>15.5</v>
      </c>
      <c r="W167" s="147" t="s">
        <v>57</v>
      </c>
    </row>
    <row r="168" spans="1:23">
      <c r="A168" s="147">
        <v>0</v>
      </c>
      <c r="B168" s="147">
        <v>0</v>
      </c>
      <c r="C168" s="147">
        <v>0</v>
      </c>
      <c r="D168" s="147">
        <v>100</v>
      </c>
      <c r="E168" s="147">
        <v>0</v>
      </c>
      <c r="F168" s="147">
        <v>0</v>
      </c>
      <c r="G168" s="147">
        <v>350</v>
      </c>
      <c r="H168" s="147">
        <v>10</v>
      </c>
      <c r="I168" s="147">
        <v>2</v>
      </c>
      <c r="J168" s="147">
        <v>10</v>
      </c>
      <c r="K168" s="147"/>
      <c r="L168" s="147">
        <v>60</v>
      </c>
      <c r="M168" s="147"/>
      <c r="N168" s="147">
        <v>0</v>
      </c>
      <c r="O168">
        <v>1</v>
      </c>
      <c r="P168">
        <v>0</v>
      </c>
      <c r="Q168">
        <v>0</v>
      </c>
      <c r="R168">
        <v>0</v>
      </c>
      <c r="S168">
        <v>0</v>
      </c>
      <c r="T168" s="147">
        <v>99</v>
      </c>
      <c r="U168" s="147">
        <v>0</v>
      </c>
      <c r="V168" s="147">
        <v>1</v>
      </c>
      <c r="W168" s="147" t="s">
        <v>57</v>
      </c>
    </row>
    <row r="169" spans="1:23">
      <c r="A169" s="147">
        <v>0</v>
      </c>
      <c r="B169" s="147">
        <v>0</v>
      </c>
      <c r="C169" s="147">
        <v>0</v>
      </c>
      <c r="D169" s="147">
        <v>100</v>
      </c>
      <c r="E169" s="147">
        <v>0</v>
      </c>
      <c r="F169" s="147">
        <v>0</v>
      </c>
      <c r="G169" s="147">
        <v>450</v>
      </c>
      <c r="H169" s="147">
        <v>10</v>
      </c>
      <c r="I169" s="147">
        <v>2</v>
      </c>
      <c r="J169" s="147">
        <v>10</v>
      </c>
      <c r="K169" s="147"/>
      <c r="L169" s="147">
        <v>60</v>
      </c>
      <c r="M169" s="147"/>
      <c r="N169" s="147">
        <v>0</v>
      </c>
      <c r="O169">
        <v>1</v>
      </c>
      <c r="P169">
        <v>0</v>
      </c>
      <c r="Q169">
        <v>0</v>
      </c>
      <c r="R169">
        <v>0</v>
      </c>
      <c r="S169">
        <v>0</v>
      </c>
      <c r="T169" s="147">
        <v>79.400000000000006</v>
      </c>
      <c r="U169" s="147">
        <v>1</v>
      </c>
      <c r="V169" s="147">
        <v>19.600000000000001</v>
      </c>
      <c r="W169" s="147" t="s">
        <v>57</v>
      </c>
    </row>
    <row r="170" spans="1:23">
      <c r="A170" s="147">
        <v>0</v>
      </c>
      <c r="B170" s="147">
        <v>0</v>
      </c>
      <c r="C170" s="147">
        <v>0</v>
      </c>
      <c r="D170" s="147">
        <v>100</v>
      </c>
      <c r="E170" s="147">
        <v>0</v>
      </c>
      <c r="F170" s="147">
        <v>0</v>
      </c>
      <c r="G170" s="147">
        <v>500</v>
      </c>
      <c r="H170" s="147">
        <v>10</v>
      </c>
      <c r="I170" s="147">
        <v>2</v>
      </c>
      <c r="J170" s="147">
        <v>10</v>
      </c>
      <c r="K170" s="147"/>
      <c r="L170" s="147">
        <v>60</v>
      </c>
      <c r="M170" s="147"/>
      <c r="N170" s="147">
        <v>0</v>
      </c>
      <c r="O170">
        <v>1</v>
      </c>
      <c r="P170">
        <v>0</v>
      </c>
      <c r="Q170">
        <v>0</v>
      </c>
      <c r="R170">
        <v>0</v>
      </c>
      <c r="S170">
        <v>0</v>
      </c>
      <c r="T170" s="147">
        <v>67.099999999999994</v>
      </c>
      <c r="U170" s="147">
        <v>2.5</v>
      </c>
      <c r="V170" s="147">
        <v>30.4</v>
      </c>
      <c r="W170" s="147" t="s">
        <v>57</v>
      </c>
    </row>
    <row r="171" spans="1:23">
      <c r="A171" s="147">
        <v>0</v>
      </c>
      <c r="B171" s="147">
        <v>70</v>
      </c>
      <c r="C171" s="147">
        <v>0</v>
      </c>
      <c r="D171" s="147">
        <v>30</v>
      </c>
      <c r="E171" s="147">
        <v>0</v>
      </c>
      <c r="F171" s="147">
        <v>0</v>
      </c>
      <c r="G171" s="147">
        <v>400</v>
      </c>
      <c r="H171" s="147">
        <v>10</v>
      </c>
      <c r="I171" s="147">
        <v>2</v>
      </c>
      <c r="J171" s="147">
        <v>10</v>
      </c>
      <c r="K171" s="147"/>
      <c r="L171" s="147">
        <v>60</v>
      </c>
      <c r="M171" s="147"/>
      <c r="N171" s="147">
        <v>0</v>
      </c>
      <c r="O171">
        <v>1</v>
      </c>
      <c r="P171">
        <v>0</v>
      </c>
      <c r="Q171">
        <v>0</v>
      </c>
      <c r="R171">
        <v>0</v>
      </c>
      <c r="S171">
        <v>0</v>
      </c>
      <c r="T171" s="147">
        <v>96</v>
      </c>
      <c r="U171" s="147">
        <v>4</v>
      </c>
      <c r="V171" s="147">
        <v>0</v>
      </c>
      <c r="W171" s="147" t="s">
        <v>57</v>
      </c>
    </row>
    <row r="172" spans="1:23">
      <c r="A172" s="147">
        <v>0</v>
      </c>
      <c r="B172" s="147">
        <v>70</v>
      </c>
      <c r="C172" s="147">
        <v>0</v>
      </c>
      <c r="D172" s="147">
        <v>30</v>
      </c>
      <c r="E172" s="147">
        <v>0</v>
      </c>
      <c r="F172" s="147">
        <v>0</v>
      </c>
      <c r="G172" s="147">
        <v>425</v>
      </c>
      <c r="H172" s="147">
        <v>10</v>
      </c>
      <c r="I172" s="147">
        <v>2</v>
      </c>
      <c r="J172" s="147">
        <v>10</v>
      </c>
      <c r="K172" s="147"/>
      <c r="L172" s="147">
        <v>60</v>
      </c>
      <c r="M172" s="147"/>
      <c r="N172" s="147">
        <v>0</v>
      </c>
      <c r="O172">
        <v>1</v>
      </c>
      <c r="P172">
        <v>0</v>
      </c>
      <c r="Q172">
        <v>0</v>
      </c>
      <c r="R172">
        <v>0</v>
      </c>
      <c r="S172">
        <v>0</v>
      </c>
      <c r="T172" s="147">
        <v>90.2</v>
      </c>
      <c r="U172" s="147">
        <v>8.6</v>
      </c>
      <c r="V172" s="147">
        <v>1.2</v>
      </c>
      <c r="W172" s="147" t="s">
        <v>57</v>
      </c>
    </row>
    <row r="173" spans="1:23">
      <c r="A173" s="147">
        <v>0</v>
      </c>
      <c r="B173" s="147">
        <v>70</v>
      </c>
      <c r="C173" s="147">
        <v>0</v>
      </c>
      <c r="D173" s="147">
        <v>30</v>
      </c>
      <c r="E173" s="147">
        <v>0</v>
      </c>
      <c r="F173" s="147">
        <v>0</v>
      </c>
      <c r="G173" s="147">
        <v>450</v>
      </c>
      <c r="H173" s="147">
        <v>10</v>
      </c>
      <c r="I173" s="147">
        <v>2</v>
      </c>
      <c r="J173" s="147">
        <v>10</v>
      </c>
      <c r="K173" s="147"/>
      <c r="L173" s="147">
        <v>60</v>
      </c>
      <c r="M173" s="147"/>
      <c r="N173" s="147">
        <v>0</v>
      </c>
      <c r="O173">
        <v>1</v>
      </c>
      <c r="P173">
        <v>0</v>
      </c>
      <c r="Q173">
        <v>0</v>
      </c>
      <c r="R173">
        <v>0</v>
      </c>
      <c r="S173">
        <v>0</v>
      </c>
      <c r="T173" s="147">
        <v>83.7</v>
      </c>
      <c r="U173" s="147">
        <v>12.8</v>
      </c>
      <c r="V173" s="147">
        <v>3.5</v>
      </c>
      <c r="W173" s="147" t="s">
        <v>57</v>
      </c>
    </row>
    <row r="174" spans="1:23">
      <c r="A174" s="147">
        <v>0</v>
      </c>
      <c r="B174" s="147">
        <v>0</v>
      </c>
      <c r="C174" s="147">
        <v>100</v>
      </c>
      <c r="D174" s="147">
        <v>0</v>
      </c>
      <c r="E174" s="147">
        <v>0</v>
      </c>
      <c r="F174" s="147">
        <v>0</v>
      </c>
      <c r="G174" s="147">
        <v>380</v>
      </c>
      <c r="H174" s="147">
        <v>3</v>
      </c>
      <c r="I174" s="147"/>
      <c r="J174" s="147">
        <v>10</v>
      </c>
      <c r="K174" s="147"/>
      <c r="L174" s="147"/>
      <c r="M174" s="147">
        <v>30</v>
      </c>
      <c r="N174" s="147">
        <v>0</v>
      </c>
      <c r="O174">
        <v>1</v>
      </c>
      <c r="P174">
        <v>0</v>
      </c>
      <c r="Q174">
        <v>0</v>
      </c>
      <c r="R174">
        <v>0</v>
      </c>
      <c r="S174">
        <v>0</v>
      </c>
      <c r="T174" s="147">
        <v>64.900000000000006</v>
      </c>
      <c r="U174" s="147">
        <v>24.7</v>
      </c>
      <c r="V174" s="147">
        <v>10.4</v>
      </c>
      <c r="W174" s="147" t="s">
        <v>57</v>
      </c>
    </row>
    <row r="175" spans="1:23">
      <c r="A175" s="147">
        <v>0</v>
      </c>
      <c r="B175" s="147">
        <v>0</v>
      </c>
      <c r="C175" s="147">
        <v>100</v>
      </c>
      <c r="D175" s="147">
        <v>0</v>
      </c>
      <c r="E175" s="147">
        <v>0</v>
      </c>
      <c r="F175" s="147">
        <v>0</v>
      </c>
      <c r="G175" s="147">
        <v>380</v>
      </c>
      <c r="H175" s="147">
        <v>3</v>
      </c>
      <c r="I175" s="147"/>
      <c r="J175" s="147">
        <v>10</v>
      </c>
      <c r="K175" s="147"/>
      <c r="L175" s="147"/>
      <c r="M175" s="147">
        <v>30</v>
      </c>
      <c r="N175" s="147">
        <v>0</v>
      </c>
      <c r="O175">
        <v>1</v>
      </c>
      <c r="P175">
        <v>0</v>
      </c>
      <c r="Q175">
        <v>0</v>
      </c>
      <c r="R175">
        <v>0</v>
      </c>
      <c r="S175">
        <v>0</v>
      </c>
      <c r="T175" s="147">
        <v>80.099999999999994</v>
      </c>
      <c r="U175" s="147">
        <v>6.6</v>
      </c>
      <c r="V175" s="147">
        <v>13.3</v>
      </c>
      <c r="W175" s="147" t="s">
        <v>57</v>
      </c>
    </row>
    <row r="176" spans="1:23">
      <c r="A176" s="147">
        <v>0</v>
      </c>
      <c r="B176" s="147">
        <v>0</v>
      </c>
      <c r="C176" s="147">
        <v>100</v>
      </c>
      <c r="D176" s="147">
        <v>0</v>
      </c>
      <c r="E176" s="147">
        <v>0</v>
      </c>
      <c r="F176" s="147">
        <v>0</v>
      </c>
      <c r="G176" s="147">
        <v>380</v>
      </c>
      <c r="H176" s="147">
        <v>3</v>
      </c>
      <c r="I176" s="147"/>
      <c r="J176" s="147">
        <v>10</v>
      </c>
      <c r="K176" s="147"/>
      <c r="L176" s="147"/>
      <c r="M176" s="147">
        <v>30</v>
      </c>
      <c r="N176" s="147">
        <v>1</v>
      </c>
      <c r="O176">
        <v>1</v>
      </c>
      <c r="P176">
        <v>0</v>
      </c>
      <c r="Q176">
        <v>0</v>
      </c>
      <c r="R176">
        <v>0</v>
      </c>
      <c r="S176">
        <v>0</v>
      </c>
      <c r="T176" s="147">
        <v>54.5</v>
      </c>
      <c r="U176" s="147">
        <v>35</v>
      </c>
      <c r="V176" s="147">
        <v>10.5</v>
      </c>
      <c r="W176" s="147" t="s">
        <v>57</v>
      </c>
    </row>
    <row r="177" spans="1:23">
      <c r="A177" s="147">
        <v>0</v>
      </c>
      <c r="B177" s="147">
        <v>0</v>
      </c>
      <c r="C177" s="147">
        <v>100</v>
      </c>
      <c r="D177" s="147">
        <v>0</v>
      </c>
      <c r="E177" s="147">
        <v>0</v>
      </c>
      <c r="F177" s="147">
        <v>0</v>
      </c>
      <c r="G177" s="147">
        <v>380</v>
      </c>
      <c r="H177" s="147">
        <v>3</v>
      </c>
      <c r="I177" s="147"/>
      <c r="J177" s="147">
        <v>10</v>
      </c>
      <c r="K177" s="147"/>
      <c r="L177" s="147"/>
      <c r="M177" s="147">
        <v>30</v>
      </c>
      <c r="N177" s="147">
        <v>1</v>
      </c>
      <c r="O177">
        <v>1</v>
      </c>
      <c r="P177">
        <v>0</v>
      </c>
      <c r="Q177">
        <v>0</v>
      </c>
      <c r="R177">
        <v>0</v>
      </c>
      <c r="S177">
        <v>0</v>
      </c>
      <c r="T177" s="147">
        <v>68.8</v>
      </c>
      <c r="U177" s="147">
        <v>24.8</v>
      </c>
      <c r="V177" s="147">
        <v>6.4</v>
      </c>
      <c r="W177" s="147" t="s">
        <v>57</v>
      </c>
    </row>
    <row r="178" spans="1:23">
      <c r="A178" s="147">
        <v>0</v>
      </c>
      <c r="B178" s="147">
        <v>0</v>
      </c>
      <c r="C178" s="147">
        <v>100</v>
      </c>
      <c r="D178" s="147">
        <v>0</v>
      </c>
      <c r="E178" s="147">
        <v>0</v>
      </c>
      <c r="F178" s="147">
        <v>0</v>
      </c>
      <c r="G178" s="147">
        <v>380</v>
      </c>
      <c r="H178" s="147">
        <v>3</v>
      </c>
      <c r="I178" s="147"/>
      <c r="J178" s="147">
        <v>10</v>
      </c>
      <c r="K178" s="147"/>
      <c r="L178" s="147"/>
      <c r="M178" s="147">
        <v>30</v>
      </c>
      <c r="N178" s="147">
        <v>1</v>
      </c>
      <c r="O178">
        <v>1</v>
      </c>
      <c r="P178">
        <v>0</v>
      </c>
      <c r="Q178">
        <v>0</v>
      </c>
      <c r="R178">
        <v>0</v>
      </c>
      <c r="S178">
        <v>0</v>
      </c>
      <c r="T178" s="147">
        <v>78.3</v>
      </c>
      <c r="U178" s="147">
        <v>11.3</v>
      </c>
      <c r="V178" s="147">
        <v>10.4</v>
      </c>
      <c r="W178" s="147" t="s">
        <v>57</v>
      </c>
    </row>
    <row r="179" spans="1:23">
      <c r="A179" s="147">
        <v>0</v>
      </c>
      <c r="B179" s="147">
        <v>0</v>
      </c>
      <c r="C179" s="147">
        <v>100</v>
      </c>
      <c r="D179" s="147">
        <v>0</v>
      </c>
      <c r="E179" s="147">
        <v>0</v>
      </c>
      <c r="F179" s="147">
        <v>0</v>
      </c>
      <c r="G179" s="147">
        <v>380</v>
      </c>
      <c r="H179" s="147">
        <v>3</v>
      </c>
      <c r="I179" s="147"/>
      <c r="J179" s="147">
        <v>10</v>
      </c>
      <c r="K179" s="147"/>
      <c r="L179" s="147"/>
      <c r="M179" s="147">
        <v>30</v>
      </c>
      <c r="N179" s="147">
        <v>1</v>
      </c>
      <c r="O179">
        <v>1</v>
      </c>
      <c r="P179">
        <v>0</v>
      </c>
      <c r="Q179">
        <v>0</v>
      </c>
      <c r="R179">
        <v>0</v>
      </c>
      <c r="S179">
        <v>0</v>
      </c>
      <c r="T179" s="147">
        <v>47</v>
      </c>
      <c r="U179" s="147">
        <v>50</v>
      </c>
      <c r="V179" s="147">
        <v>3</v>
      </c>
      <c r="W179" s="147" t="s">
        <v>57</v>
      </c>
    </row>
    <row r="180" spans="1:23">
      <c r="A180" s="147">
        <v>0</v>
      </c>
      <c r="B180" s="147">
        <v>0</v>
      </c>
      <c r="C180" s="147">
        <v>100</v>
      </c>
      <c r="D180" s="147">
        <v>0</v>
      </c>
      <c r="E180" s="147">
        <v>0</v>
      </c>
      <c r="F180" s="147">
        <v>0</v>
      </c>
      <c r="G180" s="147">
        <v>380</v>
      </c>
      <c r="H180" s="147">
        <v>3</v>
      </c>
      <c r="I180" s="147"/>
      <c r="J180" s="147">
        <v>10</v>
      </c>
      <c r="K180" s="147"/>
      <c r="L180" s="147"/>
      <c r="M180" s="147">
        <v>30</v>
      </c>
      <c r="N180" s="147">
        <v>1</v>
      </c>
      <c r="O180">
        <v>1</v>
      </c>
      <c r="P180">
        <v>0</v>
      </c>
      <c r="Q180">
        <v>0</v>
      </c>
      <c r="R180">
        <v>0</v>
      </c>
      <c r="S180">
        <v>0</v>
      </c>
      <c r="T180" s="147">
        <v>75.400000000000006</v>
      </c>
      <c r="U180" s="147">
        <v>12.1</v>
      </c>
      <c r="V180" s="147">
        <v>12.5</v>
      </c>
      <c r="W180" s="147" t="s">
        <v>57</v>
      </c>
    </row>
    <row r="181" spans="1:23">
      <c r="A181" s="147">
        <v>0</v>
      </c>
      <c r="B181" s="147">
        <v>0</v>
      </c>
      <c r="C181" s="147">
        <v>100</v>
      </c>
      <c r="D181" s="147">
        <v>0</v>
      </c>
      <c r="E181" s="147">
        <v>0</v>
      </c>
      <c r="F181" s="147">
        <v>0</v>
      </c>
      <c r="G181" s="147">
        <v>380</v>
      </c>
      <c r="H181" s="147">
        <v>3</v>
      </c>
      <c r="I181" s="147"/>
      <c r="J181" s="147">
        <v>10</v>
      </c>
      <c r="K181" s="147"/>
      <c r="L181" s="147"/>
      <c r="M181" s="147">
        <v>30</v>
      </c>
      <c r="N181" s="147">
        <v>1</v>
      </c>
      <c r="O181">
        <v>1</v>
      </c>
      <c r="P181">
        <v>0</v>
      </c>
      <c r="Q181">
        <v>0</v>
      </c>
      <c r="R181">
        <v>0</v>
      </c>
      <c r="S181">
        <v>0</v>
      </c>
      <c r="T181" s="147">
        <v>80.599999999999994</v>
      </c>
      <c r="U181" s="147">
        <v>8.6</v>
      </c>
      <c r="V181" s="147">
        <v>10.8</v>
      </c>
      <c r="W181" s="147" t="s">
        <v>57</v>
      </c>
    </row>
    <row r="182" spans="1:23">
      <c r="A182" s="147">
        <v>0</v>
      </c>
      <c r="B182" s="147">
        <v>0</v>
      </c>
      <c r="C182" s="147">
        <v>100</v>
      </c>
      <c r="D182" s="147">
        <v>0</v>
      </c>
      <c r="E182" s="147">
        <v>0</v>
      </c>
      <c r="F182" s="147">
        <v>0</v>
      </c>
      <c r="G182" s="147">
        <v>380</v>
      </c>
      <c r="H182" s="147">
        <v>3</v>
      </c>
      <c r="I182" s="147"/>
      <c r="J182" s="147">
        <v>10</v>
      </c>
      <c r="K182" s="147"/>
      <c r="L182" s="147"/>
      <c r="M182" s="147">
        <v>30</v>
      </c>
      <c r="N182" s="147">
        <v>1</v>
      </c>
      <c r="O182">
        <v>1</v>
      </c>
      <c r="P182">
        <v>0</v>
      </c>
      <c r="Q182">
        <v>0</v>
      </c>
      <c r="R182">
        <v>0</v>
      </c>
      <c r="S182">
        <v>0</v>
      </c>
      <c r="T182" s="147">
        <v>86.4</v>
      </c>
      <c r="U182" s="147">
        <v>6.6</v>
      </c>
      <c r="V182" s="147">
        <v>6.9</v>
      </c>
      <c r="W182" s="147" t="s">
        <v>57</v>
      </c>
    </row>
    <row r="183" spans="1:23">
      <c r="A183" s="147">
        <v>0</v>
      </c>
      <c r="B183" s="147">
        <v>0</v>
      </c>
      <c r="C183" s="147">
        <v>100</v>
      </c>
      <c r="D183" s="147">
        <v>0</v>
      </c>
      <c r="E183" s="147">
        <v>0</v>
      </c>
      <c r="F183" s="147">
        <v>0</v>
      </c>
      <c r="G183" s="147">
        <v>380</v>
      </c>
      <c r="H183" s="147">
        <v>3</v>
      </c>
      <c r="I183" s="147"/>
      <c r="J183" s="147">
        <v>10</v>
      </c>
      <c r="K183" s="147"/>
      <c r="L183" s="147"/>
      <c r="M183" s="147">
        <v>30</v>
      </c>
      <c r="N183" s="147">
        <v>1</v>
      </c>
      <c r="O183">
        <v>1</v>
      </c>
      <c r="P183">
        <v>0</v>
      </c>
      <c r="Q183">
        <v>0</v>
      </c>
      <c r="R183">
        <v>0</v>
      </c>
      <c r="S183">
        <v>0</v>
      </c>
      <c r="T183" s="147">
        <v>85.4</v>
      </c>
      <c r="U183" s="147">
        <v>9.1</v>
      </c>
      <c r="V183" s="147">
        <v>5.5</v>
      </c>
      <c r="W183" s="147" t="s">
        <v>57</v>
      </c>
    </row>
    <row r="184" spans="1:23">
      <c r="A184" s="147">
        <v>0</v>
      </c>
      <c r="B184" s="147">
        <v>0</v>
      </c>
      <c r="C184" s="147">
        <v>100</v>
      </c>
      <c r="D184" s="147">
        <v>0</v>
      </c>
      <c r="E184" s="147">
        <v>0</v>
      </c>
      <c r="F184" s="147">
        <v>0</v>
      </c>
      <c r="G184" s="147">
        <v>380</v>
      </c>
      <c r="H184" s="147">
        <v>3</v>
      </c>
      <c r="I184" s="147"/>
      <c r="J184" s="147">
        <v>10</v>
      </c>
      <c r="K184" s="147"/>
      <c r="L184" s="147"/>
      <c r="M184" s="147">
        <v>30</v>
      </c>
      <c r="N184" s="147">
        <v>1</v>
      </c>
      <c r="O184">
        <v>1</v>
      </c>
      <c r="P184">
        <v>0</v>
      </c>
      <c r="Q184">
        <v>0</v>
      </c>
      <c r="R184">
        <v>0</v>
      </c>
      <c r="S184">
        <v>0</v>
      </c>
      <c r="T184" s="147">
        <v>83.3</v>
      </c>
      <c r="U184" s="147">
        <v>11.2</v>
      </c>
      <c r="V184" s="147">
        <v>5.5</v>
      </c>
      <c r="W184" s="147" t="s">
        <v>57</v>
      </c>
    </row>
    <row r="185" spans="1:23">
      <c r="A185" s="147">
        <v>0</v>
      </c>
      <c r="B185" s="147">
        <v>0</v>
      </c>
      <c r="C185" s="147">
        <v>100</v>
      </c>
      <c r="D185" s="147">
        <v>0</v>
      </c>
      <c r="E185" s="147">
        <v>0</v>
      </c>
      <c r="F185" s="147">
        <v>0</v>
      </c>
      <c r="G185" s="147">
        <v>380</v>
      </c>
      <c r="H185" s="147">
        <v>3</v>
      </c>
      <c r="I185" s="147"/>
      <c r="J185" s="147">
        <v>10</v>
      </c>
      <c r="K185" s="147"/>
      <c r="L185" s="147"/>
      <c r="M185" s="147">
        <v>30</v>
      </c>
      <c r="N185" s="147">
        <v>1</v>
      </c>
      <c r="O185">
        <v>1</v>
      </c>
      <c r="P185">
        <v>0</v>
      </c>
      <c r="Q185">
        <v>0</v>
      </c>
      <c r="R185">
        <v>0</v>
      </c>
      <c r="S185">
        <v>0</v>
      </c>
      <c r="T185" s="147">
        <v>83.7</v>
      </c>
      <c r="U185" s="147">
        <v>9.5</v>
      </c>
      <c r="V185" s="147">
        <v>6.8</v>
      </c>
      <c r="W185" s="147" t="s">
        <v>57</v>
      </c>
    </row>
    <row r="186" spans="1:23">
      <c r="A186" s="147">
        <v>0</v>
      </c>
      <c r="B186" s="147">
        <v>0</v>
      </c>
      <c r="C186" s="147">
        <v>100</v>
      </c>
      <c r="D186" s="147">
        <v>0</v>
      </c>
      <c r="E186" s="147">
        <v>0</v>
      </c>
      <c r="F186" s="147">
        <v>0</v>
      </c>
      <c r="G186" s="147">
        <v>380</v>
      </c>
      <c r="H186" s="147">
        <v>3</v>
      </c>
      <c r="I186" s="147"/>
      <c r="J186" s="147">
        <v>10</v>
      </c>
      <c r="K186" s="147"/>
      <c r="L186" s="147"/>
      <c r="M186" s="147">
        <v>30</v>
      </c>
      <c r="N186" s="147">
        <v>1</v>
      </c>
      <c r="O186">
        <v>1</v>
      </c>
      <c r="P186">
        <v>0</v>
      </c>
      <c r="Q186">
        <v>0</v>
      </c>
      <c r="R186">
        <v>0</v>
      </c>
      <c r="S186">
        <v>0</v>
      </c>
      <c r="T186" s="147">
        <v>83</v>
      </c>
      <c r="U186" s="147">
        <v>9.3000000000000007</v>
      </c>
      <c r="V186" s="147">
        <v>7.7</v>
      </c>
      <c r="W186" s="147" t="s">
        <v>57</v>
      </c>
    </row>
    <row r="187" spans="1:23">
      <c r="A187" s="147">
        <v>100</v>
      </c>
      <c r="B187" s="147">
        <v>0</v>
      </c>
      <c r="C187" s="147">
        <v>0</v>
      </c>
      <c r="D187" s="147">
        <v>0</v>
      </c>
      <c r="E187" s="147">
        <v>0</v>
      </c>
      <c r="F187" s="147">
        <v>0</v>
      </c>
      <c r="G187" s="147">
        <v>430</v>
      </c>
      <c r="H187" s="147">
        <v>3</v>
      </c>
      <c r="I187" s="147"/>
      <c r="J187" s="147">
        <v>10</v>
      </c>
      <c r="K187" s="147"/>
      <c r="L187" s="147"/>
      <c r="M187" s="147">
        <v>30</v>
      </c>
      <c r="N187" s="147">
        <v>0</v>
      </c>
      <c r="O187">
        <v>1</v>
      </c>
      <c r="P187">
        <v>0</v>
      </c>
      <c r="Q187">
        <v>0</v>
      </c>
      <c r="R187">
        <v>0</v>
      </c>
      <c r="S187">
        <v>0</v>
      </c>
      <c r="T187" s="147">
        <v>69.3</v>
      </c>
      <c r="U187" s="147">
        <v>9.6</v>
      </c>
      <c r="V187" s="147">
        <v>21.1</v>
      </c>
      <c r="W187" s="147" t="s">
        <v>57</v>
      </c>
    </row>
    <row r="188" spans="1:23">
      <c r="A188" s="147">
        <v>100</v>
      </c>
      <c r="B188" s="147">
        <v>0</v>
      </c>
      <c r="C188" s="147">
        <v>0</v>
      </c>
      <c r="D188" s="147">
        <v>0</v>
      </c>
      <c r="E188" s="147">
        <v>0</v>
      </c>
      <c r="F188" s="147">
        <v>0</v>
      </c>
      <c r="G188" s="147">
        <v>430</v>
      </c>
      <c r="H188" s="147">
        <v>3</v>
      </c>
      <c r="I188" s="147"/>
      <c r="J188" s="147">
        <v>10</v>
      </c>
      <c r="K188" s="147"/>
      <c r="L188" s="147"/>
      <c r="M188" s="147">
        <v>30</v>
      </c>
      <c r="N188" s="147">
        <v>1</v>
      </c>
      <c r="O188">
        <v>1</v>
      </c>
      <c r="P188">
        <v>0</v>
      </c>
      <c r="Q188">
        <v>0</v>
      </c>
      <c r="R188">
        <v>0</v>
      </c>
      <c r="S188">
        <v>0</v>
      </c>
      <c r="T188" s="147">
        <v>67.8</v>
      </c>
      <c r="U188" s="147">
        <v>23.7</v>
      </c>
      <c r="V188" s="147">
        <v>8.5</v>
      </c>
      <c r="W188" s="147" t="s">
        <v>57</v>
      </c>
    </row>
    <row r="189" spans="1:23">
      <c r="A189" s="147">
        <v>100</v>
      </c>
      <c r="B189" s="147">
        <v>0</v>
      </c>
      <c r="C189" s="147">
        <v>0</v>
      </c>
      <c r="D189" s="147">
        <v>0</v>
      </c>
      <c r="E189" s="147">
        <v>0</v>
      </c>
      <c r="F189" s="147">
        <v>0</v>
      </c>
      <c r="G189" s="147">
        <v>430</v>
      </c>
      <c r="H189" s="147">
        <v>3</v>
      </c>
      <c r="I189" s="147"/>
      <c r="J189" s="147">
        <v>10</v>
      </c>
      <c r="K189" s="147"/>
      <c r="L189" s="147"/>
      <c r="M189" s="147">
        <v>30</v>
      </c>
      <c r="N189" s="147">
        <v>1</v>
      </c>
      <c r="O189">
        <v>1</v>
      </c>
      <c r="P189">
        <v>0</v>
      </c>
      <c r="Q189">
        <v>0</v>
      </c>
      <c r="R189">
        <v>0</v>
      </c>
      <c r="S189">
        <v>0</v>
      </c>
      <c r="T189" s="147">
        <v>74.3</v>
      </c>
      <c r="U189" s="147">
        <v>13.4</v>
      </c>
      <c r="V189" s="147">
        <v>12.3</v>
      </c>
      <c r="W189" s="147" t="s">
        <v>57</v>
      </c>
    </row>
    <row r="190" spans="1:23">
      <c r="A190" s="147">
        <v>100</v>
      </c>
      <c r="B190" s="147">
        <v>0</v>
      </c>
      <c r="C190" s="147">
        <v>0</v>
      </c>
      <c r="D190" s="147">
        <v>0</v>
      </c>
      <c r="E190" s="147">
        <v>0</v>
      </c>
      <c r="F190" s="147">
        <v>0</v>
      </c>
      <c r="G190" s="147">
        <v>430</v>
      </c>
      <c r="H190" s="147">
        <v>3</v>
      </c>
      <c r="I190" s="147"/>
      <c r="J190" s="147">
        <v>10</v>
      </c>
      <c r="K190" s="147"/>
      <c r="L190" s="147"/>
      <c r="M190" s="147">
        <v>30</v>
      </c>
      <c r="N190" s="147">
        <v>1</v>
      </c>
      <c r="O190">
        <v>1</v>
      </c>
      <c r="P190">
        <v>0</v>
      </c>
      <c r="Q190">
        <v>0</v>
      </c>
      <c r="R190">
        <v>0</v>
      </c>
      <c r="S190">
        <v>0</v>
      </c>
      <c r="T190" s="147">
        <v>49.8</v>
      </c>
      <c r="U190" s="147">
        <v>44.3</v>
      </c>
      <c r="V190" s="147">
        <v>5.8</v>
      </c>
      <c r="W190" s="147" t="s">
        <v>57</v>
      </c>
    </row>
    <row r="191" spans="1:23">
      <c r="A191" s="147">
        <v>100</v>
      </c>
      <c r="B191" s="147">
        <v>0</v>
      </c>
      <c r="C191" s="147">
        <v>0</v>
      </c>
      <c r="D191" s="147">
        <v>0</v>
      </c>
      <c r="E191" s="147">
        <v>0</v>
      </c>
      <c r="F191" s="147">
        <v>0</v>
      </c>
      <c r="G191" s="147">
        <v>430</v>
      </c>
      <c r="H191" s="147">
        <v>3</v>
      </c>
      <c r="I191" s="147"/>
      <c r="J191" s="147">
        <v>10</v>
      </c>
      <c r="K191" s="147"/>
      <c r="L191" s="147"/>
      <c r="M191" s="147">
        <v>30</v>
      </c>
      <c r="N191" s="147">
        <v>1</v>
      </c>
      <c r="O191">
        <v>1</v>
      </c>
      <c r="P191">
        <v>0</v>
      </c>
      <c r="Q191">
        <v>0</v>
      </c>
      <c r="R191">
        <v>0</v>
      </c>
      <c r="S191">
        <v>0</v>
      </c>
      <c r="T191" s="147">
        <v>71.099999999999994</v>
      </c>
      <c r="U191" s="147">
        <v>11</v>
      </c>
      <c r="V191" s="147">
        <v>17.899999999999999</v>
      </c>
      <c r="W191" s="147" t="s">
        <v>57</v>
      </c>
    </row>
    <row r="192" spans="1:23">
      <c r="A192" s="147">
        <v>100</v>
      </c>
      <c r="B192" s="147">
        <v>0</v>
      </c>
      <c r="C192" s="147">
        <v>0</v>
      </c>
      <c r="D192" s="147">
        <v>0</v>
      </c>
      <c r="E192" s="147">
        <v>0</v>
      </c>
      <c r="F192" s="147">
        <v>0</v>
      </c>
      <c r="G192" s="147">
        <v>430</v>
      </c>
      <c r="H192" s="147">
        <v>3</v>
      </c>
      <c r="I192" s="147"/>
      <c r="J192" s="147">
        <v>10</v>
      </c>
      <c r="K192" s="147"/>
      <c r="L192" s="147"/>
      <c r="M192" s="147">
        <v>30</v>
      </c>
      <c r="N192" s="147">
        <v>1</v>
      </c>
      <c r="O192">
        <v>1</v>
      </c>
      <c r="P192">
        <v>0</v>
      </c>
      <c r="Q192">
        <v>0</v>
      </c>
      <c r="R192">
        <v>0</v>
      </c>
      <c r="S192">
        <v>0</v>
      </c>
      <c r="T192" s="147">
        <v>81.400000000000006</v>
      </c>
      <c r="U192" s="147">
        <v>10.1</v>
      </c>
      <c r="V192" s="147">
        <v>8.5</v>
      </c>
      <c r="W192" s="147" t="s">
        <v>57</v>
      </c>
    </row>
    <row r="193" spans="1:23">
      <c r="A193" s="147">
        <v>100</v>
      </c>
      <c r="B193" s="147">
        <v>0</v>
      </c>
      <c r="C193" s="147">
        <v>0</v>
      </c>
      <c r="D193" s="147">
        <v>0</v>
      </c>
      <c r="E193" s="147">
        <v>0</v>
      </c>
      <c r="F193" s="147">
        <v>0</v>
      </c>
      <c r="G193" s="147">
        <v>430</v>
      </c>
      <c r="H193" s="147">
        <v>3</v>
      </c>
      <c r="I193" s="147"/>
      <c r="J193" s="147">
        <v>10</v>
      </c>
      <c r="K193" s="147"/>
      <c r="L193" s="147"/>
      <c r="M193" s="147">
        <v>30</v>
      </c>
      <c r="N193" s="147">
        <v>1</v>
      </c>
      <c r="O193">
        <v>1</v>
      </c>
      <c r="P193">
        <v>0</v>
      </c>
      <c r="Q193">
        <v>0</v>
      </c>
      <c r="R193">
        <v>0</v>
      </c>
      <c r="S193">
        <v>0</v>
      </c>
      <c r="T193" s="147">
        <v>80.099999999999994</v>
      </c>
      <c r="U193" s="147">
        <v>9.1999999999999993</v>
      </c>
      <c r="V193" s="147">
        <v>10.7</v>
      </c>
      <c r="W193" s="147" t="s">
        <v>57</v>
      </c>
    </row>
    <row r="194" spans="1:23">
      <c r="A194" s="147">
        <v>100</v>
      </c>
      <c r="B194" s="147">
        <v>0</v>
      </c>
      <c r="C194" s="147">
        <v>0</v>
      </c>
      <c r="D194" s="147">
        <v>0</v>
      </c>
      <c r="E194" s="147">
        <v>0</v>
      </c>
      <c r="F194" s="147">
        <v>0</v>
      </c>
      <c r="G194" s="147">
        <v>430</v>
      </c>
      <c r="H194" s="147">
        <v>3</v>
      </c>
      <c r="I194" s="147"/>
      <c r="J194" s="147">
        <v>10</v>
      </c>
      <c r="K194" s="147"/>
      <c r="L194" s="147"/>
      <c r="M194" s="147">
        <v>30</v>
      </c>
      <c r="N194" s="147">
        <v>1</v>
      </c>
      <c r="O194">
        <v>1</v>
      </c>
      <c r="P194">
        <v>0</v>
      </c>
      <c r="Q194">
        <v>0</v>
      </c>
      <c r="R194">
        <v>0</v>
      </c>
      <c r="S194">
        <v>0</v>
      </c>
      <c r="T194" s="147">
        <v>81.900000000000006</v>
      </c>
      <c r="U194" s="147">
        <v>9.3000000000000007</v>
      </c>
      <c r="V194" s="147">
        <v>8.8000000000000007</v>
      </c>
      <c r="W194" s="147" t="s">
        <v>57</v>
      </c>
    </row>
    <row r="195" spans="1:23">
      <c r="A195" s="147">
        <v>100</v>
      </c>
      <c r="B195" s="147">
        <v>0</v>
      </c>
      <c r="C195" s="147">
        <v>0</v>
      </c>
      <c r="D195" s="147">
        <v>0</v>
      </c>
      <c r="E195" s="147">
        <v>0</v>
      </c>
      <c r="F195" s="147">
        <v>0</v>
      </c>
      <c r="G195" s="147">
        <v>430</v>
      </c>
      <c r="H195" s="147">
        <v>3</v>
      </c>
      <c r="I195" s="147"/>
      <c r="J195" s="147">
        <v>10</v>
      </c>
      <c r="K195" s="147"/>
      <c r="L195" s="147"/>
      <c r="M195" s="147">
        <v>30</v>
      </c>
      <c r="N195" s="147">
        <v>1</v>
      </c>
      <c r="O195">
        <v>1</v>
      </c>
      <c r="P195">
        <v>0</v>
      </c>
      <c r="Q195">
        <v>0</v>
      </c>
      <c r="R195">
        <v>0</v>
      </c>
      <c r="S195">
        <v>0</v>
      </c>
      <c r="T195" s="147">
        <v>75.2</v>
      </c>
      <c r="U195" s="147">
        <v>8.9</v>
      </c>
      <c r="V195" s="147">
        <v>15.9</v>
      </c>
      <c r="W195" s="147" t="s">
        <v>57</v>
      </c>
    </row>
    <row r="196" spans="1:23">
      <c r="A196" s="147">
        <v>0</v>
      </c>
      <c r="B196" s="147">
        <v>0</v>
      </c>
      <c r="C196" s="147">
        <v>100</v>
      </c>
      <c r="D196" s="147">
        <v>0</v>
      </c>
      <c r="E196" s="147">
        <v>0</v>
      </c>
      <c r="F196" s="147">
        <v>0</v>
      </c>
      <c r="G196" s="147">
        <v>250</v>
      </c>
      <c r="H196" s="147"/>
      <c r="I196" s="147">
        <v>50</v>
      </c>
      <c r="J196" s="147">
        <v>1000</v>
      </c>
      <c r="K196" s="147"/>
      <c r="L196" s="147">
        <v>30</v>
      </c>
      <c r="M196" s="147"/>
      <c r="N196" s="147">
        <v>0</v>
      </c>
      <c r="O196">
        <v>1</v>
      </c>
      <c r="P196">
        <v>0</v>
      </c>
      <c r="Q196">
        <v>0</v>
      </c>
      <c r="R196">
        <v>0</v>
      </c>
      <c r="S196">
        <v>0</v>
      </c>
      <c r="T196" s="147">
        <v>51.76</v>
      </c>
      <c r="U196" s="147">
        <v>40</v>
      </c>
      <c r="V196" s="147">
        <v>8.24</v>
      </c>
      <c r="W196" s="147" t="s">
        <v>57</v>
      </c>
    </row>
    <row r="197" spans="1:23">
      <c r="A197" s="147">
        <v>0</v>
      </c>
      <c r="B197" s="147">
        <v>0</v>
      </c>
      <c r="C197" s="147">
        <v>100</v>
      </c>
      <c r="D197" s="147">
        <v>0</v>
      </c>
      <c r="E197" s="147">
        <v>0</v>
      </c>
      <c r="F197" s="147">
        <v>0</v>
      </c>
      <c r="G197" s="147">
        <v>300</v>
      </c>
      <c r="H197" s="147"/>
      <c r="I197" s="147">
        <v>50</v>
      </c>
      <c r="J197" s="147">
        <v>1000</v>
      </c>
      <c r="K197" s="147"/>
      <c r="L197" s="147">
        <v>30</v>
      </c>
      <c r="M197" s="147"/>
      <c r="N197" s="147">
        <v>0</v>
      </c>
      <c r="O197">
        <v>1</v>
      </c>
      <c r="P197">
        <v>0</v>
      </c>
      <c r="Q197">
        <v>0</v>
      </c>
      <c r="R197">
        <v>0</v>
      </c>
      <c r="S197">
        <v>0</v>
      </c>
      <c r="T197" s="147">
        <v>68.98</v>
      </c>
      <c r="U197" s="147">
        <v>23</v>
      </c>
      <c r="V197" s="147">
        <v>8.02</v>
      </c>
      <c r="W197" s="147" t="s">
        <v>57</v>
      </c>
    </row>
    <row r="198" spans="1:23">
      <c r="A198" s="147">
        <v>0</v>
      </c>
      <c r="B198" s="147">
        <v>0</v>
      </c>
      <c r="C198" s="147">
        <v>100</v>
      </c>
      <c r="D198" s="147">
        <v>0</v>
      </c>
      <c r="E198" s="147">
        <v>0</v>
      </c>
      <c r="F198" s="147">
        <v>0</v>
      </c>
      <c r="G198" s="147">
        <v>350</v>
      </c>
      <c r="H198" s="147"/>
      <c r="I198" s="147">
        <v>50</v>
      </c>
      <c r="J198" s="147">
        <v>1000</v>
      </c>
      <c r="K198" s="147"/>
      <c r="L198" s="147">
        <v>30</v>
      </c>
      <c r="M198" s="147"/>
      <c r="N198" s="147">
        <v>0</v>
      </c>
      <c r="O198">
        <v>1</v>
      </c>
      <c r="P198">
        <v>0</v>
      </c>
      <c r="Q198">
        <v>0</v>
      </c>
      <c r="R198">
        <v>0</v>
      </c>
      <c r="S198">
        <v>0</v>
      </c>
      <c r="T198" s="147">
        <v>79.680000000000007</v>
      </c>
      <c r="U198" s="147">
        <v>17</v>
      </c>
      <c r="V198" s="147">
        <v>3.32</v>
      </c>
      <c r="W198" s="147" t="s">
        <v>57</v>
      </c>
    </row>
    <row r="199" spans="1:23">
      <c r="A199" s="147">
        <v>0</v>
      </c>
      <c r="B199" s="147">
        <v>0</v>
      </c>
      <c r="C199" s="147">
        <v>100</v>
      </c>
      <c r="D199" s="147">
        <v>0</v>
      </c>
      <c r="E199" s="147">
        <v>0</v>
      </c>
      <c r="F199" s="147">
        <v>0</v>
      </c>
      <c r="G199" s="147">
        <v>400</v>
      </c>
      <c r="H199" s="147"/>
      <c r="I199" s="147">
        <v>50</v>
      </c>
      <c r="J199" s="147">
        <v>1000</v>
      </c>
      <c r="K199" s="147"/>
      <c r="L199" s="147">
        <v>30</v>
      </c>
      <c r="M199" s="147"/>
      <c r="N199" s="147">
        <v>0</v>
      </c>
      <c r="O199">
        <v>1</v>
      </c>
      <c r="P199">
        <v>0</v>
      </c>
      <c r="Q199">
        <v>0</v>
      </c>
      <c r="R199">
        <v>0</v>
      </c>
      <c r="S199">
        <v>0</v>
      </c>
      <c r="T199" s="147">
        <v>80.14</v>
      </c>
      <c r="U199" s="147">
        <v>19</v>
      </c>
      <c r="V199" s="147">
        <v>0.86</v>
      </c>
      <c r="W199" s="147" t="s">
        <v>57</v>
      </c>
    </row>
    <row r="200" spans="1:23">
      <c r="A200" s="147">
        <v>0</v>
      </c>
      <c r="B200" s="147">
        <v>0</v>
      </c>
      <c r="C200" s="147">
        <v>100</v>
      </c>
      <c r="D200" s="147">
        <v>0</v>
      </c>
      <c r="E200" s="147">
        <v>0</v>
      </c>
      <c r="F200" s="147">
        <v>0</v>
      </c>
      <c r="G200" s="147">
        <v>250</v>
      </c>
      <c r="H200" s="147"/>
      <c r="I200" s="147">
        <v>50</v>
      </c>
      <c r="J200" s="147">
        <v>1000</v>
      </c>
      <c r="K200" s="147"/>
      <c r="L200" s="147">
        <v>60</v>
      </c>
      <c r="M200" s="147"/>
      <c r="N200" s="147">
        <v>0</v>
      </c>
      <c r="O200">
        <v>1</v>
      </c>
      <c r="P200">
        <v>0</v>
      </c>
      <c r="Q200">
        <v>0</v>
      </c>
      <c r="R200">
        <v>0</v>
      </c>
      <c r="S200">
        <v>0</v>
      </c>
      <c r="T200" s="147">
        <v>52.31</v>
      </c>
      <c r="U200" s="147">
        <v>43</v>
      </c>
      <c r="V200" s="147">
        <v>4.6900000000000004</v>
      </c>
      <c r="W200" s="147" t="s">
        <v>57</v>
      </c>
    </row>
    <row r="201" spans="1:23">
      <c r="A201" s="147">
        <v>0</v>
      </c>
      <c r="B201" s="147">
        <v>0</v>
      </c>
      <c r="C201" s="147">
        <v>100</v>
      </c>
      <c r="D201" s="147">
        <v>0</v>
      </c>
      <c r="E201" s="147">
        <v>0</v>
      </c>
      <c r="F201" s="147">
        <v>0</v>
      </c>
      <c r="G201" s="147">
        <v>300</v>
      </c>
      <c r="H201" s="147"/>
      <c r="I201" s="147">
        <v>50</v>
      </c>
      <c r="J201" s="147">
        <v>1000</v>
      </c>
      <c r="K201" s="147"/>
      <c r="L201" s="147">
        <v>60</v>
      </c>
      <c r="M201" s="147"/>
      <c r="N201" s="147">
        <v>0</v>
      </c>
      <c r="O201">
        <v>1</v>
      </c>
      <c r="P201">
        <v>0</v>
      </c>
      <c r="Q201">
        <v>0</v>
      </c>
      <c r="R201">
        <v>0</v>
      </c>
      <c r="S201">
        <v>0</v>
      </c>
      <c r="T201" s="147">
        <v>69.319999999999993</v>
      </c>
      <c r="U201" s="147">
        <v>29</v>
      </c>
      <c r="V201" s="147">
        <v>1.68</v>
      </c>
      <c r="W201" s="147" t="s">
        <v>57</v>
      </c>
    </row>
    <row r="202" spans="1:23">
      <c r="A202" s="147">
        <v>0</v>
      </c>
      <c r="B202" s="147">
        <v>0</v>
      </c>
      <c r="C202" s="147">
        <v>100</v>
      </c>
      <c r="D202" s="147">
        <v>0</v>
      </c>
      <c r="E202" s="147">
        <v>0</v>
      </c>
      <c r="F202" s="147">
        <v>0</v>
      </c>
      <c r="G202" s="147">
        <v>350</v>
      </c>
      <c r="H202" s="147"/>
      <c r="I202" s="147">
        <v>50</v>
      </c>
      <c r="J202" s="147">
        <v>1000</v>
      </c>
      <c r="K202" s="147"/>
      <c r="L202" s="147">
        <v>60</v>
      </c>
      <c r="M202" s="147"/>
      <c r="N202" s="147">
        <v>0</v>
      </c>
      <c r="O202">
        <v>1</v>
      </c>
      <c r="P202">
        <v>0</v>
      </c>
      <c r="Q202">
        <v>0</v>
      </c>
      <c r="R202">
        <v>0</v>
      </c>
      <c r="S202">
        <v>0</v>
      </c>
      <c r="T202" s="147">
        <v>85.06</v>
      </c>
      <c r="U202" s="147">
        <v>7</v>
      </c>
      <c r="V202" s="147">
        <v>7.94</v>
      </c>
      <c r="W202" s="147" t="s">
        <v>57</v>
      </c>
    </row>
    <row r="203" spans="1:23">
      <c r="A203" s="147">
        <v>0</v>
      </c>
      <c r="B203" s="147">
        <v>0</v>
      </c>
      <c r="C203" s="147">
        <v>100</v>
      </c>
      <c r="D203" s="147">
        <v>0</v>
      </c>
      <c r="E203" s="147">
        <v>0</v>
      </c>
      <c r="F203" s="147">
        <v>0</v>
      </c>
      <c r="G203" s="147">
        <v>400</v>
      </c>
      <c r="H203" s="147"/>
      <c r="I203" s="147">
        <v>50</v>
      </c>
      <c r="J203" s="147">
        <v>1000</v>
      </c>
      <c r="K203" s="147"/>
      <c r="L203" s="147">
        <v>60</v>
      </c>
      <c r="M203" s="147"/>
      <c r="N203" s="147">
        <v>0</v>
      </c>
      <c r="O203">
        <v>1</v>
      </c>
      <c r="P203">
        <v>0</v>
      </c>
      <c r="Q203">
        <v>0</v>
      </c>
      <c r="R203">
        <v>0</v>
      </c>
      <c r="S203">
        <v>0</v>
      </c>
      <c r="T203" s="147">
        <v>88.86</v>
      </c>
      <c r="U203" s="147">
        <v>8</v>
      </c>
      <c r="V203" s="147">
        <v>3.14</v>
      </c>
      <c r="W203" s="147" t="s">
        <v>57</v>
      </c>
    </row>
    <row r="204" spans="1:23" ht="26.65">
      <c r="A204" s="147">
        <v>25</v>
      </c>
      <c r="B204" s="147">
        <v>35</v>
      </c>
      <c r="C204" s="147">
        <v>40</v>
      </c>
      <c r="D204" s="147">
        <v>0</v>
      </c>
      <c r="E204" s="147">
        <v>0</v>
      </c>
      <c r="F204" s="147">
        <v>0</v>
      </c>
      <c r="G204" s="147">
        <v>400</v>
      </c>
      <c r="H204" s="147">
        <v>12</v>
      </c>
      <c r="I204" s="147">
        <v>1.4</v>
      </c>
      <c r="J204" s="147"/>
      <c r="K204" s="147"/>
      <c r="L204" s="147">
        <v>60</v>
      </c>
      <c r="M204" s="147">
        <v>500</v>
      </c>
      <c r="N204" s="147">
        <v>0</v>
      </c>
      <c r="O204">
        <v>0</v>
      </c>
      <c r="P204">
        <v>1</v>
      </c>
      <c r="Q204">
        <v>0</v>
      </c>
      <c r="R204">
        <v>0</v>
      </c>
      <c r="S204">
        <v>0</v>
      </c>
      <c r="T204" s="147">
        <v>18.89</v>
      </c>
      <c r="U204" s="147">
        <v>41.24</v>
      </c>
      <c r="V204" s="147">
        <v>39.86</v>
      </c>
      <c r="W204" s="147" t="s">
        <v>117</v>
      </c>
    </row>
    <row r="205" spans="1:23" ht="26.65">
      <c r="A205" s="147">
        <v>25</v>
      </c>
      <c r="B205" s="147">
        <v>35</v>
      </c>
      <c r="C205" s="147">
        <v>40</v>
      </c>
      <c r="D205" s="147">
        <v>0</v>
      </c>
      <c r="E205" s="147">
        <v>0</v>
      </c>
      <c r="F205" s="147">
        <v>0</v>
      </c>
      <c r="G205" s="147">
        <v>500</v>
      </c>
      <c r="H205" s="147">
        <v>12</v>
      </c>
      <c r="I205" s="147">
        <v>1.4</v>
      </c>
      <c r="J205" s="147"/>
      <c r="K205" s="147"/>
      <c r="L205" s="147">
        <v>60</v>
      </c>
      <c r="M205" s="147">
        <v>500</v>
      </c>
      <c r="N205" s="147">
        <v>0</v>
      </c>
      <c r="O205">
        <v>0</v>
      </c>
      <c r="P205">
        <v>1</v>
      </c>
      <c r="Q205">
        <v>0</v>
      </c>
      <c r="R205">
        <v>0</v>
      </c>
      <c r="S205">
        <v>0</v>
      </c>
      <c r="T205" s="147">
        <v>30.66</v>
      </c>
      <c r="U205" s="147">
        <v>67.91</v>
      </c>
      <c r="V205" s="147">
        <v>1.43</v>
      </c>
      <c r="W205" s="147" t="s">
        <v>117</v>
      </c>
    </row>
    <row r="206" spans="1:23" ht="26.65">
      <c r="A206" s="147">
        <v>25</v>
      </c>
      <c r="B206" s="147">
        <v>35</v>
      </c>
      <c r="C206" s="147">
        <v>40</v>
      </c>
      <c r="D206" s="147">
        <v>0</v>
      </c>
      <c r="E206" s="147">
        <v>0</v>
      </c>
      <c r="F206" s="147">
        <v>0</v>
      </c>
      <c r="G206" s="147">
        <v>450</v>
      </c>
      <c r="H206" s="147">
        <v>12</v>
      </c>
      <c r="I206" s="147">
        <v>1.4</v>
      </c>
      <c r="J206" s="147"/>
      <c r="K206" s="147"/>
      <c r="L206" s="147">
        <v>45</v>
      </c>
      <c r="M206" s="147">
        <v>500</v>
      </c>
      <c r="N206" s="147">
        <v>0</v>
      </c>
      <c r="O206">
        <v>0</v>
      </c>
      <c r="P206">
        <v>1</v>
      </c>
      <c r="Q206">
        <v>0</v>
      </c>
      <c r="R206">
        <v>0</v>
      </c>
      <c r="S206">
        <v>0</v>
      </c>
      <c r="T206" s="147">
        <v>26.68</v>
      </c>
      <c r="U206" s="147">
        <v>47.87</v>
      </c>
      <c r="V206" s="147">
        <v>25.46</v>
      </c>
      <c r="W206" s="147" t="s">
        <v>117</v>
      </c>
    </row>
    <row r="207" spans="1:23" ht="26.65">
      <c r="A207" s="147">
        <v>25</v>
      </c>
      <c r="B207" s="147">
        <v>35</v>
      </c>
      <c r="C207" s="147">
        <v>40</v>
      </c>
      <c r="D207" s="147">
        <v>0</v>
      </c>
      <c r="E207" s="147">
        <v>0</v>
      </c>
      <c r="F207" s="147">
        <v>0</v>
      </c>
      <c r="G207" s="147">
        <v>475</v>
      </c>
      <c r="H207" s="147">
        <v>12</v>
      </c>
      <c r="I207" s="147">
        <v>1.4</v>
      </c>
      <c r="J207" s="147"/>
      <c r="K207" s="147"/>
      <c r="L207" s="147">
        <v>45</v>
      </c>
      <c r="M207" s="147">
        <v>500</v>
      </c>
      <c r="N207" s="147">
        <v>0</v>
      </c>
      <c r="O207">
        <v>0</v>
      </c>
      <c r="P207">
        <v>1</v>
      </c>
      <c r="Q207">
        <v>0</v>
      </c>
      <c r="R207">
        <v>0</v>
      </c>
      <c r="S207">
        <v>0</v>
      </c>
      <c r="T207" s="147">
        <v>28.26</v>
      </c>
      <c r="U207" s="147">
        <v>59.99</v>
      </c>
      <c r="V207" s="147">
        <v>11.75</v>
      </c>
      <c r="W207" s="147" t="s">
        <v>117</v>
      </c>
    </row>
    <row r="208" spans="1:23" ht="26.65">
      <c r="A208" s="147">
        <v>25</v>
      </c>
      <c r="B208" s="147">
        <v>35</v>
      </c>
      <c r="C208" s="147">
        <v>40</v>
      </c>
      <c r="D208" s="147">
        <v>0</v>
      </c>
      <c r="E208" s="147">
        <v>0</v>
      </c>
      <c r="F208" s="147">
        <v>0</v>
      </c>
      <c r="G208" s="147">
        <v>500</v>
      </c>
      <c r="H208" s="147">
        <v>12</v>
      </c>
      <c r="I208" s="147">
        <v>1.4</v>
      </c>
      <c r="J208" s="147"/>
      <c r="K208" s="147"/>
      <c r="L208" s="147">
        <v>45</v>
      </c>
      <c r="M208" s="147">
        <v>500</v>
      </c>
      <c r="N208" s="147">
        <v>0</v>
      </c>
      <c r="O208">
        <v>0</v>
      </c>
      <c r="P208">
        <v>1</v>
      </c>
      <c r="Q208">
        <v>0</v>
      </c>
      <c r="R208">
        <v>0</v>
      </c>
      <c r="S208">
        <v>0</v>
      </c>
      <c r="T208" s="147">
        <v>32.799999999999997</v>
      </c>
      <c r="U208" s="147">
        <v>65.75</v>
      </c>
      <c r="V208" s="147">
        <v>1.46</v>
      </c>
      <c r="W208" s="147" t="s">
        <v>117</v>
      </c>
    </row>
    <row r="209" spans="1:23" ht="26.65">
      <c r="A209" s="147">
        <v>25</v>
      </c>
      <c r="B209" s="147">
        <v>35</v>
      </c>
      <c r="C209" s="147">
        <v>40</v>
      </c>
      <c r="D209" s="147">
        <v>0</v>
      </c>
      <c r="E209" s="147">
        <v>0</v>
      </c>
      <c r="F209" s="147">
        <v>0</v>
      </c>
      <c r="G209" s="147">
        <v>525</v>
      </c>
      <c r="H209" s="147">
        <v>12</v>
      </c>
      <c r="I209" s="147">
        <v>1.4</v>
      </c>
      <c r="J209" s="147"/>
      <c r="K209" s="147"/>
      <c r="L209" s="147">
        <v>45</v>
      </c>
      <c r="M209" s="147">
        <v>500</v>
      </c>
      <c r="N209" s="147">
        <v>0</v>
      </c>
      <c r="O209">
        <v>0</v>
      </c>
      <c r="P209">
        <v>1</v>
      </c>
      <c r="Q209">
        <v>0</v>
      </c>
      <c r="R209">
        <v>0</v>
      </c>
      <c r="S209">
        <v>0</v>
      </c>
      <c r="T209" s="147">
        <v>28.8</v>
      </c>
      <c r="U209" s="147">
        <v>69.98</v>
      </c>
      <c r="V209" s="147">
        <v>1.23</v>
      </c>
      <c r="W209" s="147" t="s">
        <v>117</v>
      </c>
    </row>
    <row r="210" spans="1:23" ht="26.65">
      <c r="A210" s="147">
        <v>25</v>
      </c>
      <c r="B210" s="147">
        <v>35</v>
      </c>
      <c r="C210" s="147">
        <v>40</v>
      </c>
      <c r="D210" s="147">
        <v>0</v>
      </c>
      <c r="E210" s="147">
        <v>0</v>
      </c>
      <c r="F210" s="147">
        <v>0</v>
      </c>
      <c r="G210" s="147">
        <v>500</v>
      </c>
      <c r="H210" s="147">
        <v>12</v>
      </c>
      <c r="I210" s="147">
        <v>1.4</v>
      </c>
      <c r="J210" s="147"/>
      <c r="K210" s="147"/>
      <c r="L210" s="147">
        <v>30</v>
      </c>
      <c r="M210" s="147">
        <v>500</v>
      </c>
      <c r="N210" s="147">
        <v>0</v>
      </c>
      <c r="O210">
        <v>0</v>
      </c>
      <c r="P210">
        <v>1</v>
      </c>
      <c r="Q210">
        <v>0</v>
      </c>
      <c r="R210">
        <v>0</v>
      </c>
      <c r="S210">
        <v>0</v>
      </c>
      <c r="T210" s="147">
        <v>28.8</v>
      </c>
      <c r="U210" s="147">
        <v>66.13</v>
      </c>
      <c r="V210" s="147">
        <v>5.08</v>
      </c>
      <c r="W210" s="147" t="s">
        <v>117</v>
      </c>
    </row>
    <row r="211" spans="1:23" ht="26.65">
      <c r="A211" s="147">
        <v>25</v>
      </c>
      <c r="B211" s="147">
        <v>35</v>
      </c>
      <c r="C211" s="147">
        <v>40</v>
      </c>
      <c r="D211" s="147">
        <v>0</v>
      </c>
      <c r="E211" s="147">
        <v>0</v>
      </c>
      <c r="F211" s="147">
        <v>0</v>
      </c>
      <c r="G211" s="147">
        <v>500</v>
      </c>
      <c r="H211" s="147">
        <v>12</v>
      </c>
      <c r="I211" s="147">
        <v>1.4</v>
      </c>
      <c r="J211" s="147"/>
      <c r="K211" s="147"/>
      <c r="L211" s="147">
        <v>90</v>
      </c>
      <c r="M211" s="147">
        <v>500</v>
      </c>
      <c r="N211" s="147">
        <v>0</v>
      </c>
      <c r="O211">
        <v>0</v>
      </c>
      <c r="P211">
        <v>1</v>
      </c>
      <c r="Q211">
        <v>0</v>
      </c>
      <c r="R211">
        <v>0</v>
      </c>
      <c r="S211">
        <v>0</v>
      </c>
      <c r="T211" s="147">
        <v>30.37</v>
      </c>
      <c r="U211" s="147">
        <v>68.17</v>
      </c>
      <c r="V211" s="147">
        <v>1.47</v>
      </c>
      <c r="W211" s="147" t="s">
        <v>117</v>
      </c>
    </row>
    <row r="212" spans="1:23">
      <c r="A212" s="147">
        <v>40</v>
      </c>
      <c r="B212" s="147">
        <v>0</v>
      </c>
      <c r="C212" s="147">
        <v>35</v>
      </c>
      <c r="D212" s="147">
        <v>18</v>
      </c>
      <c r="E212" s="147">
        <v>4</v>
      </c>
      <c r="F212" s="147">
        <v>3</v>
      </c>
      <c r="G212" s="147">
        <v>460</v>
      </c>
      <c r="H212" s="147">
        <v>20</v>
      </c>
      <c r="I212" s="147">
        <v>3</v>
      </c>
      <c r="J212" s="147">
        <v>100</v>
      </c>
      <c r="K212" s="147"/>
      <c r="L212" s="147">
        <v>30</v>
      </c>
      <c r="M212" s="147">
        <v>10000</v>
      </c>
      <c r="N212" s="147">
        <v>0</v>
      </c>
      <c r="O212">
        <v>0</v>
      </c>
      <c r="P212">
        <v>0</v>
      </c>
      <c r="Q212">
        <v>0</v>
      </c>
      <c r="R212">
        <v>0</v>
      </c>
      <c r="S212">
        <v>1</v>
      </c>
      <c r="T212" s="147">
        <v>72</v>
      </c>
      <c r="U212" s="147">
        <v>26.9</v>
      </c>
      <c r="V212" s="147">
        <v>1.1000000000000001</v>
      </c>
      <c r="W212" s="147" t="s">
        <v>182</v>
      </c>
    </row>
    <row r="213" spans="1:23">
      <c r="A213" s="147">
        <v>40</v>
      </c>
      <c r="B213" s="147">
        <v>0</v>
      </c>
      <c r="C213" s="147">
        <v>35</v>
      </c>
      <c r="D213" s="147">
        <v>18</v>
      </c>
      <c r="E213" s="147">
        <v>4</v>
      </c>
      <c r="F213" s="147">
        <v>3</v>
      </c>
      <c r="G213" s="147">
        <v>500</v>
      </c>
      <c r="H213" s="147">
        <v>20</v>
      </c>
      <c r="I213" s="147">
        <v>3</v>
      </c>
      <c r="J213" s="147">
        <v>100</v>
      </c>
      <c r="K213" s="147"/>
      <c r="L213" s="147">
        <v>30</v>
      </c>
      <c r="M213" s="147">
        <v>10000</v>
      </c>
      <c r="N213" s="147">
        <v>0</v>
      </c>
      <c r="O213">
        <v>0</v>
      </c>
      <c r="P213">
        <v>0</v>
      </c>
      <c r="Q213">
        <v>0</v>
      </c>
      <c r="R213">
        <v>0</v>
      </c>
      <c r="S213">
        <v>1</v>
      </c>
      <c r="T213" s="147">
        <v>65.2</v>
      </c>
      <c r="U213" s="147">
        <v>34</v>
      </c>
      <c r="V213" s="147">
        <v>0.8</v>
      </c>
      <c r="W213" s="147" t="s">
        <v>182</v>
      </c>
    </row>
    <row r="214" spans="1:23">
      <c r="A214" s="147">
        <v>40</v>
      </c>
      <c r="B214" s="147">
        <v>0</v>
      </c>
      <c r="C214" s="147">
        <v>35</v>
      </c>
      <c r="D214" s="147">
        <v>18</v>
      </c>
      <c r="E214" s="147">
        <v>4</v>
      </c>
      <c r="F214" s="147">
        <v>3</v>
      </c>
      <c r="G214" s="147">
        <v>600</v>
      </c>
      <c r="H214" s="147">
        <v>20</v>
      </c>
      <c r="I214" s="147">
        <v>3</v>
      </c>
      <c r="J214" s="147">
        <v>100</v>
      </c>
      <c r="K214" s="147"/>
      <c r="L214" s="147">
        <v>30</v>
      </c>
      <c r="M214" s="147">
        <v>10000</v>
      </c>
      <c r="N214" s="147">
        <v>0</v>
      </c>
      <c r="O214">
        <v>0</v>
      </c>
      <c r="P214">
        <v>0</v>
      </c>
      <c r="Q214">
        <v>0</v>
      </c>
      <c r="R214">
        <v>0</v>
      </c>
      <c r="S214">
        <v>1</v>
      </c>
      <c r="T214" s="147">
        <v>42.9</v>
      </c>
      <c r="U214" s="147">
        <v>56.2</v>
      </c>
      <c r="V214" s="147">
        <v>0.9</v>
      </c>
      <c r="W214" s="147" t="s">
        <v>182</v>
      </c>
    </row>
    <row r="215" spans="1:23" ht="39.75">
      <c r="A215" s="147">
        <v>0</v>
      </c>
      <c r="B215" s="147">
        <v>100</v>
      </c>
      <c r="C215" s="147">
        <v>0</v>
      </c>
      <c r="D215" s="147">
        <v>0</v>
      </c>
      <c r="E215" s="147">
        <v>0</v>
      </c>
      <c r="F215" s="147">
        <v>0</v>
      </c>
      <c r="G215" s="147">
        <v>500</v>
      </c>
      <c r="H215" s="147">
        <v>5</v>
      </c>
      <c r="I215" s="147">
        <v>3</v>
      </c>
      <c r="J215" s="147"/>
      <c r="K215" s="147"/>
      <c r="L215" s="147"/>
      <c r="M215" s="147"/>
      <c r="N215" s="147">
        <v>0</v>
      </c>
      <c r="O215">
        <v>0</v>
      </c>
      <c r="P215">
        <v>0</v>
      </c>
      <c r="Q215">
        <v>1</v>
      </c>
      <c r="R215">
        <v>0</v>
      </c>
      <c r="S215">
        <v>0</v>
      </c>
      <c r="T215" s="147">
        <v>89.2</v>
      </c>
      <c r="U215" s="147">
        <v>10.8</v>
      </c>
      <c r="V215" s="147">
        <v>0</v>
      </c>
      <c r="W215" s="147" t="s">
        <v>158</v>
      </c>
    </row>
    <row r="216" spans="1:23" ht="39.75">
      <c r="A216" s="147">
        <v>0</v>
      </c>
      <c r="B216" s="147">
        <v>100</v>
      </c>
      <c r="C216" s="147">
        <v>0</v>
      </c>
      <c r="D216" s="147">
        <v>0</v>
      </c>
      <c r="E216" s="147">
        <v>0</v>
      </c>
      <c r="F216" s="147">
        <v>0</v>
      </c>
      <c r="G216" s="147">
        <v>550</v>
      </c>
      <c r="H216" s="147">
        <v>5</v>
      </c>
      <c r="I216" s="147">
        <v>3</v>
      </c>
      <c r="J216" s="147"/>
      <c r="K216" s="147"/>
      <c r="L216" s="147"/>
      <c r="M216" s="147"/>
      <c r="N216" s="147">
        <v>0</v>
      </c>
      <c r="O216">
        <v>0</v>
      </c>
      <c r="P216">
        <v>0</v>
      </c>
      <c r="Q216">
        <v>1</v>
      </c>
      <c r="R216">
        <v>0</v>
      </c>
      <c r="S216">
        <v>0</v>
      </c>
      <c r="T216" s="147">
        <v>78.599999999999994</v>
      </c>
      <c r="U216" s="147">
        <v>21.4</v>
      </c>
      <c r="V216" s="147">
        <v>0</v>
      </c>
      <c r="W216" s="147" t="s">
        <v>158</v>
      </c>
    </row>
    <row r="217" spans="1:23" ht="39.75">
      <c r="A217" s="147">
        <v>0</v>
      </c>
      <c r="B217" s="147">
        <v>100</v>
      </c>
      <c r="C217" s="147">
        <v>0</v>
      </c>
      <c r="D217" s="147">
        <v>0</v>
      </c>
      <c r="E217" s="147">
        <v>0</v>
      </c>
      <c r="F217" s="147">
        <v>0</v>
      </c>
      <c r="G217" s="147">
        <v>600</v>
      </c>
      <c r="H217" s="147">
        <v>5</v>
      </c>
      <c r="I217" s="147">
        <v>3</v>
      </c>
      <c r="J217" s="147"/>
      <c r="K217" s="147"/>
      <c r="L217" s="147"/>
      <c r="M217" s="147"/>
      <c r="N217" s="147">
        <v>0</v>
      </c>
      <c r="O217">
        <v>0</v>
      </c>
      <c r="P217">
        <v>0</v>
      </c>
      <c r="Q217">
        <v>1</v>
      </c>
      <c r="R217">
        <v>0</v>
      </c>
      <c r="S217">
        <v>0</v>
      </c>
      <c r="T217" s="147">
        <v>75.8</v>
      </c>
      <c r="U217" s="147">
        <v>24.2</v>
      </c>
      <c r="V217" s="147">
        <v>0</v>
      </c>
      <c r="W217" s="147" t="s">
        <v>158</v>
      </c>
    </row>
    <row r="218" spans="1:23" ht="39.75">
      <c r="A218" s="147">
        <v>0</v>
      </c>
      <c r="B218" s="147">
        <v>100</v>
      </c>
      <c r="C218" s="147">
        <v>0</v>
      </c>
      <c r="D218" s="147">
        <v>0</v>
      </c>
      <c r="E218" s="147">
        <v>0</v>
      </c>
      <c r="F218" s="147">
        <v>0</v>
      </c>
      <c r="G218" s="147">
        <v>650</v>
      </c>
      <c r="H218" s="147">
        <v>5</v>
      </c>
      <c r="I218" s="147">
        <v>3</v>
      </c>
      <c r="J218" s="147"/>
      <c r="K218" s="147"/>
      <c r="L218" s="147"/>
      <c r="M218" s="147"/>
      <c r="N218" s="147">
        <v>0</v>
      </c>
      <c r="O218">
        <v>0</v>
      </c>
      <c r="P218">
        <v>0</v>
      </c>
      <c r="Q218">
        <v>1</v>
      </c>
      <c r="R218">
        <v>0</v>
      </c>
      <c r="S218">
        <v>0</v>
      </c>
      <c r="T218" s="147">
        <v>59.9</v>
      </c>
      <c r="U218" s="147">
        <v>12.1</v>
      </c>
      <c r="V218" s="147">
        <v>0</v>
      </c>
      <c r="W218" s="147" t="s">
        <v>158</v>
      </c>
    </row>
    <row r="219" spans="1:23" ht="39.75">
      <c r="A219" s="147">
        <v>0</v>
      </c>
      <c r="B219" s="147">
        <v>100</v>
      </c>
      <c r="C219" s="147">
        <v>0</v>
      </c>
      <c r="D219" s="147">
        <v>0</v>
      </c>
      <c r="E219" s="147">
        <v>0</v>
      </c>
      <c r="F219" s="147">
        <v>0</v>
      </c>
      <c r="G219" s="147">
        <v>700</v>
      </c>
      <c r="H219" s="147">
        <v>5</v>
      </c>
      <c r="I219" s="147">
        <v>3</v>
      </c>
      <c r="J219" s="147"/>
      <c r="K219" s="147"/>
      <c r="L219" s="147"/>
      <c r="M219" s="147"/>
      <c r="N219" s="147">
        <v>0</v>
      </c>
      <c r="O219">
        <v>0</v>
      </c>
      <c r="P219">
        <v>0</v>
      </c>
      <c r="Q219">
        <v>1</v>
      </c>
      <c r="R219">
        <v>0</v>
      </c>
      <c r="S219">
        <v>0</v>
      </c>
      <c r="T219" s="147">
        <v>28.6</v>
      </c>
      <c r="U219" s="147">
        <v>4</v>
      </c>
      <c r="V219" s="147">
        <v>0</v>
      </c>
      <c r="W219" s="147" t="s">
        <v>158</v>
      </c>
    </row>
    <row r="220" spans="1:23" ht="39.75">
      <c r="A220" s="147">
        <v>100</v>
      </c>
      <c r="B220" s="147">
        <v>0</v>
      </c>
      <c r="C220" s="147">
        <v>0</v>
      </c>
      <c r="D220" s="147">
        <v>0</v>
      </c>
      <c r="E220" s="147">
        <v>0</v>
      </c>
      <c r="F220" s="147">
        <v>0</v>
      </c>
      <c r="G220" s="147">
        <v>640</v>
      </c>
      <c r="H220" s="147">
        <v>10</v>
      </c>
      <c r="I220" s="147"/>
      <c r="J220" s="147"/>
      <c r="K220" s="147">
        <v>1.45</v>
      </c>
      <c r="L220" s="147"/>
      <c r="M220" s="147"/>
      <c r="N220" s="147">
        <v>0</v>
      </c>
      <c r="O220">
        <v>0</v>
      </c>
      <c r="P220">
        <v>0</v>
      </c>
      <c r="Q220">
        <v>1</v>
      </c>
      <c r="R220">
        <v>0</v>
      </c>
      <c r="S220">
        <v>0</v>
      </c>
      <c r="T220" s="147">
        <v>68.5</v>
      </c>
      <c r="U220" s="147">
        <v>33.5</v>
      </c>
      <c r="V220" s="147">
        <v>0</v>
      </c>
      <c r="W220" s="147" t="s">
        <v>158</v>
      </c>
    </row>
    <row r="221" spans="1:23" ht="39.75">
      <c r="A221" s="147">
        <v>100</v>
      </c>
      <c r="B221" s="147">
        <v>0</v>
      </c>
      <c r="C221" s="147">
        <v>0</v>
      </c>
      <c r="D221" s="147">
        <v>0</v>
      </c>
      <c r="E221" s="147">
        <v>0</v>
      </c>
      <c r="F221" s="147">
        <v>0</v>
      </c>
      <c r="G221" s="147">
        <v>680</v>
      </c>
      <c r="H221" s="147">
        <v>10</v>
      </c>
      <c r="I221" s="147"/>
      <c r="J221" s="147"/>
      <c r="K221" s="147">
        <v>1.3</v>
      </c>
      <c r="L221" s="147"/>
      <c r="M221" s="147"/>
      <c r="N221" s="147">
        <v>0</v>
      </c>
      <c r="O221">
        <v>0</v>
      </c>
      <c r="P221">
        <v>0</v>
      </c>
      <c r="Q221">
        <v>1</v>
      </c>
      <c r="R221">
        <v>0</v>
      </c>
      <c r="S221">
        <v>0</v>
      </c>
      <c r="T221" s="147">
        <v>39.6</v>
      </c>
      <c r="U221" s="147">
        <v>69.400000000000006</v>
      </c>
      <c r="V221" s="147">
        <v>0</v>
      </c>
      <c r="W221" s="147" t="s">
        <v>158</v>
      </c>
    </row>
    <row r="222" spans="1:23" ht="39.75">
      <c r="A222" s="147">
        <v>100</v>
      </c>
      <c r="B222" s="147">
        <v>0</v>
      </c>
      <c r="C222" s="147">
        <v>0</v>
      </c>
      <c r="D222" s="147">
        <v>0</v>
      </c>
      <c r="E222" s="147">
        <v>0</v>
      </c>
      <c r="F222" s="147">
        <v>0</v>
      </c>
      <c r="G222" s="147">
        <v>730</v>
      </c>
      <c r="H222" s="147">
        <v>10</v>
      </c>
      <c r="I222" s="147"/>
      <c r="J222" s="147"/>
      <c r="K222" s="147">
        <v>1.3</v>
      </c>
      <c r="L222" s="147"/>
      <c r="M222" s="147"/>
      <c r="N222" s="147">
        <v>0</v>
      </c>
      <c r="O222">
        <v>0</v>
      </c>
      <c r="P222">
        <v>0</v>
      </c>
      <c r="Q222">
        <v>1</v>
      </c>
      <c r="R222">
        <v>0</v>
      </c>
      <c r="S222">
        <v>0</v>
      </c>
      <c r="T222" s="147">
        <v>18</v>
      </c>
      <c r="U222" s="147">
        <v>91.7</v>
      </c>
      <c r="V222" s="147">
        <v>0</v>
      </c>
      <c r="W222" s="147" t="s">
        <v>158</v>
      </c>
    </row>
    <row r="223" spans="1:23" ht="39.75">
      <c r="A223" s="147">
        <v>100</v>
      </c>
      <c r="B223" s="147">
        <v>0</v>
      </c>
      <c r="C223" s="147">
        <v>0</v>
      </c>
      <c r="D223" s="147">
        <v>0</v>
      </c>
      <c r="E223" s="147">
        <v>0</v>
      </c>
      <c r="F223" s="147">
        <v>0</v>
      </c>
      <c r="G223" s="147">
        <v>780</v>
      </c>
      <c r="H223" s="147">
        <v>10</v>
      </c>
      <c r="I223" s="147"/>
      <c r="J223" s="147"/>
      <c r="K223" s="147">
        <v>0.81</v>
      </c>
      <c r="L223" s="147"/>
      <c r="M223" s="147"/>
      <c r="N223" s="147">
        <v>0</v>
      </c>
      <c r="O223">
        <v>0</v>
      </c>
      <c r="P223">
        <v>0</v>
      </c>
      <c r="Q223">
        <v>1</v>
      </c>
      <c r="R223">
        <v>0</v>
      </c>
      <c r="S223">
        <v>0</v>
      </c>
      <c r="T223" s="147">
        <v>9.6</v>
      </c>
      <c r="U223" s="147">
        <v>102.2</v>
      </c>
      <c r="V223" s="147">
        <v>0</v>
      </c>
      <c r="W223" s="147" t="s">
        <v>158</v>
      </c>
    </row>
    <row r="224" spans="1:23" ht="39.75">
      <c r="A224" s="147">
        <v>100</v>
      </c>
      <c r="B224" s="147">
        <v>0</v>
      </c>
      <c r="C224" s="147">
        <v>0</v>
      </c>
      <c r="D224" s="147">
        <v>0</v>
      </c>
      <c r="E224" s="147">
        <v>0</v>
      </c>
      <c r="F224" s="147">
        <v>0</v>
      </c>
      <c r="G224" s="147">
        <v>850</v>
      </c>
      <c r="H224" s="147">
        <v>10</v>
      </c>
      <c r="I224" s="147"/>
      <c r="J224" s="147"/>
      <c r="K224" s="147">
        <v>0.85</v>
      </c>
      <c r="L224" s="147"/>
      <c r="M224" s="147"/>
      <c r="N224" s="147">
        <v>0</v>
      </c>
      <c r="O224">
        <v>0</v>
      </c>
      <c r="P224">
        <v>0</v>
      </c>
      <c r="Q224">
        <v>1</v>
      </c>
      <c r="R224">
        <v>0</v>
      </c>
      <c r="S224">
        <v>0</v>
      </c>
      <c r="T224" s="147">
        <v>16.2</v>
      </c>
      <c r="U224" s="147">
        <v>89.1</v>
      </c>
      <c r="V224" s="147">
        <v>0</v>
      </c>
      <c r="W224" s="147" t="s">
        <v>158</v>
      </c>
    </row>
    <row r="225" spans="1:23" ht="26.65">
      <c r="A225" s="147">
        <v>0</v>
      </c>
      <c r="B225" s="147">
        <v>100</v>
      </c>
      <c r="C225" s="147">
        <v>0</v>
      </c>
      <c r="D225" s="147">
        <v>0</v>
      </c>
      <c r="E225" s="147">
        <v>0</v>
      </c>
      <c r="F225" s="147">
        <v>0</v>
      </c>
      <c r="G225" s="147">
        <v>400</v>
      </c>
      <c r="H225" s="147">
        <v>10</v>
      </c>
      <c r="I225" s="147">
        <v>2.5</v>
      </c>
      <c r="J225" s="147"/>
      <c r="K225" s="147">
        <v>10</v>
      </c>
      <c r="L225" s="147">
        <v>20</v>
      </c>
      <c r="M225" s="147">
        <v>200</v>
      </c>
      <c r="N225" s="147">
        <v>1</v>
      </c>
      <c r="O225">
        <v>0</v>
      </c>
      <c r="P225">
        <v>1</v>
      </c>
      <c r="Q225">
        <v>0</v>
      </c>
      <c r="R225">
        <v>0</v>
      </c>
      <c r="S225">
        <v>0</v>
      </c>
      <c r="T225" s="147">
        <v>84</v>
      </c>
      <c r="U225" s="147">
        <v>3</v>
      </c>
      <c r="V225" s="147">
        <v>10</v>
      </c>
      <c r="W225" s="147" t="s">
        <v>117</v>
      </c>
    </row>
    <row r="226" spans="1:23" ht="26.65">
      <c r="A226" s="147">
        <v>0</v>
      </c>
      <c r="B226" s="147">
        <v>100</v>
      </c>
      <c r="C226" s="147">
        <v>0</v>
      </c>
      <c r="D226" s="147">
        <v>0</v>
      </c>
      <c r="E226" s="147">
        <v>0</v>
      </c>
      <c r="F226" s="147">
        <v>0</v>
      </c>
      <c r="G226" s="147">
        <v>450</v>
      </c>
      <c r="H226" s="147">
        <v>10</v>
      </c>
      <c r="I226" s="147">
        <v>2.5</v>
      </c>
      <c r="J226" s="147"/>
      <c r="K226" s="147">
        <v>10</v>
      </c>
      <c r="L226" s="147">
        <v>20</v>
      </c>
      <c r="M226" s="147">
        <v>200</v>
      </c>
      <c r="N226" s="147">
        <v>1</v>
      </c>
      <c r="O226">
        <v>0</v>
      </c>
      <c r="P226">
        <v>1</v>
      </c>
      <c r="Q226">
        <v>0</v>
      </c>
      <c r="R226">
        <v>0</v>
      </c>
      <c r="S226">
        <v>0</v>
      </c>
      <c r="T226" s="147">
        <v>81</v>
      </c>
      <c r="U226" s="147">
        <v>7</v>
      </c>
      <c r="V226" s="147">
        <v>10</v>
      </c>
      <c r="W226" s="147" t="s">
        <v>117</v>
      </c>
    </row>
    <row r="227" spans="1:23" ht="26.65">
      <c r="A227" s="147">
        <v>0</v>
      </c>
      <c r="B227" s="147">
        <v>100</v>
      </c>
      <c r="C227" s="147">
        <v>0</v>
      </c>
      <c r="D227" s="147">
        <v>0</v>
      </c>
      <c r="E227" s="147">
        <v>0</v>
      </c>
      <c r="F227" s="147">
        <v>0</v>
      </c>
      <c r="G227" s="147">
        <v>500</v>
      </c>
      <c r="H227" s="147">
        <v>10</v>
      </c>
      <c r="I227" s="147">
        <v>2.5</v>
      </c>
      <c r="J227" s="147"/>
      <c r="K227" s="147">
        <v>10</v>
      </c>
      <c r="L227" s="147">
        <v>20</v>
      </c>
      <c r="M227" s="147">
        <v>200</v>
      </c>
      <c r="N227" s="147">
        <v>1</v>
      </c>
      <c r="O227">
        <v>0</v>
      </c>
      <c r="P227">
        <v>1</v>
      </c>
      <c r="Q227">
        <v>0</v>
      </c>
      <c r="R227">
        <v>0</v>
      </c>
      <c r="S227">
        <v>0</v>
      </c>
      <c r="T227" s="147">
        <v>80</v>
      </c>
      <c r="U227" s="147">
        <v>7</v>
      </c>
      <c r="V227" s="147">
        <v>10</v>
      </c>
      <c r="W227" s="147" t="s">
        <v>117</v>
      </c>
    </row>
    <row r="228" spans="1:23" ht="26.65">
      <c r="A228" s="147">
        <v>0</v>
      </c>
      <c r="B228" s="147">
        <v>100</v>
      </c>
      <c r="C228" s="147">
        <v>0</v>
      </c>
      <c r="D228" s="147">
        <v>0</v>
      </c>
      <c r="E228" s="147">
        <v>0</v>
      </c>
      <c r="F228" s="147">
        <v>0</v>
      </c>
      <c r="G228" s="147">
        <v>550</v>
      </c>
      <c r="H228" s="147">
        <v>10</v>
      </c>
      <c r="I228" s="147">
        <v>2.5</v>
      </c>
      <c r="J228" s="147"/>
      <c r="K228" s="147">
        <v>10</v>
      </c>
      <c r="L228" s="147">
        <v>20</v>
      </c>
      <c r="M228" s="147">
        <v>200</v>
      </c>
      <c r="N228" s="147">
        <v>1</v>
      </c>
      <c r="O228">
        <v>0</v>
      </c>
      <c r="P228">
        <v>1</v>
      </c>
      <c r="Q228">
        <v>0</v>
      </c>
      <c r="R228">
        <v>0</v>
      </c>
      <c r="S228">
        <v>0</v>
      </c>
      <c r="T228" s="147">
        <v>76</v>
      </c>
      <c r="U228" s="147">
        <v>7</v>
      </c>
      <c r="V228" s="147">
        <v>9</v>
      </c>
      <c r="W228" s="147" t="s">
        <v>117</v>
      </c>
    </row>
    <row r="229" spans="1:23" ht="26.65">
      <c r="A229" s="147">
        <v>0</v>
      </c>
      <c r="B229" s="147">
        <v>100</v>
      </c>
      <c r="C229" s="147">
        <v>0</v>
      </c>
      <c r="D229" s="147">
        <v>0</v>
      </c>
      <c r="E229" s="147">
        <v>0</v>
      </c>
      <c r="F229" s="147">
        <v>0</v>
      </c>
      <c r="G229" s="147">
        <v>600</v>
      </c>
      <c r="H229" s="147">
        <v>10</v>
      </c>
      <c r="I229" s="147">
        <v>2.5</v>
      </c>
      <c r="J229" s="147"/>
      <c r="K229" s="147">
        <v>10</v>
      </c>
      <c r="L229" s="147">
        <v>20</v>
      </c>
      <c r="M229" s="147">
        <v>200</v>
      </c>
      <c r="N229" s="147">
        <v>1</v>
      </c>
      <c r="O229">
        <v>0</v>
      </c>
      <c r="P229">
        <v>1</v>
      </c>
      <c r="Q229">
        <v>0</v>
      </c>
      <c r="R229">
        <v>0</v>
      </c>
      <c r="S229">
        <v>0</v>
      </c>
      <c r="T229" s="147">
        <v>71</v>
      </c>
      <c r="U229" s="147">
        <v>19</v>
      </c>
      <c r="V229" s="147">
        <v>7</v>
      </c>
      <c r="W229" s="147" t="s">
        <v>117</v>
      </c>
    </row>
    <row r="230" spans="1:23" ht="26.65">
      <c r="A230" s="147">
        <v>0</v>
      </c>
      <c r="B230" s="147">
        <v>100</v>
      </c>
      <c r="C230" s="147">
        <v>0</v>
      </c>
      <c r="D230" s="147">
        <v>0</v>
      </c>
      <c r="E230" s="147">
        <v>0</v>
      </c>
      <c r="F230" s="147">
        <v>0</v>
      </c>
      <c r="G230" s="147">
        <v>400</v>
      </c>
      <c r="H230" s="147">
        <v>10</v>
      </c>
      <c r="I230" s="147">
        <v>2.5</v>
      </c>
      <c r="J230" s="147"/>
      <c r="K230" s="147">
        <v>10</v>
      </c>
      <c r="L230" s="147">
        <v>20</v>
      </c>
      <c r="M230" s="147">
        <v>200</v>
      </c>
      <c r="N230" s="147">
        <v>1</v>
      </c>
      <c r="O230">
        <v>0</v>
      </c>
      <c r="P230">
        <v>1</v>
      </c>
      <c r="Q230">
        <v>0</v>
      </c>
      <c r="R230">
        <v>0</v>
      </c>
      <c r="S230">
        <v>0</v>
      </c>
      <c r="T230" s="147">
        <v>83</v>
      </c>
      <c r="U230" s="147">
        <v>1</v>
      </c>
      <c r="V230" s="147">
        <v>10</v>
      </c>
      <c r="W230" s="147" t="s">
        <v>117</v>
      </c>
    </row>
    <row r="231" spans="1:23" ht="26.65">
      <c r="A231" s="147">
        <v>0</v>
      </c>
      <c r="B231" s="147">
        <v>100</v>
      </c>
      <c r="C231" s="147">
        <v>0</v>
      </c>
      <c r="D231" s="147">
        <v>0</v>
      </c>
      <c r="E231" s="147">
        <v>0</v>
      </c>
      <c r="F231" s="147">
        <v>0</v>
      </c>
      <c r="G231" s="147">
        <v>450</v>
      </c>
      <c r="H231" s="147">
        <v>10</v>
      </c>
      <c r="I231" s="147">
        <v>2.5</v>
      </c>
      <c r="J231" s="147"/>
      <c r="K231" s="147">
        <v>10</v>
      </c>
      <c r="L231" s="147">
        <v>20</v>
      </c>
      <c r="M231" s="147">
        <v>200</v>
      </c>
      <c r="N231" s="147">
        <v>1</v>
      </c>
      <c r="O231">
        <v>0</v>
      </c>
      <c r="P231">
        <v>1</v>
      </c>
      <c r="Q231">
        <v>0</v>
      </c>
      <c r="R231">
        <v>0</v>
      </c>
      <c r="S231">
        <v>0</v>
      </c>
      <c r="T231" s="147">
        <v>80</v>
      </c>
      <c r="U231" s="147">
        <v>7</v>
      </c>
      <c r="V231" s="147">
        <v>3</v>
      </c>
      <c r="W231" s="147" t="s">
        <v>117</v>
      </c>
    </row>
    <row r="232" spans="1:23" ht="26.65">
      <c r="A232" s="147">
        <v>0</v>
      </c>
      <c r="B232" s="147">
        <v>100</v>
      </c>
      <c r="C232" s="147">
        <v>0</v>
      </c>
      <c r="D232" s="147">
        <v>0</v>
      </c>
      <c r="E232" s="147">
        <v>0</v>
      </c>
      <c r="F232" s="147">
        <v>0</v>
      </c>
      <c r="G232" s="147">
        <v>500</v>
      </c>
      <c r="H232" s="147">
        <v>10</v>
      </c>
      <c r="I232" s="147">
        <v>2.5</v>
      </c>
      <c r="J232" s="147"/>
      <c r="K232" s="147">
        <v>10</v>
      </c>
      <c r="L232" s="147">
        <v>20</v>
      </c>
      <c r="M232" s="147">
        <v>200</v>
      </c>
      <c r="N232" s="147">
        <v>1</v>
      </c>
      <c r="O232">
        <v>0</v>
      </c>
      <c r="P232">
        <v>1</v>
      </c>
      <c r="Q232">
        <v>0</v>
      </c>
      <c r="R232">
        <v>0</v>
      </c>
      <c r="S232">
        <v>0</v>
      </c>
      <c r="T232" s="147">
        <v>77</v>
      </c>
      <c r="U232" s="147">
        <v>18</v>
      </c>
      <c r="V232" s="147">
        <v>2</v>
      </c>
      <c r="W232" s="147" t="s">
        <v>117</v>
      </c>
    </row>
    <row r="233" spans="1:23" ht="26.65">
      <c r="A233" s="147">
        <v>0</v>
      </c>
      <c r="B233" s="147">
        <v>100</v>
      </c>
      <c r="C233" s="147">
        <v>0</v>
      </c>
      <c r="D233" s="147">
        <v>0</v>
      </c>
      <c r="E233" s="147">
        <v>0</v>
      </c>
      <c r="F233" s="147">
        <v>0</v>
      </c>
      <c r="G233" s="147">
        <v>550</v>
      </c>
      <c r="H233" s="147">
        <v>10</v>
      </c>
      <c r="I233" s="147">
        <v>2.5</v>
      </c>
      <c r="J233" s="147"/>
      <c r="K233" s="147">
        <v>10</v>
      </c>
      <c r="L233" s="147">
        <v>20</v>
      </c>
      <c r="M233" s="147">
        <v>200</v>
      </c>
      <c r="N233" s="147">
        <v>1</v>
      </c>
      <c r="O233">
        <v>0</v>
      </c>
      <c r="P233">
        <v>1</v>
      </c>
      <c r="Q233">
        <v>0</v>
      </c>
      <c r="R233">
        <v>0</v>
      </c>
      <c r="S233">
        <v>0</v>
      </c>
      <c r="T233" s="147">
        <v>72</v>
      </c>
      <c r="U233" s="147">
        <v>22</v>
      </c>
      <c r="V233" s="147">
        <v>2</v>
      </c>
      <c r="W233" s="147" t="s">
        <v>117</v>
      </c>
    </row>
    <row r="234" spans="1:23" ht="26.65">
      <c r="A234" s="147">
        <v>0</v>
      </c>
      <c r="B234" s="147">
        <v>100</v>
      </c>
      <c r="C234" s="147">
        <v>0</v>
      </c>
      <c r="D234" s="147">
        <v>0</v>
      </c>
      <c r="E234" s="147">
        <v>0</v>
      </c>
      <c r="F234" s="147">
        <v>0</v>
      </c>
      <c r="G234" s="147">
        <v>600</v>
      </c>
      <c r="H234" s="147">
        <v>10</v>
      </c>
      <c r="I234" s="147">
        <v>2.5</v>
      </c>
      <c r="J234" s="147"/>
      <c r="K234" s="147">
        <v>10</v>
      </c>
      <c r="L234" s="147">
        <v>20</v>
      </c>
      <c r="M234" s="147">
        <v>200</v>
      </c>
      <c r="N234" s="147">
        <v>1</v>
      </c>
      <c r="O234">
        <v>0</v>
      </c>
      <c r="P234">
        <v>1</v>
      </c>
      <c r="Q234">
        <v>0</v>
      </c>
      <c r="R234">
        <v>0</v>
      </c>
      <c r="S234">
        <v>0</v>
      </c>
      <c r="T234" s="147">
        <v>70</v>
      </c>
      <c r="U234" s="147">
        <v>25</v>
      </c>
      <c r="V234" s="147">
        <v>2</v>
      </c>
      <c r="W234" s="147" t="s">
        <v>117</v>
      </c>
    </row>
    <row r="235" spans="1:23">
      <c r="A235" s="147">
        <v>0</v>
      </c>
      <c r="B235" s="147">
        <v>100</v>
      </c>
      <c r="C235" s="147">
        <v>0</v>
      </c>
      <c r="D235" s="147">
        <v>0</v>
      </c>
      <c r="E235" s="147">
        <v>0</v>
      </c>
      <c r="F235" s="147">
        <v>0</v>
      </c>
      <c r="G235" s="147">
        <v>550</v>
      </c>
      <c r="H235" s="147">
        <v>5</v>
      </c>
      <c r="I235" s="147">
        <v>0.5</v>
      </c>
      <c r="J235" s="147">
        <v>0.6</v>
      </c>
      <c r="K235" s="147"/>
      <c r="L235" s="147"/>
      <c r="M235" s="147">
        <v>150</v>
      </c>
      <c r="N235" s="147">
        <v>1</v>
      </c>
      <c r="O235">
        <v>1</v>
      </c>
      <c r="P235">
        <v>0</v>
      </c>
      <c r="Q235">
        <v>0</v>
      </c>
      <c r="R235">
        <v>0</v>
      </c>
      <c r="S235">
        <v>0</v>
      </c>
      <c r="T235" s="147">
        <v>18.3</v>
      </c>
      <c r="U235" s="147">
        <v>70.7</v>
      </c>
      <c r="V235" s="147">
        <v>0.5</v>
      </c>
      <c r="W235" s="147" t="s">
        <v>57</v>
      </c>
    </row>
    <row r="236" spans="1:23">
      <c r="A236" s="147">
        <v>100</v>
      </c>
      <c r="B236" s="147">
        <v>0</v>
      </c>
      <c r="C236" s="147">
        <v>0</v>
      </c>
      <c r="D236" s="147">
        <v>0</v>
      </c>
      <c r="E236" s="147">
        <v>0</v>
      </c>
      <c r="F236" s="147">
        <v>0</v>
      </c>
      <c r="G236" s="147">
        <v>550</v>
      </c>
      <c r="H236" s="147">
        <v>5</v>
      </c>
      <c r="I236" s="147">
        <v>0.5</v>
      </c>
      <c r="J236" s="147">
        <v>0.6</v>
      </c>
      <c r="K236" s="147"/>
      <c r="L236" s="147"/>
      <c r="M236" s="147">
        <v>150</v>
      </c>
      <c r="N236" s="147">
        <v>1</v>
      </c>
      <c r="O236">
        <v>1</v>
      </c>
      <c r="P236">
        <v>0</v>
      </c>
      <c r="Q236">
        <v>0</v>
      </c>
      <c r="R236">
        <v>0</v>
      </c>
      <c r="S236">
        <v>0</v>
      </c>
      <c r="T236" s="147">
        <v>17.3</v>
      </c>
      <c r="U236" s="147">
        <v>72.599999999999994</v>
      </c>
      <c r="V236" s="147">
        <v>0.7</v>
      </c>
      <c r="W236" s="147" t="s">
        <v>57</v>
      </c>
    </row>
    <row r="237" spans="1:23">
      <c r="A237" s="147">
        <v>0</v>
      </c>
      <c r="B237" s="147">
        <v>100</v>
      </c>
      <c r="C237" s="147">
        <v>0</v>
      </c>
      <c r="D237" s="147">
        <v>0</v>
      </c>
      <c r="E237" s="147">
        <v>0</v>
      </c>
      <c r="F237" s="147">
        <v>0</v>
      </c>
      <c r="G237" s="147">
        <v>550</v>
      </c>
      <c r="H237" s="147">
        <v>5</v>
      </c>
      <c r="I237" s="147">
        <v>0.5</v>
      </c>
      <c r="J237" s="147">
        <v>0.6</v>
      </c>
      <c r="K237" s="147"/>
      <c r="L237" s="147"/>
      <c r="M237" s="147">
        <v>150</v>
      </c>
      <c r="N237" s="147">
        <v>1</v>
      </c>
      <c r="O237">
        <v>1</v>
      </c>
      <c r="P237">
        <v>0</v>
      </c>
      <c r="Q237">
        <v>0</v>
      </c>
      <c r="R237">
        <v>0</v>
      </c>
      <c r="S237">
        <v>0</v>
      </c>
      <c r="T237" s="147">
        <v>61.6</v>
      </c>
      <c r="U237" s="147">
        <v>34.5</v>
      </c>
      <c r="V237" s="147">
        <v>1.9</v>
      </c>
      <c r="W237" s="147" t="s">
        <v>57</v>
      </c>
    </row>
    <row r="238" spans="1:23">
      <c r="A238" s="147">
        <v>100</v>
      </c>
      <c r="B238" s="147">
        <v>0</v>
      </c>
      <c r="C238" s="147">
        <v>0</v>
      </c>
      <c r="D238" s="147">
        <v>0</v>
      </c>
      <c r="E238" s="147">
        <v>0</v>
      </c>
      <c r="F238" s="147">
        <v>0</v>
      </c>
      <c r="G238" s="147">
        <v>550</v>
      </c>
      <c r="H238" s="147">
        <v>5</v>
      </c>
      <c r="I238" s="147">
        <v>0.5</v>
      </c>
      <c r="J238" s="147">
        <v>0.6</v>
      </c>
      <c r="K238" s="147"/>
      <c r="L238" s="147"/>
      <c r="M238" s="147">
        <v>150</v>
      </c>
      <c r="N238" s="147">
        <v>1</v>
      </c>
      <c r="O238">
        <v>1</v>
      </c>
      <c r="P238">
        <v>0</v>
      </c>
      <c r="Q238">
        <v>0</v>
      </c>
      <c r="R238">
        <v>0</v>
      </c>
      <c r="S238">
        <v>0</v>
      </c>
      <c r="T238" s="147">
        <v>41</v>
      </c>
      <c r="U238" s="147">
        <v>39.5</v>
      </c>
      <c r="V238" s="147">
        <v>1.9</v>
      </c>
      <c r="W238" s="147" t="s">
        <v>57</v>
      </c>
    </row>
    <row r="239" spans="1:23">
      <c r="A239" s="147">
        <v>0</v>
      </c>
      <c r="B239" s="147">
        <v>66</v>
      </c>
      <c r="C239" s="147">
        <v>34</v>
      </c>
      <c r="D239" s="147">
        <v>0</v>
      </c>
      <c r="E239" s="147">
        <v>0</v>
      </c>
      <c r="F239" s="147">
        <v>0</v>
      </c>
      <c r="G239" s="147">
        <v>460</v>
      </c>
      <c r="H239" s="147">
        <v>10</v>
      </c>
      <c r="I239" s="147"/>
      <c r="J239" s="147">
        <v>10</v>
      </c>
      <c r="K239" s="147"/>
      <c r="L239" s="147"/>
      <c r="M239" s="147"/>
      <c r="N239" s="147">
        <v>1</v>
      </c>
      <c r="O239">
        <v>1</v>
      </c>
      <c r="P239">
        <v>0</v>
      </c>
      <c r="Q239">
        <v>0</v>
      </c>
      <c r="R239">
        <v>0</v>
      </c>
      <c r="S239">
        <v>0</v>
      </c>
      <c r="T239" s="147">
        <v>67</v>
      </c>
      <c r="U239" s="147">
        <v>30</v>
      </c>
      <c r="V239" s="147">
        <v>3</v>
      </c>
      <c r="W239" s="147" t="s">
        <v>57</v>
      </c>
    </row>
    <row r="240" spans="1:23">
      <c r="A240" s="147">
        <v>0</v>
      </c>
      <c r="B240" s="147">
        <v>34</v>
      </c>
      <c r="C240" s="147">
        <v>66</v>
      </c>
      <c r="D240" s="147">
        <v>0</v>
      </c>
      <c r="E240" s="147">
        <v>0</v>
      </c>
      <c r="F240" s="147">
        <v>0</v>
      </c>
      <c r="G240" s="147">
        <v>460</v>
      </c>
      <c r="H240" s="147">
        <v>10</v>
      </c>
      <c r="I240" s="147"/>
      <c r="J240" s="147">
        <v>10</v>
      </c>
      <c r="K240" s="147"/>
      <c r="L240" s="147"/>
      <c r="M240" s="147"/>
      <c r="N240" s="147">
        <v>1</v>
      </c>
      <c r="O240">
        <v>1</v>
      </c>
      <c r="P240">
        <v>0</v>
      </c>
      <c r="Q240">
        <v>0</v>
      </c>
      <c r="R240">
        <v>0</v>
      </c>
      <c r="S240">
        <v>0</v>
      </c>
      <c r="T240" s="147">
        <v>62</v>
      </c>
      <c r="U240" s="147">
        <v>36</v>
      </c>
      <c r="V240" s="147">
        <v>2</v>
      </c>
      <c r="W240" s="147" t="s">
        <v>57</v>
      </c>
    </row>
    <row r="241" spans="1:23">
      <c r="A241" s="147">
        <v>0</v>
      </c>
      <c r="B241" s="147">
        <v>0</v>
      </c>
      <c r="C241" s="147">
        <v>100</v>
      </c>
      <c r="D241" s="147">
        <v>0</v>
      </c>
      <c r="E241" s="147">
        <v>0</v>
      </c>
      <c r="F241" s="147">
        <v>0</v>
      </c>
      <c r="G241" s="147">
        <v>460</v>
      </c>
      <c r="H241" s="147">
        <v>10</v>
      </c>
      <c r="I241" s="147"/>
      <c r="J241" s="147">
        <v>10</v>
      </c>
      <c r="K241" s="147"/>
      <c r="L241" s="147"/>
      <c r="M241" s="147"/>
      <c r="N241" s="147">
        <v>1</v>
      </c>
      <c r="O241">
        <v>1</v>
      </c>
      <c r="P241">
        <v>0</v>
      </c>
      <c r="Q241">
        <v>0</v>
      </c>
      <c r="R241">
        <v>0</v>
      </c>
      <c r="S241">
        <v>0</v>
      </c>
      <c r="T241" s="147">
        <v>57</v>
      </c>
      <c r="U241" s="147">
        <v>41</v>
      </c>
      <c r="V241" s="147">
        <v>2</v>
      </c>
      <c r="W241" s="147" t="s">
        <v>57</v>
      </c>
    </row>
    <row r="242" spans="1:23">
      <c r="A242" s="147">
        <v>0</v>
      </c>
      <c r="B242" s="147">
        <v>100</v>
      </c>
      <c r="C242" s="147">
        <v>0</v>
      </c>
      <c r="D242" s="147">
        <v>0</v>
      </c>
      <c r="E242" s="147">
        <v>0</v>
      </c>
      <c r="F242" s="147">
        <v>0</v>
      </c>
      <c r="G242" s="147">
        <v>460</v>
      </c>
      <c r="H242" s="147">
        <v>10</v>
      </c>
      <c r="I242" s="147"/>
      <c r="J242" s="147">
        <v>10</v>
      </c>
      <c r="K242" s="147"/>
      <c r="L242" s="147"/>
      <c r="M242" s="147"/>
      <c r="N242" s="147">
        <v>1</v>
      </c>
      <c r="O242">
        <v>1</v>
      </c>
      <c r="P242">
        <v>0</v>
      </c>
      <c r="Q242">
        <v>0</v>
      </c>
      <c r="R242">
        <v>0</v>
      </c>
      <c r="S242">
        <v>0</v>
      </c>
      <c r="T242" s="147">
        <v>50</v>
      </c>
      <c r="U242" s="147">
        <v>49</v>
      </c>
      <c r="V242" s="147">
        <v>1</v>
      </c>
      <c r="W242" s="147" t="s">
        <v>57</v>
      </c>
    </row>
    <row r="243" spans="1:23">
      <c r="A243" s="147">
        <v>100</v>
      </c>
      <c r="B243" s="147">
        <v>0</v>
      </c>
      <c r="C243" s="147">
        <v>0</v>
      </c>
      <c r="D243" s="147">
        <v>0</v>
      </c>
      <c r="E243" s="147">
        <v>0</v>
      </c>
      <c r="F243" s="147">
        <v>0</v>
      </c>
      <c r="G243" s="147">
        <v>450</v>
      </c>
      <c r="H243" s="147"/>
      <c r="I243" s="147"/>
      <c r="J243" s="147">
        <v>17</v>
      </c>
      <c r="K243" s="147"/>
      <c r="L243" s="147">
        <v>80</v>
      </c>
      <c r="M243" s="147">
        <v>50</v>
      </c>
      <c r="N243" s="147">
        <v>1</v>
      </c>
      <c r="O243">
        <v>1</v>
      </c>
      <c r="P243">
        <v>0</v>
      </c>
      <c r="Q243">
        <v>0</v>
      </c>
      <c r="R243">
        <v>0</v>
      </c>
      <c r="S243">
        <v>0</v>
      </c>
      <c r="T243" s="147">
        <v>77.400000000000006</v>
      </c>
      <c r="U243" s="147">
        <v>11.6</v>
      </c>
      <c r="V243" s="147">
        <v>11</v>
      </c>
      <c r="W243" s="147" t="s">
        <v>57</v>
      </c>
    </row>
    <row r="244" spans="1:23">
      <c r="A244" s="147">
        <v>0</v>
      </c>
      <c r="B244" s="147">
        <v>100</v>
      </c>
      <c r="C244" s="147">
        <v>0</v>
      </c>
      <c r="D244" s="147">
        <v>0</v>
      </c>
      <c r="E244" s="147">
        <v>0</v>
      </c>
      <c r="F244" s="147">
        <v>0</v>
      </c>
      <c r="G244" s="147">
        <v>450</v>
      </c>
      <c r="H244" s="147"/>
      <c r="I244" s="147"/>
      <c r="J244" s="147">
        <v>17</v>
      </c>
      <c r="K244" s="147"/>
      <c r="L244" s="147">
        <v>80</v>
      </c>
      <c r="M244" s="147">
        <v>50</v>
      </c>
      <c r="N244" s="147">
        <v>1</v>
      </c>
      <c r="O244">
        <v>1</v>
      </c>
      <c r="P244">
        <v>0</v>
      </c>
      <c r="Q244">
        <v>0</v>
      </c>
      <c r="R244">
        <v>0</v>
      </c>
      <c r="S244">
        <v>0</v>
      </c>
      <c r="T244" s="147">
        <v>80.2</v>
      </c>
      <c r="U244" s="147">
        <v>10.8</v>
      </c>
      <c r="V244" s="147">
        <v>9</v>
      </c>
      <c r="W244" s="147" t="s">
        <v>57</v>
      </c>
    </row>
    <row r="245" spans="1:23" ht="26.65">
      <c r="A245" s="147">
        <v>100</v>
      </c>
      <c r="B245" s="147">
        <v>0</v>
      </c>
      <c r="C245" s="147">
        <v>0</v>
      </c>
      <c r="D245" s="147">
        <v>0</v>
      </c>
      <c r="E245" s="147">
        <v>0</v>
      </c>
      <c r="F245" s="147">
        <v>0</v>
      </c>
      <c r="G245" s="147">
        <v>500</v>
      </c>
      <c r="H245" s="147">
        <v>10</v>
      </c>
      <c r="I245" s="147"/>
      <c r="J245" s="147">
        <v>2</v>
      </c>
      <c r="K245" s="147"/>
      <c r="L245" s="147">
        <v>30</v>
      </c>
      <c r="M245" s="147"/>
      <c r="N245" s="147">
        <v>1</v>
      </c>
      <c r="O245">
        <v>0</v>
      </c>
      <c r="P245">
        <v>1</v>
      </c>
      <c r="Q245">
        <v>0</v>
      </c>
      <c r="R245">
        <v>0</v>
      </c>
      <c r="S245">
        <v>0</v>
      </c>
      <c r="T245" s="147">
        <v>57</v>
      </c>
      <c r="U245" s="147">
        <v>43</v>
      </c>
      <c r="V245" s="147">
        <v>0</v>
      </c>
      <c r="W245" s="147" t="s">
        <v>117</v>
      </c>
    </row>
    <row r="246" spans="1:23" ht="26.65">
      <c r="A246" s="147">
        <v>0</v>
      </c>
      <c r="B246" s="147">
        <v>0</v>
      </c>
      <c r="C246" s="147">
        <v>100</v>
      </c>
      <c r="D246" s="147">
        <v>0</v>
      </c>
      <c r="E246" s="147">
        <v>0</v>
      </c>
      <c r="F246" s="147">
        <v>0</v>
      </c>
      <c r="G246" s="147">
        <v>500</v>
      </c>
      <c r="H246" s="147">
        <v>10</v>
      </c>
      <c r="I246" s="147"/>
      <c r="J246" s="147">
        <v>2</v>
      </c>
      <c r="K246" s="147"/>
      <c r="L246" s="147">
        <v>30</v>
      </c>
      <c r="M246" s="147"/>
      <c r="N246" s="147">
        <v>1</v>
      </c>
      <c r="O246">
        <v>0</v>
      </c>
      <c r="P246">
        <v>1</v>
      </c>
      <c r="Q246">
        <v>0</v>
      </c>
      <c r="R246">
        <v>0</v>
      </c>
      <c r="S246">
        <v>0</v>
      </c>
      <c r="T246" s="147">
        <v>51</v>
      </c>
      <c r="U246" s="147">
        <v>49</v>
      </c>
      <c r="V246" s="147">
        <v>0</v>
      </c>
      <c r="W246" s="147" t="s">
        <v>117</v>
      </c>
    </row>
    <row r="247" spans="1:23" ht="26.65">
      <c r="A247" s="147">
        <v>0</v>
      </c>
      <c r="B247" s="147">
        <v>0</v>
      </c>
      <c r="C247" s="147">
        <v>0</v>
      </c>
      <c r="D247" s="147">
        <v>100</v>
      </c>
      <c r="E247" s="147">
        <v>0</v>
      </c>
      <c r="F247" s="147">
        <v>0</v>
      </c>
      <c r="G247" s="147">
        <v>500</v>
      </c>
      <c r="H247" s="147">
        <v>10</v>
      </c>
      <c r="I247" s="147"/>
      <c r="J247" s="147">
        <v>2</v>
      </c>
      <c r="K247" s="147"/>
      <c r="L247" s="147">
        <v>30</v>
      </c>
      <c r="M247" s="147"/>
      <c r="N247" s="147">
        <v>1</v>
      </c>
      <c r="O247">
        <v>0</v>
      </c>
      <c r="P247">
        <v>1</v>
      </c>
      <c r="Q247">
        <v>0</v>
      </c>
      <c r="R247">
        <v>0</v>
      </c>
      <c r="S247">
        <v>0</v>
      </c>
      <c r="T247" s="147">
        <v>93</v>
      </c>
      <c r="U247" s="147">
        <v>3</v>
      </c>
      <c r="V247" s="147">
        <v>0</v>
      </c>
      <c r="W247" s="147" t="s">
        <v>117</v>
      </c>
    </row>
    <row r="248" spans="1:23" ht="26.65">
      <c r="A248" s="147">
        <v>0</v>
      </c>
      <c r="B248" s="147">
        <v>0</v>
      </c>
      <c r="C248" s="147">
        <v>0</v>
      </c>
      <c r="D248" s="147">
        <v>0</v>
      </c>
      <c r="E248" s="147">
        <v>0</v>
      </c>
      <c r="F248" s="147">
        <v>100</v>
      </c>
      <c r="G248" s="147">
        <v>500</v>
      </c>
      <c r="H248" s="147">
        <v>10</v>
      </c>
      <c r="I248" s="147"/>
      <c r="J248" s="147">
        <v>2</v>
      </c>
      <c r="K248" s="147"/>
      <c r="L248" s="147">
        <v>30</v>
      </c>
      <c r="M248" s="147"/>
      <c r="N248" s="147">
        <v>1</v>
      </c>
      <c r="O248">
        <v>0</v>
      </c>
      <c r="P248">
        <v>1</v>
      </c>
      <c r="Q248">
        <v>0</v>
      </c>
      <c r="R248">
        <v>0</v>
      </c>
      <c r="S248">
        <v>0</v>
      </c>
      <c r="T248" s="147">
        <v>43</v>
      </c>
      <c r="U248" s="147">
        <v>39</v>
      </c>
      <c r="V248" s="147">
        <v>20</v>
      </c>
      <c r="W248" s="147" t="s">
        <v>117</v>
      </c>
    </row>
    <row r="249" spans="1:23" ht="26.65">
      <c r="A249" s="147">
        <v>30</v>
      </c>
      <c r="B249" s="147">
        <v>30</v>
      </c>
      <c r="C249" s="147">
        <v>13</v>
      </c>
      <c r="D249" s="147">
        <v>18</v>
      </c>
      <c r="E249" s="147">
        <v>0</v>
      </c>
      <c r="F249" s="147">
        <v>0</v>
      </c>
      <c r="G249" s="147">
        <v>500</v>
      </c>
      <c r="H249" s="147">
        <v>10</v>
      </c>
      <c r="I249" s="147"/>
      <c r="J249" s="147">
        <v>2</v>
      </c>
      <c r="K249" s="147"/>
      <c r="L249" s="147">
        <v>30</v>
      </c>
      <c r="M249" s="147"/>
      <c r="N249" s="147">
        <v>1</v>
      </c>
      <c r="O249">
        <v>0</v>
      </c>
      <c r="P249">
        <v>1</v>
      </c>
      <c r="Q249">
        <v>0</v>
      </c>
      <c r="R249">
        <v>0</v>
      </c>
      <c r="S249">
        <v>0</v>
      </c>
      <c r="T249" s="147">
        <v>51</v>
      </c>
      <c r="U249" s="147">
        <v>40</v>
      </c>
      <c r="V249" s="147">
        <v>0</v>
      </c>
      <c r="W249" s="147" t="s">
        <v>117</v>
      </c>
    </row>
    <row r="250" spans="1:23" ht="26.65">
      <c r="A250" s="147">
        <v>30</v>
      </c>
      <c r="B250" s="147">
        <v>30</v>
      </c>
      <c r="C250" s="147">
        <v>13</v>
      </c>
      <c r="D250" s="147">
        <v>18</v>
      </c>
      <c r="E250" s="147">
        <v>0</v>
      </c>
      <c r="F250" s="147">
        <v>0</v>
      </c>
      <c r="G250" s="147">
        <v>500</v>
      </c>
      <c r="H250" s="147">
        <v>10</v>
      </c>
      <c r="I250" s="147"/>
      <c r="J250" s="147">
        <v>2</v>
      </c>
      <c r="K250" s="147"/>
      <c r="L250" s="147">
        <v>30</v>
      </c>
      <c r="M250" s="147"/>
      <c r="N250" s="147">
        <v>1</v>
      </c>
      <c r="O250">
        <v>0</v>
      </c>
      <c r="P250">
        <v>1</v>
      </c>
      <c r="Q250">
        <v>0</v>
      </c>
      <c r="R250">
        <v>0</v>
      </c>
      <c r="S250">
        <v>0</v>
      </c>
      <c r="T250" s="147">
        <v>57</v>
      </c>
      <c r="U250" s="147">
        <v>38</v>
      </c>
      <c r="V250" s="147">
        <v>1</v>
      </c>
      <c r="W250" s="147" t="s">
        <v>117</v>
      </c>
    </row>
    <row r="251" spans="1:23" ht="26.65">
      <c r="A251" s="147">
        <v>0</v>
      </c>
      <c r="B251" s="147">
        <v>100</v>
      </c>
      <c r="C251" s="147">
        <v>0</v>
      </c>
      <c r="D251" s="147">
        <v>0</v>
      </c>
      <c r="E251" s="147">
        <v>0</v>
      </c>
      <c r="F251" s="147">
        <v>0</v>
      </c>
      <c r="G251" s="147">
        <v>300</v>
      </c>
      <c r="H251" s="147"/>
      <c r="I251" s="147">
        <v>3.5</v>
      </c>
      <c r="J251" s="147">
        <v>100</v>
      </c>
      <c r="K251" s="147"/>
      <c r="L251" s="147"/>
      <c r="M251" s="147">
        <v>20</v>
      </c>
      <c r="N251" s="147">
        <v>1</v>
      </c>
      <c r="O251">
        <v>0</v>
      </c>
      <c r="P251">
        <v>1</v>
      </c>
      <c r="Q251">
        <v>0</v>
      </c>
      <c r="R251">
        <v>0</v>
      </c>
      <c r="S251">
        <v>0</v>
      </c>
      <c r="T251" s="147">
        <v>53.5</v>
      </c>
      <c r="U251" s="147">
        <v>44.8</v>
      </c>
      <c r="V251" s="147">
        <v>1.7</v>
      </c>
      <c r="W251" s="147" t="s">
        <v>117</v>
      </c>
    </row>
    <row r="252" spans="1:23">
      <c r="A252" s="147">
        <v>0</v>
      </c>
      <c r="B252" s="147">
        <v>90</v>
      </c>
      <c r="C252" s="147">
        <v>10</v>
      </c>
      <c r="D252" s="147">
        <v>0</v>
      </c>
      <c r="E252" s="147">
        <v>0</v>
      </c>
      <c r="F252" s="147">
        <v>0</v>
      </c>
      <c r="G252" s="147">
        <v>560</v>
      </c>
      <c r="H252" s="147">
        <v>10</v>
      </c>
      <c r="I252" s="147">
        <v>4</v>
      </c>
      <c r="J252" s="147">
        <v>22.5</v>
      </c>
      <c r="K252" s="147"/>
      <c r="L252" s="147">
        <v>90</v>
      </c>
      <c r="M252" s="147"/>
      <c r="N252" s="147">
        <v>1</v>
      </c>
      <c r="O252">
        <v>1</v>
      </c>
      <c r="P252">
        <v>0</v>
      </c>
      <c r="Q252">
        <v>0</v>
      </c>
      <c r="R252">
        <v>0</v>
      </c>
      <c r="S252">
        <v>0</v>
      </c>
      <c r="T252" s="147">
        <v>29</v>
      </c>
      <c r="U252" s="147">
        <v>71</v>
      </c>
      <c r="V252" s="147">
        <v>0</v>
      </c>
      <c r="W252" s="147" t="s">
        <v>57</v>
      </c>
    </row>
    <row r="253" spans="1:23">
      <c r="A253" s="147">
        <v>0</v>
      </c>
      <c r="B253" s="147">
        <v>70</v>
      </c>
      <c r="C253" s="147">
        <v>30</v>
      </c>
      <c r="D253" s="147">
        <v>0</v>
      </c>
      <c r="E253" s="147">
        <v>0</v>
      </c>
      <c r="F253" s="147">
        <v>0</v>
      </c>
      <c r="G253" s="147">
        <v>560</v>
      </c>
      <c r="H253" s="147">
        <v>10</v>
      </c>
      <c r="I253" s="147">
        <v>4</v>
      </c>
      <c r="J253" s="147">
        <v>22.5</v>
      </c>
      <c r="K253" s="147"/>
      <c r="L253" s="147">
        <v>90</v>
      </c>
      <c r="M253" s="147"/>
      <c r="N253" s="147">
        <v>1</v>
      </c>
      <c r="O253">
        <v>1</v>
      </c>
      <c r="P253">
        <v>0</v>
      </c>
      <c r="Q253">
        <v>0</v>
      </c>
      <c r="R253">
        <v>0</v>
      </c>
      <c r="S253">
        <v>0</v>
      </c>
      <c r="T253" s="147">
        <v>68</v>
      </c>
      <c r="U253" s="147">
        <v>28</v>
      </c>
      <c r="V253" s="147">
        <v>4</v>
      </c>
      <c r="W253" s="147" t="s">
        <v>57</v>
      </c>
    </row>
    <row r="254" spans="1:23">
      <c r="A254" s="147">
        <v>0</v>
      </c>
      <c r="B254" s="147">
        <v>50</v>
      </c>
      <c r="C254" s="147">
        <v>50</v>
      </c>
      <c r="D254" s="147">
        <v>0</v>
      </c>
      <c r="E254" s="147">
        <v>0</v>
      </c>
      <c r="F254" s="147">
        <v>0</v>
      </c>
      <c r="G254" s="147">
        <v>560</v>
      </c>
      <c r="H254" s="147">
        <v>10</v>
      </c>
      <c r="I254" s="147">
        <v>4</v>
      </c>
      <c r="J254" s="147">
        <v>22.5</v>
      </c>
      <c r="K254" s="147"/>
      <c r="L254" s="147">
        <v>90</v>
      </c>
      <c r="M254" s="147"/>
      <c r="N254" s="147">
        <v>1</v>
      </c>
      <c r="O254">
        <v>1</v>
      </c>
      <c r="P254">
        <v>0</v>
      </c>
      <c r="Q254">
        <v>0</v>
      </c>
      <c r="R254">
        <v>0</v>
      </c>
      <c r="S254">
        <v>0</v>
      </c>
      <c r="T254" s="147">
        <v>70</v>
      </c>
      <c r="U254" s="147">
        <v>25</v>
      </c>
      <c r="V254" s="147">
        <v>5</v>
      </c>
      <c r="W254" s="147" t="s">
        <v>57</v>
      </c>
    </row>
    <row r="255" spans="1:23">
      <c r="A255" s="147">
        <v>0</v>
      </c>
      <c r="B255" s="147">
        <v>30</v>
      </c>
      <c r="C255" s="147">
        <v>70</v>
      </c>
      <c r="D255" s="147">
        <v>0</v>
      </c>
      <c r="E255" s="147">
        <v>0</v>
      </c>
      <c r="F255" s="147">
        <v>0</v>
      </c>
      <c r="G255" s="147">
        <v>560</v>
      </c>
      <c r="H255" s="147">
        <v>10</v>
      </c>
      <c r="I255" s="147">
        <v>4</v>
      </c>
      <c r="J255" s="147">
        <v>22.5</v>
      </c>
      <c r="K255" s="147"/>
      <c r="L255" s="147">
        <v>90</v>
      </c>
      <c r="M255" s="147"/>
      <c r="N255" s="147">
        <v>1</v>
      </c>
      <c r="O255">
        <v>1</v>
      </c>
      <c r="P255">
        <v>0</v>
      </c>
      <c r="Q255">
        <v>0</v>
      </c>
      <c r="R255">
        <v>0</v>
      </c>
      <c r="S255">
        <v>0</v>
      </c>
      <c r="T255" s="147">
        <v>78</v>
      </c>
      <c r="U255" s="147">
        <v>20</v>
      </c>
      <c r="V255" s="147">
        <v>2</v>
      </c>
      <c r="W255" s="147" t="s">
        <v>57</v>
      </c>
    </row>
    <row r="256" spans="1:23">
      <c r="A256" s="147">
        <v>0</v>
      </c>
      <c r="B256" s="147">
        <v>10</v>
      </c>
      <c r="C256" s="147">
        <v>90</v>
      </c>
      <c r="D256" s="147">
        <v>0</v>
      </c>
      <c r="E256" s="147">
        <v>0</v>
      </c>
      <c r="F256" s="147">
        <v>0</v>
      </c>
      <c r="G256" s="147">
        <v>560</v>
      </c>
      <c r="H256" s="147">
        <v>10</v>
      </c>
      <c r="I256" s="147">
        <v>4</v>
      </c>
      <c r="J256" s="147">
        <v>22.5</v>
      </c>
      <c r="K256" s="147"/>
      <c r="L256" s="147">
        <v>90</v>
      </c>
      <c r="M256" s="147"/>
      <c r="N256" s="147">
        <v>1</v>
      </c>
      <c r="O256">
        <v>1</v>
      </c>
      <c r="P256">
        <v>0</v>
      </c>
      <c r="Q256">
        <v>0</v>
      </c>
      <c r="R256">
        <v>0</v>
      </c>
      <c r="S256">
        <v>0</v>
      </c>
      <c r="T256" s="147">
        <v>80</v>
      </c>
      <c r="U256" s="147">
        <v>12</v>
      </c>
      <c r="V256" s="147">
        <v>2</v>
      </c>
      <c r="W256" s="147" t="s">
        <v>57</v>
      </c>
    </row>
    <row r="257" spans="1:23">
      <c r="A257" s="147">
        <v>10</v>
      </c>
      <c r="B257" s="147">
        <v>90</v>
      </c>
      <c r="C257" s="147">
        <v>0</v>
      </c>
      <c r="D257" s="147">
        <v>0</v>
      </c>
      <c r="E257" s="147">
        <v>0</v>
      </c>
      <c r="F257" s="147">
        <v>0</v>
      </c>
      <c r="G257" s="147">
        <v>560</v>
      </c>
      <c r="H257" s="147">
        <v>10</v>
      </c>
      <c r="I257" s="147">
        <v>4</v>
      </c>
      <c r="J257" s="147">
        <v>22.5</v>
      </c>
      <c r="K257" s="147"/>
      <c r="L257" s="147">
        <v>90</v>
      </c>
      <c r="M257" s="147"/>
      <c r="N257" s="147">
        <v>1</v>
      </c>
      <c r="O257">
        <v>1</v>
      </c>
      <c r="P257">
        <v>0</v>
      </c>
      <c r="Q257">
        <v>0</v>
      </c>
      <c r="R257">
        <v>0</v>
      </c>
      <c r="S257">
        <v>0</v>
      </c>
      <c r="T257" s="147">
        <v>55</v>
      </c>
      <c r="U257" s="147">
        <v>40</v>
      </c>
      <c r="V257" s="147">
        <v>5</v>
      </c>
      <c r="W257" s="147" t="s">
        <v>57</v>
      </c>
    </row>
    <row r="258" spans="1:23">
      <c r="A258" s="147">
        <v>30</v>
      </c>
      <c r="B258" s="147">
        <v>70</v>
      </c>
      <c r="C258" s="147">
        <v>0</v>
      </c>
      <c r="D258" s="147">
        <v>0</v>
      </c>
      <c r="E258" s="147">
        <v>0</v>
      </c>
      <c r="F258" s="147">
        <v>0</v>
      </c>
      <c r="G258" s="147">
        <v>560</v>
      </c>
      <c r="H258" s="147">
        <v>10</v>
      </c>
      <c r="I258" s="147">
        <v>4</v>
      </c>
      <c r="J258" s="147">
        <v>22.5</v>
      </c>
      <c r="K258" s="147"/>
      <c r="L258" s="147">
        <v>90</v>
      </c>
      <c r="M258" s="147"/>
      <c r="N258" s="147">
        <v>1</v>
      </c>
      <c r="O258">
        <v>1</v>
      </c>
      <c r="P258">
        <v>0</v>
      </c>
      <c r="Q258">
        <v>0</v>
      </c>
      <c r="R258">
        <v>0</v>
      </c>
      <c r="S258">
        <v>0</v>
      </c>
      <c r="T258" s="147">
        <v>75</v>
      </c>
      <c r="U258" s="147">
        <v>20</v>
      </c>
      <c r="V258" s="147">
        <v>5</v>
      </c>
      <c r="W258" s="147" t="s">
        <v>57</v>
      </c>
    </row>
    <row r="259" spans="1:23">
      <c r="A259" s="147">
        <v>50</v>
      </c>
      <c r="B259" s="147">
        <v>50</v>
      </c>
      <c r="C259" s="147">
        <v>0</v>
      </c>
      <c r="D259" s="147">
        <v>0</v>
      </c>
      <c r="E259" s="147">
        <v>0</v>
      </c>
      <c r="F259" s="147">
        <v>0</v>
      </c>
      <c r="G259" s="147">
        <v>560</v>
      </c>
      <c r="H259" s="147">
        <v>10</v>
      </c>
      <c r="I259" s="147">
        <v>4</v>
      </c>
      <c r="J259" s="147">
        <v>22.5</v>
      </c>
      <c r="K259" s="147"/>
      <c r="L259" s="147">
        <v>90</v>
      </c>
      <c r="M259" s="147"/>
      <c r="N259" s="147">
        <v>1</v>
      </c>
      <c r="O259">
        <v>1</v>
      </c>
      <c r="P259">
        <v>0</v>
      </c>
      <c r="Q259">
        <v>0</v>
      </c>
      <c r="R259">
        <v>0</v>
      </c>
      <c r="S259">
        <v>0</v>
      </c>
      <c r="T259" s="147">
        <v>78</v>
      </c>
      <c r="U259" s="147">
        <v>21</v>
      </c>
      <c r="V259" s="147">
        <v>1</v>
      </c>
      <c r="W259" s="147" t="s">
        <v>57</v>
      </c>
    </row>
    <row r="260" spans="1:23">
      <c r="A260" s="147">
        <v>70</v>
      </c>
      <c r="B260" s="147">
        <v>30</v>
      </c>
      <c r="C260" s="147">
        <v>0</v>
      </c>
      <c r="D260" s="147">
        <v>0</v>
      </c>
      <c r="E260" s="147">
        <v>0</v>
      </c>
      <c r="F260" s="147">
        <v>0</v>
      </c>
      <c r="G260" s="147">
        <v>560</v>
      </c>
      <c r="H260" s="147">
        <v>10</v>
      </c>
      <c r="I260" s="147">
        <v>4</v>
      </c>
      <c r="J260" s="147">
        <v>22.5</v>
      </c>
      <c r="K260" s="147"/>
      <c r="L260" s="147">
        <v>90</v>
      </c>
      <c r="M260" s="147"/>
      <c r="N260" s="147">
        <v>1</v>
      </c>
      <c r="O260">
        <v>1</v>
      </c>
      <c r="P260">
        <v>0</v>
      </c>
      <c r="Q260">
        <v>0</v>
      </c>
      <c r="R260">
        <v>0</v>
      </c>
      <c r="S260">
        <v>0</v>
      </c>
      <c r="T260" s="147">
        <v>75</v>
      </c>
      <c r="U260" s="147">
        <v>18</v>
      </c>
      <c r="V260" s="147">
        <v>7</v>
      </c>
      <c r="W260" s="147" t="s">
        <v>57</v>
      </c>
    </row>
    <row r="261" spans="1:23">
      <c r="A261" s="147">
        <v>90</v>
      </c>
      <c r="B261" s="147">
        <v>10</v>
      </c>
      <c r="C261" s="147">
        <v>0</v>
      </c>
      <c r="D261" s="147">
        <v>0</v>
      </c>
      <c r="E261" s="147">
        <v>0</v>
      </c>
      <c r="F261" s="147">
        <v>0</v>
      </c>
      <c r="G261" s="147">
        <v>560</v>
      </c>
      <c r="H261" s="147">
        <v>10</v>
      </c>
      <c r="I261" s="147">
        <v>4</v>
      </c>
      <c r="J261" s="147">
        <v>22.5</v>
      </c>
      <c r="K261" s="147"/>
      <c r="L261" s="147">
        <v>90</v>
      </c>
      <c r="M261" s="147"/>
      <c r="N261" s="147">
        <v>1</v>
      </c>
      <c r="O261">
        <v>1</v>
      </c>
      <c r="P261">
        <v>0</v>
      </c>
      <c r="Q261">
        <v>0</v>
      </c>
      <c r="R261">
        <v>0</v>
      </c>
      <c r="S261">
        <v>0</v>
      </c>
      <c r="T261" s="147">
        <v>61</v>
      </c>
      <c r="U261" s="147">
        <v>29</v>
      </c>
      <c r="V261" s="147">
        <v>10</v>
      </c>
      <c r="W261" s="147" t="s">
        <v>57</v>
      </c>
    </row>
    <row r="262" spans="1:23">
      <c r="A262" s="147">
        <v>10</v>
      </c>
      <c r="B262" s="147">
        <v>0</v>
      </c>
      <c r="C262" s="147">
        <v>0</v>
      </c>
      <c r="D262" s="147">
        <v>90</v>
      </c>
      <c r="E262" s="147">
        <v>0</v>
      </c>
      <c r="F262" s="147">
        <v>0</v>
      </c>
      <c r="G262" s="147">
        <v>560</v>
      </c>
      <c r="H262" s="147">
        <v>10</v>
      </c>
      <c r="I262" s="147">
        <v>4</v>
      </c>
      <c r="J262" s="147">
        <v>22.5</v>
      </c>
      <c r="K262" s="147"/>
      <c r="L262" s="147">
        <v>90</v>
      </c>
      <c r="M262" s="147"/>
      <c r="N262" s="147">
        <v>1</v>
      </c>
      <c r="O262">
        <v>1</v>
      </c>
      <c r="P262">
        <v>0</v>
      </c>
      <c r="Q262">
        <v>0</v>
      </c>
      <c r="R262">
        <v>0</v>
      </c>
      <c r="S262">
        <v>0</v>
      </c>
      <c r="T262" s="147">
        <v>81</v>
      </c>
      <c r="U262" s="147">
        <v>17</v>
      </c>
      <c r="V262" s="147">
        <v>2</v>
      </c>
      <c r="W262" s="147" t="s">
        <v>57</v>
      </c>
    </row>
    <row r="263" spans="1:23">
      <c r="A263" s="147">
        <v>30</v>
      </c>
      <c r="B263" s="147">
        <v>0</v>
      </c>
      <c r="C263" s="147">
        <v>0</v>
      </c>
      <c r="D263" s="147">
        <v>70</v>
      </c>
      <c r="E263" s="147">
        <v>0</v>
      </c>
      <c r="F263" s="147">
        <v>0</v>
      </c>
      <c r="G263" s="147">
        <v>560</v>
      </c>
      <c r="H263" s="147">
        <v>10</v>
      </c>
      <c r="I263" s="147">
        <v>4</v>
      </c>
      <c r="J263" s="147">
        <v>22.5</v>
      </c>
      <c r="K263" s="147"/>
      <c r="L263" s="147">
        <v>90</v>
      </c>
      <c r="M263" s="147"/>
      <c r="N263" s="147">
        <v>1</v>
      </c>
      <c r="O263">
        <v>1</v>
      </c>
      <c r="P263">
        <v>0</v>
      </c>
      <c r="Q263">
        <v>0</v>
      </c>
      <c r="R263">
        <v>0</v>
      </c>
      <c r="S263">
        <v>0</v>
      </c>
      <c r="T263" s="147">
        <v>68</v>
      </c>
      <c r="U263" s="147">
        <v>31</v>
      </c>
      <c r="V263" s="147">
        <v>1</v>
      </c>
      <c r="W263" s="147" t="s">
        <v>57</v>
      </c>
    </row>
    <row r="264" spans="1:23">
      <c r="A264" s="147">
        <v>50</v>
      </c>
      <c r="B264" s="147">
        <v>0</v>
      </c>
      <c r="C264" s="147">
        <v>0</v>
      </c>
      <c r="D264" s="147">
        <v>50</v>
      </c>
      <c r="E264" s="147">
        <v>0</v>
      </c>
      <c r="F264" s="147">
        <v>0</v>
      </c>
      <c r="G264" s="147">
        <v>560</v>
      </c>
      <c r="H264" s="147">
        <v>10</v>
      </c>
      <c r="I264" s="147">
        <v>4</v>
      </c>
      <c r="J264" s="147">
        <v>22.5</v>
      </c>
      <c r="K264" s="147"/>
      <c r="L264" s="147">
        <v>90</v>
      </c>
      <c r="M264" s="147"/>
      <c r="N264" s="147">
        <v>1</v>
      </c>
      <c r="O264">
        <v>1</v>
      </c>
      <c r="P264">
        <v>0</v>
      </c>
      <c r="Q264">
        <v>0</v>
      </c>
      <c r="R264">
        <v>0</v>
      </c>
      <c r="S264">
        <v>0</v>
      </c>
      <c r="T264" s="147">
        <v>70</v>
      </c>
      <c r="U264" s="147">
        <v>29</v>
      </c>
      <c r="V264" s="147">
        <v>1</v>
      </c>
      <c r="W264" s="147" t="s">
        <v>57</v>
      </c>
    </row>
    <row r="265" spans="1:23">
      <c r="A265" s="147">
        <v>70</v>
      </c>
      <c r="B265" s="147">
        <v>0</v>
      </c>
      <c r="C265" s="147">
        <v>0</v>
      </c>
      <c r="D265" s="147">
        <v>30</v>
      </c>
      <c r="E265" s="147">
        <v>0</v>
      </c>
      <c r="F265" s="147">
        <v>0</v>
      </c>
      <c r="G265" s="147">
        <v>560</v>
      </c>
      <c r="H265" s="147">
        <v>10</v>
      </c>
      <c r="I265" s="147">
        <v>4</v>
      </c>
      <c r="J265" s="147">
        <v>22.5</v>
      </c>
      <c r="K265" s="147"/>
      <c r="L265" s="147">
        <v>90</v>
      </c>
      <c r="M265" s="147"/>
      <c r="N265" s="147">
        <v>1</v>
      </c>
      <c r="O265">
        <v>1</v>
      </c>
      <c r="P265">
        <v>0</v>
      </c>
      <c r="Q265">
        <v>0</v>
      </c>
      <c r="R265">
        <v>0</v>
      </c>
      <c r="S265">
        <v>0</v>
      </c>
      <c r="T265" s="147">
        <v>80</v>
      </c>
      <c r="U265" s="147">
        <v>17</v>
      </c>
      <c r="V265" s="147">
        <v>3</v>
      </c>
      <c r="W265" s="147" t="s">
        <v>57</v>
      </c>
    </row>
    <row r="266" spans="1:23">
      <c r="A266" s="147">
        <v>90</v>
      </c>
      <c r="B266" s="147">
        <v>0</v>
      </c>
      <c r="C266" s="147">
        <v>0</v>
      </c>
      <c r="D266" s="147">
        <v>10</v>
      </c>
      <c r="E266" s="147">
        <v>0</v>
      </c>
      <c r="F266" s="147">
        <v>0</v>
      </c>
      <c r="G266" s="147">
        <v>560</v>
      </c>
      <c r="H266" s="147">
        <v>10</v>
      </c>
      <c r="I266" s="147">
        <v>4</v>
      </c>
      <c r="J266" s="147">
        <v>22.5</v>
      </c>
      <c r="K266" s="147"/>
      <c r="L266" s="147">
        <v>90</v>
      </c>
      <c r="M266" s="147"/>
      <c r="N266" s="147">
        <v>1</v>
      </c>
      <c r="O266">
        <v>1</v>
      </c>
      <c r="P266">
        <v>0</v>
      </c>
      <c r="Q266">
        <v>0</v>
      </c>
      <c r="R266">
        <v>0</v>
      </c>
      <c r="S266">
        <v>0</v>
      </c>
      <c r="T266" s="147">
        <v>81</v>
      </c>
      <c r="U266" s="147">
        <v>18</v>
      </c>
      <c r="V266" s="147">
        <v>1</v>
      </c>
      <c r="W266" s="147" t="s">
        <v>57</v>
      </c>
    </row>
    <row r="267" spans="1:23">
      <c r="A267" s="147">
        <v>0</v>
      </c>
      <c r="B267" s="147">
        <v>0</v>
      </c>
      <c r="C267" s="147">
        <v>100</v>
      </c>
      <c r="D267" s="147">
        <v>0</v>
      </c>
      <c r="E267" s="147">
        <v>0</v>
      </c>
      <c r="F267" s="147">
        <v>0</v>
      </c>
      <c r="G267" s="147">
        <v>500</v>
      </c>
      <c r="H267" s="147">
        <v>20</v>
      </c>
      <c r="I267" s="147">
        <v>2.5</v>
      </c>
      <c r="J267" s="147">
        <v>20</v>
      </c>
      <c r="K267" s="147"/>
      <c r="L267" s="147">
        <v>56</v>
      </c>
      <c r="M267" s="147"/>
      <c r="N267" s="147">
        <v>0</v>
      </c>
      <c r="O267">
        <v>1</v>
      </c>
      <c r="P267">
        <v>0</v>
      </c>
      <c r="Q267">
        <v>0</v>
      </c>
      <c r="R267">
        <v>0</v>
      </c>
      <c r="S267">
        <v>0</v>
      </c>
      <c r="T267" s="147">
        <v>83</v>
      </c>
      <c r="U267" s="147">
        <v>17</v>
      </c>
      <c r="V267" s="147">
        <v>0</v>
      </c>
      <c r="W267" s="147" t="s">
        <v>57</v>
      </c>
    </row>
    <row r="268" spans="1:23">
      <c r="A268" s="147">
        <v>0</v>
      </c>
      <c r="B268" s="147">
        <v>0</v>
      </c>
      <c r="C268" s="147">
        <v>100</v>
      </c>
      <c r="D268" s="147">
        <v>0</v>
      </c>
      <c r="E268" s="147">
        <v>0</v>
      </c>
      <c r="F268" s="147">
        <v>0</v>
      </c>
      <c r="G268" s="147">
        <v>500</v>
      </c>
      <c r="H268" s="147">
        <v>20</v>
      </c>
      <c r="I268" s="147">
        <v>2.5</v>
      </c>
      <c r="J268" s="147">
        <v>20</v>
      </c>
      <c r="K268" s="147"/>
      <c r="L268" s="147">
        <v>55</v>
      </c>
      <c r="M268" s="147"/>
      <c r="N268" s="147">
        <v>1</v>
      </c>
      <c r="O268">
        <v>1</v>
      </c>
      <c r="P268">
        <v>0</v>
      </c>
      <c r="Q268">
        <v>0</v>
      </c>
      <c r="R268">
        <v>0</v>
      </c>
      <c r="S268">
        <v>0</v>
      </c>
      <c r="T268" s="147">
        <v>84</v>
      </c>
      <c r="U268" s="147">
        <v>16</v>
      </c>
      <c r="V268" s="147">
        <v>0</v>
      </c>
      <c r="W268" s="147" t="s">
        <v>57</v>
      </c>
    </row>
    <row r="269" spans="1:23">
      <c r="A269" s="147">
        <v>0</v>
      </c>
      <c r="B269" s="147">
        <v>0</v>
      </c>
      <c r="C269" s="147">
        <v>100</v>
      </c>
      <c r="D269" s="147">
        <v>0</v>
      </c>
      <c r="E269" s="147">
        <v>0</v>
      </c>
      <c r="F269" s="147">
        <v>0</v>
      </c>
      <c r="G269" s="147">
        <v>500</v>
      </c>
      <c r="H269" s="147">
        <v>20</v>
      </c>
      <c r="I269" s="147">
        <v>2.5</v>
      </c>
      <c r="J269" s="147">
        <v>20</v>
      </c>
      <c r="K269" s="147"/>
      <c r="L269" s="147">
        <v>52</v>
      </c>
      <c r="M269" s="147"/>
      <c r="N269" s="147">
        <v>1</v>
      </c>
      <c r="O269">
        <v>1</v>
      </c>
      <c r="P269">
        <v>0</v>
      </c>
      <c r="Q269">
        <v>0</v>
      </c>
      <c r="R269">
        <v>0</v>
      </c>
      <c r="S269">
        <v>0</v>
      </c>
      <c r="T269" s="147">
        <v>85</v>
      </c>
      <c r="U269" s="147">
        <v>15</v>
      </c>
      <c r="V269" s="147">
        <v>0</v>
      </c>
      <c r="W269" s="147" t="s">
        <v>57</v>
      </c>
    </row>
    <row r="270" spans="1:23">
      <c r="A270" s="147">
        <v>0</v>
      </c>
      <c r="B270" s="147">
        <v>0</v>
      </c>
      <c r="C270" s="147">
        <v>100</v>
      </c>
      <c r="D270" s="147">
        <v>0</v>
      </c>
      <c r="E270" s="147">
        <v>0</v>
      </c>
      <c r="F270" s="147">
        <v>0</v>
      </c>
      <c r="G270" s="147">
        <v>500</v>
      </c>
      <c r="H270" s="147">
        <v>20</v>
      </c>
      <c r="I270" s="147">
        <v>2.5</v>
      </c>
      <c r="J270" s="147">
        <v>20</v>
      </c>
      <c r="K270" s="147"/>
      <c r="L270" s="147">
        <v>47.5</v>
      </c>
      <c r="M270" s="147"/>
      <c r="N270" s="147">
        <v>1</v>
      </c>
      <c r="O270">
        <v>1</v>
      </c>
      <c r="P270">
        <v>0</v>
      </c>
      <c r="Q270">
        <v>0</v>
      </c>
      <c r="R270">
        <v>0</v>
      </c>
      <c r="S270">
        <v>0</v>
      </c>
      <c r="T270" s="147">
        <v>83</v>
      </c>
      <c r="U270" s="147">
        <v>17</v>
      </c>
      <c r="V270" s="147">
        <v>0</v>
      </c>
      <c r="W270" s="147" t="s">
        <v>57</v>
      </c>
    </row>
    <row r="271" spans="1:23">
      <c r="A271" s="147">
        <v>0</v>
      </c>
      <c r="B271" s="147">
        <v>0</v>
      </c>
      <c r="C271" s="147">
        <v>100</v>
      </c>
      <c r="D271" s="147">
        <v>0</v>
      </c>
      <c r="E271" s="147">
        <v>0</v>
      </c>
      <c r="F271" s="147">
        <v>0</v>
      </c>
      <c r="G271" s="147">
        <v>500</v>
      </c>
      <c r="H271" s="147">
        <v>20</v>
      </c>
      <c r="I271" s="147">
        <v>2.5</v>
      </c>
      <c r="J271" s="147">
        <v>20</v>
      </c>
      <c r="K271" s="147"/>
      <c r="L271" s="147">
        <v>44</v>
      </c>
      <c r="M271" s="147"/>
      <c r="N271" s="147">
        <v>1</v>
      </c>
      <c r="O271">
        <v>1</v>
      </c>
      <c r="P271">
        <v>0</v>
      </c>
      <c r="Q271">
        <v>0</v>
      </c>
      <c r="R271">
        <v>0</v>
      </c>
      <c r="S271">
        <v>0</v>
      </c>
      <c r="T271" s="147">
        <v>77</v>
      </c>
      <c r="U271" s="147">
        <v>22</v>
      </c>
      <c r="V271" s="147">
        <v>1</v>
      </c>
      <c r="W271" s="147" t="s">
        <v>57</v>
      </c>
    </row>
    <row r="272" spans="1:23">
      <c r="A272" s="147">
        <v>0</v>
      </c>
      <c r="B272" s="147">
        <v>100</v>
      </c>
      <c r="C272" s="147">
        <v>0</v>
      </c>
      <c r="D272" s="147">
        <v>0</v>
      </c>
      <c r="E272" s="147">
        <v>0</v>
      </c>
      <c r="F272" s="147">
        <v>0</v>
      </c>
      <c r="G272" s="147">
        <v>500</v>
      </c>
      <c r="H272" s="147">
        <v>20</v>
      </c>
      <c r="I272" s="147">
        <v>2.5</v>
      </c>
      <c r="J272" s="147">
        <v>20</v>
      </c>
      <c r="K272" s="147"/>
      <c r="L272" s="147">
        <v>82.5</v>
      </c>
      <c r="M272" s="147"/>
      <c r="N272" s="147">
        <v>0</v>
      </c>
      <c r="O272">
        <v>1</v>
      </c>
      <c r="P272">
        <v>0</v>
      </c>
      <c r="Q272">
        <v>0</v>
      </c>
      <c r="R272">
        <v>0</v>
      </c>
      <c r="S272">
        <v>0</v>
      </c>
      <c r="T272" s="147">
        <v>76</v>
      </c>
      <c r="U272" s="147">
        <v>23</v>
      </c>
      <c r="V272" s="147">
        <v>1</v>
      </c>
      <c r="W272" s="147" t="s">
        <v>57</v>
      </c>
    </row>
    <row r="273" spans="1:23">
      <c r="A273" s="147">
        <v>0</v>
      </c>
      <c r="B273" s="147">
        <v>100</v>
      </c>
      <c r="C273" s="147">
        <v>0</v>
      </c>
      <c r="D273" s="147">
        <v>0</v>
      </c>
      <c r="E273" s="147">
        <v>0</v>
      </c>
      <c r="F273" s="147">
        <v>0</v>
      </c>
      <c r="G273" s="147">
        <v>500</v>
      </c>
      <c r="H273" s="147">
        <v>20</v>
      </c>
      <c r="I273" s="147">
        <v>2.5</v>
      </c>
      <c r="J273" s="147">
        <v>20</v>
      </c>
      <c r="K273" s="147"/>
      <c r="L273" s="147">
        <v>80</v>
      </c>
      <c r="M273" s="147"/>
      <c r="N273" s="147">
        <v>1</v>
      </c>
      <c r="O273">
        <v>1</v>
      </c>
      <c r="P273">
        <v>0</v>
      </c>
      <c r="Q273">
        <v>0</v>
      </c>
      <c r="R273">
        <v>0</v>
      </c>
      <c r="S273">
        <v>0</v>
      </c>
      <c r="T273" s="147">
        <v>78</v>
      </c>
      <c r="U273" s="147">
        <v>22</v>
      </c>
      <c r="V273" s="147">
        <v>0</v>
      </c>
      <c r="W273" s="147" t="s">
        <v>57</v>
      </c>
    </row>
    <row r="274" spans="1:23">
      <c r="A274" s="147">
        <v>0</v>
      </c>
      <c r="B274" s="147">
        <v>100</v>
      </c>
      <c r="C274" s="147">
        <v>0</v>
      </c>
      <c r="D274" s="147">
        <v>0</v>
      </c>
      <c r="E274" s="147">
        <v>0</v>
      </c>
      <c r="F274" s="147">
        <v>0</v>
      </c>
      <c r="G274" s="147">
        <v>500</v>
      </c>
      <c r="H274" s="147">
        <v>20</v>
      </c>
      <c r="I274" s="147">
        <v>2.5</v>
      </c>
      <c r="J274" s="147">
        <v>20</v>
      </c>
      <c r="K274" s="147"/>
      <c r="L274" s="147">
        <v>74</v>
      </c>
      <c r="M274" s="147"/>
      <c r="N274" s="147">
        <v>1</v>
      </c>
      <c r="O274">
        <v>1</v>
      </c>
      <c r="P274">
        <v>0</v>
      </c>
      <c r="Q274">
        <v>0</v>
      </c>
      <c r="R274">
        <v>0</v>
      </c>
      <c r="S274">
        <v>0</v>
      </c>
      <c r="T274" s="147">
        <v>82</v>
      </c>
      <c r="U274" s="147">
        <v>18</v>
      </c>
      <c r="V274" s="147">
        <v>0</v>
      </c>
      <c r="W274" s="147" t="s">
        <v>57</v>
      </c>
    </row>
    <row r="275" spans="1:23">
      <c r="A275" s="147">
        <v>0</v>
      </c>
      <c r="B275" s="147">
        <v>100</v>
      </c>
      <c r="C275" s="147">
        <v>0</v>
      </c>
      <c r="D275" s="147">
        <v>0</v>
      </c>
      <c r="E275" s="147">
        <v>0</v>
      </c>
      <c r="F275" s="147">
        <v>0</v>
      </c>
      <c r="G275" s="147">
        <v>500</v>
      </c>
      <c r="H275" s="147">
        <v>20</v>
      </c>
      <c r="I275" s="147">
        <v>2.5</v>
      </c>
      <c r="J275" s="147">
        <v>20</v>
      </c>
      <c r="K275" s="147"/>
      <c r="L275" s="147">
        <v>70</v>
      </c>
      <c r="M275" s="147"/>
      <c r="N275" s="147">
        <v>1</v>
      </c>
      <c r="O275">
        <v>1</v>
      </c>
      <c r="P275">
        <v>0</v>
      </c>
      <c r="Q275">
        <v>0</v>
      </c>
      <c r="R275">
        <v>0</v>
      </c>
      <c r="S275">
        <v>0</v>
      </c>
      <c r="T275" s="147">
        <v>75</v>
      </c>
      <c r="U275" s="147">
        <v>24</v>
      </c>
      <c r="V275" s="147">
        <v>1</v>
      </c>
      <c r="W275" s="147" t="s">
        <v>57</v>
      </c>
    </row>
    <row r="276" spans="1:23">
      <c r="A276" s="147">
        <v>0</v>
      </c>
      <c r="B276" s="147">
        <v>100</v>
      </c>
      <c r="C276" s="147">
        <v>0</v>
      </c>
      <c r="D276" s="147">
        <v>0</v>
      </c>
      <c r="E276" s="147">
        <v>0</v>
      </c>
      <c r="F276" s="147">
        <v>0</v>
      </c>
      <c r="G276" s="147">
        <v>500</v>
      </c>
      <c r="H276" s="147">
        <v>20</v>
      </c>
      <c r="I276" s="147">
        <v>2.5</v>
      </c>
      <c r="J276" s="147">
        <v>20</v>
      </c>
      <c r="K276" s="147"/>
      <c r="L276" s="147">
        <v>66</v>
      </c>
      <c r="M276" s="147"/>
      <c r="N276" s="147">
        <v>1</v>
      </c>
      <c r="O276">
        <v>1</v>
      </c>
      <c r="P276">
        <v>0</v>
      </c>
      <c r="Q276">
        <v>0</v>
      </c>
      <c r="R276">
        <v>0</v>
      </c>
      <c r="S276">
        <v>0</v>
      </c>
      <c r="T276" s="147">
        <v>68</v>
      </c>
      <c r="U276" s="147">
        <v>29</v>
      </c>
      <c r="V276" s="147">
        <v>3</v>
      </c>
      <c r="W276" s="147" t="s">
        <v>57</v>
      </c>
    </row>
    <row r="277" spans="1:23">
      <c r="A277" s="147">
        <v>100</v>
      </c>
      <c r="B277" s="147">
        <v>0</v>
      </c>
      <c r="C277" s="147">
        <v>0</v>
      </c>
      <c r="D277" s="147">
        <v>0</v>
      </c>
      <c r="E277" s="147">
        <v>0</v>
      </c>
      <c r="F277" s="147">
        <v>0</v>
      </c>
      <c r="G277" s="147">
        <v>500</v>
      </c>
      <c r="H277" s="147">
        <v>20</v>
      </c>
      <c r="I277" s="147">
        <v>2.5</v>
      </c>
      <c r="J277" s="147">
        <v>20</v>
      </c>
      <c r="K277" s="147"/>
      <c r="L277" s="147">
        <v>73</v>
      </c>
      <c r="M277" s="147"/>
      <c r="N277" s="147">
        <v>0</v>
      </c>
      <c r="O277">
        <v>1</v>
      </c>
      <c r="P277">
        <v>0</v>
      </c>
      <c r="Q277">
        <v>0</v>
      </c>
      <c r="R277">
        <v>0</v>
      </c>
      <c r="S277">
        <v>0</v>
      </c>
      <c r="T277" s="147">
        <v>78</v>
      </c>
      <c r="U277" s="147">
        <v>21</v>
      </c>
      <c r="V277" s="147">
        <v>1</v>
      </c>
      <c r="W277" s="147" t="s">
        <v>57</v>
      </c>
    </row>
    <row r="278" spans="1:23">
      <c r="A278" s="147">
        <v>100</v>
      </c>
      <c r="B278" s="147">
        <v>0</v>
      </c>
      <c r="C278" s="147">
        <v>0</v>
      </c>
      <c r="D278" s="147">
        <v>0</v>
      </c>
      <c r="E278" s="147">
        <v>0</v>
      </c>
      <c r="F278" s="147">
        <v>0</v>
      </c>
      <c r="G278" s="147">
        <v>500</v>
      </c>
      <c r="H278" s="147">
        <v>20</v>
      </c>
      <c r="I278" s="147">
        <v>2.5</v>
      </c>
      <c r="J278" s="147">
        <v>20</v>
      </c>
      <c r="K278" s="147"/>
      <c r="L278" s="147">
        <v>69</v>
      </c>
      <c r="M278" s="147"/>
      <c r="N278" s="147">
        <v>1</v>
      </c>
      <c r="O278">
        <v>1</v>
      </c>
      <c r="P278">
        <v>0</v>
      </c>
      <c r="Q278">
        <v>0</v>
      </c>
      <c r="R278">
        <v>0</v>
      </c>
      <c r="S278">
        <v>0</v>
      </c>
      <c r="T278" s="147">
        <v>79</v>
      </c>
      <c r="U278" s="147">
        <v>21</v>
      </c>
      <c r="V278" s="147">
        <v>0</v>
      </c>
      <c r="W278" s="147" t="s">
        <v>57</v>
      </c>
    </row>
    <row r="279" spans="1:23">
      <c r="A279" s="147">
        <v>100</v>
      </c>
      <c r="B279" s="147">
        <v>0</v>
      </c>
      <c r="C279" s="147">
        <v>0</v>
      </c>
      <c r="D279" s="147">
        <v>0</v>
      </c>
      <c r="E279" s="147">
        <v>0</v>
      </c>
      <c r="F279" s="147">
        <v>0</v>
      </c>
      <c r="G279" s="147">
        <v>500</v>
      </c>
      <c r="H279" s="147">
        <v>20</v>
      </c>
      <c r="I279" s="147">
        <v>2.5</v>
      </c>
      <c r="J279" s="147">
        <v>20</v>
      </c>
      <c r="K279" s="147"/>
      <c r="L279" s="147">
        <v>64</v>
      </c>
      <c r="M279" s="147"/>
      <c r="N279" s="147">
        <v>1</v>
      </c>
      <c r="O279">
        <v>1</v>
      </c>
      <c r="P279">
        <v>0</v>
      </c>
      <c r="Q279">
        <v>0</v>
      </c>
      <c r="R279">
        <v>0</v>
      </c>
      <c r="S279">
        <v>0</v>
      </c>
      <c r="T279" s="147">
        <v>80</v>
      </c>
      <c r="U279" s="147">
        <v>20</v>
      </c>
      <c r="V279" s="147">
        <v>0</v>
      </c>
      <c r="W279" s="147" t="s">
        <v>57</v>
      </c>
    </row>
    <row r="280" spans="1:23">
      <c r="A280" s="147">
        <v>100</v>
      </c>
      <c r="B280" s="147">
        <v>0</v>
      </c>
      <c r="C280" s="147">
        <v>0</v>
      </c>
      <c r="D280" s="147">
        <v>0</v>
      </c>
      <c r="E280" s="147">
        <v>0</v>
      </c>
      <c r="F280" s="147">
        <v>0</v>
      </c>
      <c r="G280" s="147">
        <v>500</v>
      </c>
      <c r="H280" s="147">
        <v>20</v>
      </c>
      <c r="I280" s="147">
        <v>2.5</v>
      </c>
      <c r="J280" s="147">
        <v>20</v>
      </c>
      <c r="K280" s="147"/>
      <c r="L280" s="147">
        <v>60</v>
      </c>
      <c r="M280" s="147"/>
      <c r="N280" s="147">
        <v>1</v>
      </c>
      <c r="O280">
        <v>1</v>
      </c>
      <c r="P280">
        <v>0</v>
      </c>
      <c r="Q280">
        <v>0</v>
      </c>
      <c r="R280">
        <v>0</v>
      </c>
      <c r="S280">
        <v>0</v>
      </c>
      <c r="T280" s="147">
        <v>79</v>
      </c>
      <c r="U280" s="147">
        <v>21</v>
      </c>
      <c r="V280" s="147">
        <v>0</v>
      </c>
      <c r="W280" s="147" t="s">
        <v>57</v>
      </c>
    </row>
    <row r="281" spans="1:23">
      <c r="A281" s="147">
        <v>100</v>
      </c>
      <c r="B281" s="147">
        <v>0</v>
      </c>
      <c r="C281" s="147">
        <v>0</v>
      </c>
      <c r="D281" s="147">
        <v>0</v>
      </c>
      <c r="E281" s="147">
        <v>0</v>
      </c>
      <c r="F281" s="147">
        <v>0</v>
      </c>
      <c r="G281" s="147">
        <v>500</v>
      </c>
      <c r="H281" s="147">
        <v>20</v>
      </c>
      <c r="I281" s="147">
        <v>2.5</v>
      </c>
      <c r="J281" s="147">
        <v>20</v>
      </c>
      <c r="K281" s="147"/>
      <c r="L281" s="147">
        <v>52</v>
      </c>
      <c r="M281" s="147"/>
      <c r="N281" s="147">
        <v>1</v>
      </c>
      <c r="O281">
        <v>1</v>
      </c>
      <c r="P281">
        <v>0</v>
      </c>
      <c r="Q281">
        <v>0</v>
      </c>
      <c r="R281">
        <v>0</v>
      </c>
      <c r="S281">
        <v>0</v>
      </c>
      <c r="T281" s="147">
        <v>73</v>
      </c>
      <c r="U281" s="147">
        <v>27</v>
      </c>
      <c r="V281" s="147">
        <v>0</v>
      </c>
      <c r="W281" s="147" t="s">
        <v>57</v>
      </c>
    </row>
    <row r="282" spans="1:23">
      <c r="A282" s="147">
        <v>33.299999999999997</v>
      </c>
      <c r="B282" s="147">
        <v>33.299999999999997</v>
      </c>
      <c r="C282" s="147">
        <v>33.299999999999997</v>
      </c>
      <c r="D282" s="147">
        <v>0</v>
      </c>
      <c r="E282" s="147">
        <v>0</v>
      </c>
      <c r="F282" s="147">
        <v>0</v>
      </c>
      <c r="G282" s="147">
        <v>500</v>
      </c>
      <c r="H282" s="147">
        <v>20</v>
      </c>
      <c r="I282" s="147">
        <v>2.5</v>
      </c>
      <c r="J282" s="147">
        <v>20</v>
      </c>
      <c r="K282" s="147"/>
      <c r="L282" s="147">
        <v>74</v>
      </c>
      <c r="M282" s="147"/>
      <c r="N282" s="147">
        <v>0</v>
      </c>
      <c r="O282">
        <v>1</v>
      </c>
      <c r="P282">
        <v>0</v>
      </c>
      <c r="Q282">
        <v>0</v>
      </c>
      <c r="R282">
        <v>0</v>
      </c>
      <c r="S282">
        <v>0</v>
      </c>
      <c r="T282" s="147">
        <v>77</v>
      </c>
      <c r="U282" s="147">
        <v>21</v>
      </c>
      <c r="V282" s="147">
        <v>2</v>
      </c>
      <c r="W282" s="147" t="s">
        <v>57</v>
      </c>
    </row>
    <row r="283" spans="1:23">
      <c r="A283" s="147">
        <v>33.299999999999997</v>
      </c>
      <c r="B283" s="147">
        <v>33.299999999999997</v>
      </c>
      <c r="C283" s="147">
        <v>33.299999999999997</v>
      </c>
      <c r="D283" s="147">
        <v>0</v>
      </c>
      <c r="E283" s="147">
        <v>0</v>
      </c>
      <c r="F283" s="147">
        <v>0</v>
      </c>
      <c r="G283" s="147">
        <v>500</v>
      </c>
      <c r="H283" s="147">
        <v>20</v>
      </c>
      <c r="I283" s="147">
        <v>2.5</v>
      </c>
      <c r="J283" s="147">
        <v>20</v>
      </c>
      <c r="K283" s="147"/>
      <c r="L283" s="147">
        <v>72.5</v>
      </c>
      <c r="M283" s="147"/>
      <c r="N283" s="147">
        <v>1</v>
      </c>
      <c r="O283">
        <v>1</v>
      </c>
      <c r="P283">
        <v>0</v>
      </c>
      <c r="Q283">
        <v>0</v>
      </c>
      <c r="R283">
        <v>0</v>
      </c>
      <c r="S283">
        <v>0</v>
      </c>
      <c r="T283" s="147">
        <v>79</v>
      </c>
      <c r="U283" s="147">
        <v>20</v>
      </c>
      <c r="V283" s="147">
        <v>1</v>
      </c>
      <c r="W283" s="147" t="s">
        <v>57</v>
      </c>
    </row>
    <row r="284" spans="1:23">
      <c r="A284" s="147">
        <v>33.299999999999997</v>
      </c>
      <c r="B284" s="147">
        <v>33.299999999999997</v>
      </c>
      <c r="C284" s="147">
        <v>33.299999999999997</v>
      </c>
      <c r="D284" s="147">
        <v>0</v>
      </c>
      <c r="E284" s="147">
        <v>0</v>
      </c>
      <c r="F284" s="147">
        <v>0</v>
      </c>
      <c r="G284" s="147">
        <v>500</v>
      </c>
      <c r="H284" s="147">
        <v>20</v>
      </c>
      <c r="I284" s="147">
        <v>2.5</v>
      </c>
      <c r="J284" s="147">
        <v>20</v>
      </c>
      <c r="K284" s="147"/>
      <c r="L284" s="147">
        <v>66</v>
      </c>
      <c r="M284" s="147"/>
      <c r="N284" s="147">
        <v>1</v>
      </c>
      <c r="O284">
        <v>1</v>
      </c>
      <c r="P284">
        <v>0</v>
      </c>
      <c r="Q284">
        <v>0</v>
      </c>
      <c r="R284">
        <v>0</v>
      </c>
      <c r="S284">
        <v>0</v>
      </c>
      <c r="T284" s="147">
        <v>80</v>
      </c>
      <c r="U284" s="147">
        <v>20</v>
      </c>
      <c r="V284" s="147">
        <v>0</v>
      </c>
      <c r="W284" s="147" t="s">
        <v>57</v>
      </c>
    </row>
    <row r="285" spans="1:23">
      <c r="A285" s="147">
        <v>33.299999999999997</v>
      </c>
      <c r="B285" s="147">
        <v>33.299999999999997</v>
      </c>
      <c r="C285" s="147">
        <v>33.299999999999997</v>
      </c>
      <c r="D285" s="147">
        <v>0</v>
      </c>
      <c r="E285" s="147">
        <v>0</v>
      </c>
      <c r="F285" s="147">
        <v>0</v>
      </c>
      <c r="G285" s="147">
        <v>500</v>
      </c>
      <c r="H285" s="147">
        <v>20</v>
      </c>
      <c r="I285" s="147">
        <v>2.5</v>
      </c>
      <c r="J285" s="147">
        <v>20</v>
      </c>
      <c r="K285" s="147"/>
      <c r="L285" s="147">
        <v>57.5</v>
      </c>
      <c r="M285" s="147"/>
      <c r="N285" s="147">
        <v>1</v>
      </c>
      <c r="O285">
        <v>1</v>
      </c>
      <c r="P285">
        <v>0</v>
      </c>
      <c r="Q285">
        <v>0</v>
      </c>
      <c r="R285">
        <v>0</v>
      </c>
      <c r="S285">
        <v>0</v>
      </c>
      <c r="T285" s="147">
        <v>78</v>
      </c>
      <c r="U285" s="147">
        <v>22</v>
      </c>
      <c r="V285" s="147">
        <v>0</v>
      </c>
      <c r="W285" s="147" t="s">
        <v>57</v>
      </c>
    </row>
    <row r="286" spans="1:23">
      <c r="A286" s="147">
        <v>33.299999999999997</v>
      </c>
      <c r="B286" s="147">
        <v>33.299999999999997</v>
      </c>
      <c r="C286" s="147">
        <v>33.299999999999997</v>
      </c>
      <c r="D286" s="147">
        <v>0</v>
      </c>
      <c r="E286" s="147">
        <v>0</v>
      </c>
      <c r="F286" s="147">
        <v>0</v>
      </c>
      <c r="G286" s="147">
        <v>500</v>
      </c>
      <c r="H286" s="147">
        <v>20</v>
      </c>
      <c r="I286" s="147">
        <v>2.5</v>
      </c>
      <c r="J286" s="147">
        <v>20</v>
      </c>
      <c r="K286" s="147"/>
      <c r="L286" s="147">
        <v>47.5</v>
      </c>
      <c r="M286" s="147"/>
      <c r="N286" s="147">
        <v>1</v>
      </c>
      <c r="O286">
        <v>1</v>
      </c>
      <c r="P286">
        <v>0</v>
      </c>
      <c r="Q286">
        <v>0</v>
      </c>
      <c r="R286">
        <v>0</v>
      </c>
      <c r="S286">
        <v>0</v>
      </c>
      <c r="T286" s="147">
        <v>76</v>
      </c>
      <c r="U286" s="147">
        <v>23</v>
      </c>
      <c r="V286" s="147">
        <v>1</v>
      </c>
      <c r="W286" s="147" t="s">
        <v>57</v>
      </c>
    </row>
    <row r="287" spans="1:23">
      <c r="A287" s="147">
        <v>0</v>
      </c>
      <c r="B287" s="147">
        <v>0</v>
      </c>
      <c r="C287" s="147">
        <v>100</v>
      </c>
      <c r="D287" s="147">
        <v>0</v>
      </c>
      <c r="E287" s="147">
        <v>0</v>
      </c>
      <c r="F287" s="147">
        <v>0</v>
      </c>
      <c r="G287" s="147">
        <v>400</v>
      </c>
      <c r="H287" s="147"/>
      <c r="I287" s="147">
        <v>25</v>
      </c>
      <c r="J287" s="147">
        <v>1000</v>
      </c>
      <c r="K287" s="147"/>
      <c r="L287" s="147">
        <v>120</v>
      </c>
      <c r="M287" s="147"/>
      <c r="N287" s="147">
        <v>0</v>
      </c>
      <c r="O287">
        <v>1</v>
      </c>
      <c r="P287">
        <v>0</v>
      </c>
      <c r="Q287">
        <v>0</v>
      </c>
      <c r="R287">
        <v>0</v>
      </c>
      <c r="S287">
        <v>0</v>
      </c>
      <c r="T287" s="147">
        <v>78</v>
      </c>
      <c r="U287" s="147">
        <v>21</v>
      </c>
      <c r="V287" s="147">
        <v>1</v>
      </c>
      <c r="W287" s="147" t="s">
        <v>57</v>
      </c>
    </row>
    <row r="288" spans="1:23">
      <c r="A288" s="147">
        <v>0</v>
      </c>
      <c r="B288" s="147">
        <v>0</v>
      </c>
      <c r="C288" s="147">
        <v>100</v>
      </c>
      <c r="D288" s="147">
        <v>0</v>
      </c>
      <c r="E288" s="147">
        <v>0</v>
      </c>
      <c r="F288" s="147">
        <v>0</v>
      </c>
      <c r="G288" s="147">
        <v>450</v>
      </c>
      <c r="H288" s="147"/>
      <c r="I288" s="147">
        <v>25</v>
      </c>
      <c r="J288" s="147">
        <v>1000</v>
      </c>
      <c r="K288" s="147"/>
      <c r="L288" s="147">
        <v>120</v>
      </c>
      <c r="M288" s="147"/>
      <c r="N288" s="147">
        <v>0</v>
      </c>
      <c r="O288">
        <v>1</v>
      </c>
      <c r="P288">
        <v>0</v>
      </c>
      <c r="Q288">
        <v>0</v>
      </c>
      <c r="R288">
        <v>0</v>
      </c>
      <c r="S288">
        <v>0</v>
      </c>
      <c r="T288" s="147">
        <v>79.599999999999994</v>
      </c>
      <c r="U288" s="147">
        <v>19.3</v>
      </c>
      <c r="V288" s="147">
        <v>0.1</v>
      </c>
      <c r="W288" s="147" t="s">
        <v>57</v>
      </c>
    </row>
    <row r="289" spans="1:23">
      <c r="A289" s="147">
        <v>0</v>
      </c>
      <c r="B289" s="147">
        <v>0</v>
      </c>
      <c r="C289" s="147">
        <v>100</v>
      </c>
      <c r="D289" s="147">
        <v>0</v>
      </c>
      <c r="E289" s="147">
        <v>0</v>
      </c>
      <c r="F289" s="147">
        <v>0</v>
      </c>
      <c r="G289" s="147">
        <v>500</v>
      </c>
      <c r="H289" s="147"/>
      <c r="I289" s="147">
        <v>25</v>
      </c>
      <c r="J289" s="147">
        <v>1000</v>
      </c>
      <c r="K289" s="147"/>
      <c r="L289" s="147">
        <v>120</v>
      </c>
      <c r="M289" s="147"/>
      <c r="N289" s="147">
        <v>0</v>
      </c>
      <c r="O289">
        <v>1</v>
      </c>
      <c r="P289">
        <v>0</v>
      </c>
      <c r="Q289">
        <v>0</v>
      </c>
      <c r="R289">
        <v>0</v>
      </c>
      <c r="S289">
        <v>0</v>
      </c>
      <c r="T289" s="147">
        <v>81</v>
      </c>
      <c r="U289" s="147">
        <v>18</v>
      </c>
      <c r="V289" s="147">
        <v>1</v>
      </c>
      <c r="W289" s="147" t="s">
        <v>57</v>
      </c>
    </row>
    <row r="290" spans="1:23">
      <c r="A290" s="147">
        <v>0</v>
      </c>
      <c r="B290" s="147">
        <v>0</v>
      </c>
      <c r="C290" s="147">
        <v>100</v>
      </c>
      <c r="D290" s="147">
        <v>0</v>
      </c>
      <c r="E290" s="147">
        <v>0</v>
      </c>
      <c r="F290" s="147">
        <v>0</v>
      </c>
      <c r="G290" s="147">
        <v>400</v>
      </c>
      <c r="H290" s="147"/>
      <c r="I290" s="147">
        <v>25</v>
      </c>
      <c r="J290" s="147">
        <v>1000</v>
      </c>
      <c r="K290" s="147"/>
      <c r="L290" s="147">
        <v>120</v>
      </c>
      <c r="M290" s="147"/>
      <c r="N290" s="147">
        <v>1</v>
      </c>
      <c r="O290">
        <v>1</v>
      </c>
      <c r="P290">
        <v>0</v>
      </c>
      <c r="Q290">
        <v>0</v>
      </c>
      <c r="R290">
        <v>0</v>
      </c>
      <c r="S290">
        <v>0</v>
      </c>
      <c r="T290" s="147">
        <v>78.400000000000006</v>
      </c>
      <c r="U290" s="147">
        <v>20.5</v>
      </c>
      <c r="V290" s="147">
        <v>1.1000000000000001</v>
      </c>
      <c r="W290" s="147" t="s">
        <v>57</v>
      </c>
    </row>
    <row r="291" spans="1:23">
      <c r="A291" s="147">
        <v>0</v>
      </c>
      <c r="B291" s="147">
        <v>0</v>
      </c>
      <c r="C291" s="147">
        <v>100</v>
      </c>
      <c r="D291" s="147">
        <v>0</v>
      </c>
      <c r="E291" s="147">
        <v>0</v>
      </c>
      <c r="F291" s="147">
        <v>0</v>
      </c>
      <c r="G291" s="147">
        <v>450</v>
      </c>
      <c r="H291" s="147"/>
      <c r="I291" s="147">
        <v>25</v>
      </c>
      <c r="J291" s="147">
        <v>1000</v>
      </c>
      <c r="K291" s="147"/>
      <c r="L291" s="147">
        <v>120</v>
      </c>
      <c r="M291" s="147"/>
      <c r="N291" s="147">
        <v>1</v>
      </c>
      <c r="O291">
        <v>1</v>
      </c>
      <c r="P291">
        <v>0</v>
      </c>
      <c r="Q291">
        <v>0</v>
      </c>
      <c r="R291">
        <v>0</v>
      </c>
      <c r="S291">
        <v>0</v>
      </c>
      <c r="T291" s="147">
        <v>75.5</v>
      </c>
      <c r="U291" s="147">
        <v>23.6</v>
      </c>
      <c r="V291" s="147">
        <v>0.9</v>
      </c>
      <c r="W291" s="147" t="s">
        <v>57</v>
      </c>
    </row>
    <row r="292" spans="1:23">
      <c r="A292" s="147">
        <v>0</v>
      </c>
      <c r="B292" s="147">
        <v>0</v>
      </c>
      <c r="C292" s="147">
        <v>100</v>
      </c>
      <c r="D292" s="147">
        <v>0</v>
      </c>
      <c r="E292" s="147">
        <v>0</v>
      </c>
      <c r="F292" s="147">
        <v>0</v>
      </c>
      <c r="G292" s="147">
        <v>500</v>
      </c>
      <c r="H292" s="147"/>
      <c r="I292" s="147">
        <v>25</v>
      </c>
      <c r="J292" s="147">
        <v>1000</v>
      </c>
      <c r="K292" s="147"/>
      <c r="L292" s="147">
        <v>120</v>
      </c>
      <c r="M292" s="147"/>
      <c r="N292" s="147">
        <v>1</v>
      </c>
      <c r="O292">
        <v>1</v>
      </c>
      <c r="P292">
        <v>0</v>
      </c>
      <c r="Q292">
        <v>0</v>
      </c>
      <c r="R292">
        <v>0</v>
      </c>
      <c r="S292">
        <v>0</v>
      </c>
      <c r="T292" s="147">
        <v>53.2</v>
      </c>
      <c r="U292" s="147">
        <v>45.8</v>
      </c>
      <c r="V292" s="147">
        <v>1</v>
      </c>
      <c r="W292" s="147" t="s">
        <v>57</v>
      </c>
    </row>
    <row r="293" spans="1:23">
      <c r="A293" s="147">
        <v>0</v>
      </c>
      <c r="B293" s="147">
        <v>0</v>
      </c>
      <c r="C293" s="147">
        <v>90</v>
      </c>
      <c r="D293" s="147">
        <v>0</v>
      </c>
      <c r="E293" s="147">
        <v>0</v>
      </c>
      <c r="F293" s="147">
        <v>10</v>
      </c>
      <c r="G293" s="147">
        <v>400</v>
      </c>
      <c r="H293" s="147"/>
      <c r="I293" s="147">
        <v>25</v>
      </c>
      <c r="J293" s="147">
        <v>1000</v>
      </c>
      <c r="K293" s="147"/>
      <c r="L293" s="147">
        <v>120</v>
      </c>
      <c r="M293" s="147"/>
      <c r="N293" s="147">
        <v>1</v>
      </c>
      <c r="O293">
        <v>1</v>
      </c>
      <c r="P293">
        <v>0</v>
      </c>
      <c r="Q293">
        <v>0</v>
      </c>
      <c r="R293">
        <v>0</v>
      </c>
      <c r="S293">
        <v>0</v>
      </c>
      <c r="T293" s="147">
        <v>73</v>
      </c>
      <c r="U293" s="147">
        <v>24.7</v>
      </c>
      <c r="V293" s="147">
        <v>2.2999999999999998</v>
      </c>
      <c r="W293" s="147" t="s">
        <v>57</v>
      </c>
    </row>
    <row r="294" spans="1:23">
      <c r="A294" s="147">
        <v>0</v>
      </c>
      <c r="B294" s="147">
        <v>0</v>
      </c>
      <c r="C294" s="147">
        <v>75</v>
      </c>
      <c r="D294" s="147">
        <v>0</v>
      </c>
      <c r="E294" s="147">
        <v>0</v>
      </c>
      <c r="F294" s="147">
        <v>25</v>
      </c>
      <c r="G294" s="147">
        <v>450</v>
      </c>
      <c r="H294" s="147"/>
      <c r="I294" s="147">
        <v>25</v>
      </c>
      <c r="J294" s="147">
        <v>1000</v>
      </c>
      <c r="K294" s="147"/>
      <c r="L294" s="147">
        <v>120</v>
      </c>
      <c r="M294" s="147"/>
      <c r="N294" s="147">
        <v>1</v>
      </c>
      <c r="O294">
        <v>1</v>
      </c>
      <c r="P294">
        <v>0</v>
      </c>
      <c r="Q294">
        <v>0</v>
      </c>
      <c r="R294">
        <v>0</v>
      </c>
      <c r="S294">
        <v>0</v>
      </c>
      <c r="T294" s="147">
        <v>54.7</v>
      </c>
      <c r="U294" s="147">
        <v>39.4</v>
      </c>
      <c r="V294" s="147">
        <v>5.9</v>
      </c>
      <c r="W294" s="147" t="s">
        <v>57</v>
      </c>
    </row>
    <row r="295" spans="1:23">
      <c r="A295" s="147">
        <v>0</v>
      </c>
      <c r="B295" s="147">
        <v>0</v>
      </c>
      <c r="C295" s="147">
        <v>65</v>
      </c>
      <c r="D295" s="147">
        <v>0</v>
      </c>
      <c r="E295" s="147">
        <v>0</v>
      </c>
      <c r="F295" s="147">
        <v>35</v>
      </c>
      <c r="G295" s="147">
        <v>500</v>
      </c>
      <c r="H295" s="147"/>
      <c r="I295" s="147">
        <v>25</v>
      </c>
      <c r="J295" s="147">
        <v>1000</v>
      </c>
      <c r="K295" s="147"/>
      <c r="L295" s="147">
        <v>120</v>
      </c>
      <c r="M295" s="147"/>
      <c r="N295" s="147">
        <v>1</v>
      </c>
      <c r="O295">
        <v>1</v>
      </c>
      <c r="P295">
        <v>0</v>
      </c>
      <c r="Q295">
        <v>0</v>
      </c>
      <c r="R295">
        <v>0</v>
      </c>
      <c r="S295">
        <v>0</v>
      </c>
      <c r="T295" s="147">
        <v>45</v>
      </c>
      <c r="U295" s="147">
        <v>46.5</v>
      </c>
      <c r="V295" s="147">
        <v>8.5</v>
      </c>
      <c r="W295" s="147" t="s">
        <v>57</v>
      </c>
    </row>
    <row r="296" spans="1:23">
      <c r="A296" s="147">
        <v>0</v>
      </c>
      <c r="B296" s="147">
        <v>0</v>
      </c>
      <c r="C296" s="147">
        <v>0</v>
      </c>
      <c r="D296" s="147">
        <v>100</v>
      </c>
      <c r="E296" s="147">
        <v>0</v>
      </c>
      <c r="F296" s="147">
        <v>0</v>
      </c>
      <c r="G296" s="147">
        <v>450</v>
      </c>
      <c r="H296" s="147">
        <v>5</v>
      </c>
      <c r="I296" s="147">
        <v>20</v>
      </c>
      <c r="J296" s="147">
        <v>1000</v>
      </c>
      <c r="K296" s="147"/>
      <c r="L296" s="147">
        <v>75</v>
      </c>
      <c r="M296" s="147"/>
      <c r="N296" s="147">
        <v>1</v>
      </c>
      <c r="O296">
        <v>1</v>
      </c>
      <c r="P296">
        <v>0</v>
      </c>
      <c r="Q296">
        <v>0</v>
      </c>
      <c r="R296">
        <v>0</v>
      </c>
      <c r="S296">
        <v>0</v>
      </c>
      <c r="T296" s="147">
        <v>70</v>
      </c>
      <c r="U296" s="147">
        <v>14.2</v>
      </c>
      <c r="V296" s="147">
        <v>15.8</v>
      </c>
      <c r="W296" s="147" t="s">
        <v>57</v>
      </c>
    </row>
    <row r="297" spans="1:23">
      <c r="A297" s="147">
        <v>0</v>
      </c>
      <c r="B297" s="147">
        <v>0</v>
      </c>
      <c r="C297" s="147">
        <v>0</v>
      </c>
      <c r="D297" s="147">
        <v>100</v>
      </c>
      <c r="E297" s="147">
        <v>0</v>
      </c>
      <c r="F297" s="147">
        <v>0</v>
      </c>
      <c r="G297" s="147">
        <v>450</v>
      </c>
      <c r="H297" s="147">
        <v>10</v>
      </c>
      <c r="I297" s="147">
        <v>20</v>
      </c>
      <c r="J297" s="147">
        <v>1000</v>
      </c>
      <c r="K297" s="147"/>
      <c r="L297" s="147">
        <v>75</v>
      </c>
      <c r="M297" s="147"/>
      <c r="N297" s="147">
        <v>1</v>
      </c>
      <c r="O297">
        <v>1</v>
      </c>
      <c r="P297">
        <v>0</v>
      </c>
      <c r="Q297">
        <v>0</v>
      </c>
      <c r="R297">
        <v>0</v>
      </c>
      <c r="S297">
        <v>0</v>
      </c>
      <c r="T297" s="147">
        <v>60</v>
      </c>
      <c r="U297" s="147">
        <v>15.4</v>
      </c>
      <c r="V297" s="147">
        <v>24.6</v>
      </c>
      <c r="W297" s="147" t="s">
        <v>57</v>
      </c>
    </row>
    <row r="298" spans="1:23">
      <c r="A298" s="147">
        <v>50</v>
      </c>
      <c r="B298" s="147">
        <v>50</v>
      </c>
      <c r="C298" s="147">
        <v>0</v>
      </c>
      <c r="D298" s="147">
        <v>0</v>
      </c>
      <c r="E298" s="147">
        <v>0</v>
      </c>
      <c r="F298" s="147">
        <v>0</v>
      </c>
      <c r="G298" s="147">
        <v>450</v>
      </c>
      <c r="H298" s="147">
        <v>10</v>
      </c>
      <c r="I298" s="147">
        <v>20</v>
      </c>
      <c r="J298" s="147">
        <v>1000</v>
      </c>
      <c r="K298" s="147"/>
      <c r="L298" s="147">
        <v>75</v>
      </c>
      <c r="M298" s="147"/>
      <c r="N298" s="147">
        <v>1</v>
      </c>
      <c r="O298">
        <v>1</v>
      </c>
      <c r="P298">
        <v>0</v>
      </c>
      <c r="Q298">
        <v>0</v>
      </c>
      <c r="R298">
        <v>0</v>
      </c>
      <c r="S298">
        <v>0</v>
      </c>
      <c r="T298" s="147">
        <v>40</v>
      </c>
      <c r="U298" s="147">
        <v>47</v>
      </c>
      <c r="V298" s="147">
        <v>13</v>
      </c>
      <c r="W298" s="147" t="s">
        <v>57</v>
      </c>
    </row>
    <row r="299" spans="1:23">
      <c r="A299" s="147">
        <v>50</v>
      </c>
      <c r="B299" s="147">
        <v>50</v>
      </c>
      <c r="C299" s="147">
        <v>0</v>
      </c>
      <c r="D299" s="147">
        <v>0</v>
      </c>
      <c r="E299" s="147">
        <v>0</v>
      </c>
      <c r="F299" s="147">
        <v>0</v>
      </c>
      <c r="G299" s="147">
        <v>450</v>
      </c>
      <c r="H299" s="147">
        <v>10</v>
      </c>
      <c r="I299" s="147">
        <v>20</v>
      </c>
      <c r="J299" s="147">
        <v>1000</v>
      </c>
      <c r="K299" s="147"/>
      <c r="L299" s="147">
        <v>75</v>
      </c>
      <c r="M299" s="147"/>
      <c r="N299" s="147">
        <v>1</v>
      </c>
      <c r="O299">
        <v>1</v>
      </c>
      <c r="P299">
        <v>0</v>
      </c>
      <c r="Q299">
        <v>0</v>
      </c>
      <c r="R299">
        <v>0</v>
      </c>
      <c r="S299">
        <v>0</v>
      </c>
      <c r="T299" s="147">
        <v>42</v>
      </c>
      <c r="U299" s="147">
        <v>50.8</v>
      </c>
      <c r="V299" s="147">
        <v>7.2</v>
      </c>
      <c r="W299" s="147" t="s">
        <v>57</v>
      </c>
    </row>
    <row r="300" spans="1:23">
      <c r="A300" s="147">
        <v>0</v>
      </c>
      <c r="B300" s="147">
        <v>0</v>
      </c>
      <c r="C300" s="147">
        <v>100</v>
      </c>
      <c r="D300" s="147">
        <v>0</v>
      </c>
      <c r="E300" s="147">
        <v>0</v>
      </c>
      <c r="F300" s="147">
        <v>0</v>
      </c>
      <c r="G300" s="147">
        <v>450</v>
      </c>
      <c r="H300" s="147">
        <v>10</v>
      </c>
      <c r="I300" s="147">
        <v>20</v>
      </c>
      <c r="J300" s="147">
        <v>1000</v>
      </c>
      <c r="K300" s="147"/>
      <c r="L300" s="147">
        <v>75</v>
      </c>
      <c r="M300" s="147"/>
      <c r="N300" s="147">
        <v>1</v>
      </c>
      <c r="O300">
        <v>1</v>
      </c>
      <c r="P300">
        <v>0</v>
      </c>
      <c r="Q300">
        <v>0</v>
      </c>
      <c r="R300">
        <v>0</v>
      </c>
      <c r="S300">
        <v>0</v>
      </c>
      <c r="T300" s="147">
        <v>40</v>
      </c>
      <c r="U300" s="147">
        <v>41.1</v>
      </c>
      <c r="V300" s="147">
        <v>18.899999999999999</v>
      </c>
      <c r="W300" s="147" t="s">
        <v>57</v>
      </c>
    </row>
    <row r="301" spans="1:23">
      <c r="A301" s="147">
        <v>0</v>
      </c>
      <c r="B301" s="147">
        <v>0</v>
      </c>
      <c r="C301" s="147">
        <v>100</v>
      </c>
      <c r="D301" s="147">
        <v>0</v>
      </c>
      <c r="E301" s="147">
        <v>0</v>
      </c>
      <c r="F301" s="147">
        <v>0</v>
      </c>
      <c r="G301" s="147">
        <v>450</v>
      </c>
      <c r="H301" s="147">
        <v>10</v>
      </c>
      <c r="I301" s="147">
        <v>20</v>
      </c>
      <c r="J301" s="147">
        <v>1000</v>
      </c>
      <c r="K301" s="147"/>
      <c r="L301" s="147">
        <v>75</v>
      </c>
      <c r="M301" s="147"/>
      <c r="N301" s="147">
        <v>1</v>
      </c>
      <c r="O301">
        <v>1</v>
      </c>
      <c r="P301">
        <v>0</v>
      </c>
      <c r="Q301">
        <v>0</v>
      </c>
      <c r="R301">
        <v>0</v>
      </c>
      <c r="S301">
        <v>0</v>
      </c>
      <c r="T301" s="147">
        <v>54</v>
      </c>
      <c r="U301" s="147">
        <v>26.1</v>
      </c>
      <c r="V301" s="147">
        <v>19.899999999999999</v>
      </c>
      <c r="W301" s="147" t="s">
        <v>57</v>
      </c>
    </row>
    <row r="302" spans="1:23">
      <c r="A302" s="147">
        <v>0</v>
      </c>
      <c r="B302" s="147">
        <v>50</v>
      </c>
      <c r="C302" s="147">
        <v>0</v>
      </c>
      <c r="D302" s="147">
        <v>50</v>
      </c>
      <c r="E302" s="147">
        <v>0</v>
      </c>
      <c r="F302" s="147">
        <v>0</v>
      </c>
      <c r="G302" s="147">
        <v>450</v>
      </c>
      <c r="H302" s="147">
        <v>10</v>
      </c>
      <c r="I302" s="147">
        <v>20</v>
      </c>
      <c r="J302" s="147">
        <v>1000</v>
      </c>
      <c r="K302" s="147"/>
      <c r="L302" s="147">
        <v>75</v>
      </c>
      <c r="M302" s="147"/>
      <c r="N302" s="147">
        <v>1</v>
      </c>
      <c r="O302">
        <v>1</v>
      </c>
      <c r="P302">
        <v>0</v>
      </c>
      <c r="Q302">
        <v>0</v>
      </c>
      <c r="R302">
        <v>0</v>
      </c>
      <c r="S302">
        <v>0</v>
      </c>
      <c r="T302" s="147">
        <v>44</v>
      </c>
      <c r="U302" s="147">
        <v>34.799999999999997</v>
      </c>
      <c r="V302" s="147">
        <v>21.2</v>
      </c>
      <c r="W302" s="147" t="s">
        <v>57</v>
      </c>
    </row>
    <row r="303" spans="1:23">
      <c r="A303" s="147">
        <v>0</v>
      </c>
      <c r="B303" s="147">
        <v>50</v>
      </c>
      <c r="C303" s="147">
        <v>0</v>
      </c>
      <c r="D303" s="147">
        <v>50</v>
      </c>
      <c r="E303" s="147">
        <v>0</v>
      </c>
      <c r="F303" s="147">
        <v>0</v>
      </c>
      <c r="G303" s="147">
        <v>450</v>
      </c>
      <c r="H303" s="147">
        <v>10</v>
      </c>
      <c r="I303" s="147">
        <v>20</v>
      </c>
      <c r="J303" s="147">
        <v>1000</v>
      </c>
      <c r="K303" s="147"/>
      <c r="L303" s="147">
        <v>75</v>
      </c>
      <c r="M303" s="147"/>
      <c r="N303" s="147">
        <v>1</v>
      </c>
      <c r="O303">
        <v>1</v>
      </c>
      <c r="P303">
        <v>0</v>
      </c>
      <c r="Q303">
        <v>0</v>
      </c>
      <c r="R303">
        <v>0</v>
      </c>
      <c r="S303">
        <v>0</v>
      </c>
      <c r="T303" s="147">
        <v>52</v>
      </c>
      <c r="U303" s="147">
        <v>29.2</v>
      </c>
      <c r="V303" s="147">
        <v>18.8</v>
      </c>
      <c r="W303" s="147" t="s">
        <v>57</v>
      </c>
    </row>
    <row r="304" spans="1:23">
      <c r="A304" s="147">
        <v>0</v>
      </c>
      <c r="B304" s="147">
        <v>0</v>
      </c>
      <c r="C304" s="147">
        <v>50</v>
      </c>
      <c r="D304" s="147">
        <v>50</v>
      </c>
      <c r="E304" s="147">
        <v>0</v>
      </c>
      <c r="F304" s="147">
        <v>0</v>
      </c>
      <c r="G304" s="147">
        <v>450</v>
      </c>
      <c r="H304" s="147">
        <v>10</v>
      </c>
      <c r="I304" s="147">
        <v>20</v>
      </c>
      <c r="J304" s="147">
        <v>1000</v>
      </c>
      <c r="K304" s="147"/>
      <c r="L304" s="147">
        <v>75</v>
      </c>
      <c r="M304" s="147"/>
      <c r="N304" s="147">
        <v>1</v>
      </c>
      <c r="O304">
        <v>1</v>
      </c>
      <c r="P304">
        <v>0</v>
      </c>
      <c r="Q304">
        <v>0</v>
      </c>
      <c r="R304">
        <v>0</v>
      </c>
      <c r="S304">
        <v>0</v>
      </c>
      <c r="T304" s="147">
        <v>54</v>
      </c>
      <c r="U304" s="147">
        <v>25.7</v>
      </c>
      <c r="V304" s="147">
        <v>20.3</v>
      </c>
      <c r="W304" s="147" t="s">
        <v>57</v>
      </c>
    </row>
    <row r="305" spans="1:23">
      <c r="A305" s="147">
        <v>0</v>
      </c>
      <c r="B305" s="147">
        <v>0</v>
      </c>
      <c r="C305" s="147">
        <v>50</v>
      </c>
      <c r="D305" s="147">
        <v>50</v>
      </c>
      <c r="E305" s="147">
        <v>0</v>
      </c>
      <c r="F305" s="147">
        <v>0</v>
      </c>
      <c r="G305" s="147">
        <v>450</v>
      </c>
      <c r="H305" s="147">
        <v>10</v>
      </c>
      <c r="I305" s="147">
        <v>20</v>
      </c>
      <c r="J305" s="147">
        <v>1000</v>
      </c>
      <c r="K305" s="147"/>
      <c r="L305" s="147">
        <v>75</v>
      </c>
      <c r="M305" s="147"/>
      <c r="N305" s="147">
        <v>1</v>
      </c>
      <c r="O305">
        <v>1</v>
      </c>
      <c r="P305">
        <v>0</v>
      </c>
      <c r="Q305">
        <v>0</v>
      </c>
      <c r="R305">
        <v>0</v>
      </c>
      <c r="S305">
        <v>0</v>
      </c>
      <c r="T305" s="147">
        <v>34</v>
      </c>
      <c r="U305" s="147">
        <v>30.8</v>
      </c>
      <c r="V305" s="147">
        <v>35.200000000000003</v>
      </c>
      <c r="W305" s="147" t="s">
        <v>57</v>
      </c>
    </row>
    <row r="306" spans="1:23">
      <c r="A306" s="147">
        <v>0</v>
      </c>
      <c r="B306" s="147">
        <v>50</v>
      </c>
      <c r="C306" s="147">
        <v>50</v>
      </c>
      <c r="D306" s="147">
        <v>0</v>
      </c>
      <c r="E306" s="147">
        <v>0</v>
      </c>
      <c r="F306" s="147">
        <v>0</v>
      </c>
      <c r="G306" s="147">
        <v>450</v>
      </c>
      <c r="H306" s="147">
        <v>10</v>
      </c>
      <c r="I306" s="147">
        <v>20</v>
      </c>
      <c r="J306" s="147">
        <v>1000</v>
      </c>
      <c r="K306" s="147"/>
      <c r="L306" s="147">
        <v>75</v>
      </c>
      <c r="M306" s="147"/>
      <c r="N306" s="147">
        <v>1</v>
      </c>
      <c r="O306">
        <v>1</v>
      </c>
      <c r="P306">
        <v>0</v>
      </c>
      <c r="Q306">
        <v>0</v>
      </c>
      <c r="R306">
        <v>0</v>
      </c>
      <c r="S306">
        <v>0</v>
      </c>
      <c r="T306" s="147">
        <v>44</v>
      </c>
      <c r="U306" s="147">
        <v>44.6</v>
      </c>
      <c r="V306" s="147">
        <v>11.4</v>
      </c>
      <c r="W306" s="147" t="s">
        <v>57</v>
      </c>
    </row>
    <row r="307" spans="1:23">
      <c r="A307" s="147">
        <v>0</v>
      </c>
      <c r="B307" s="147">
        <v>50</v>
      </c>
      <c r="C307" s="147">
        <v>50</v>
      </c>
      <c r="D307" s="147">
        <v>0</v>
      </c>
      <c r="E307" s="147">
        <v>0</v>
      </c>
      <c r="F307" s="147">
        <v>0</v>
      </c>
      <c r="G307" s="147">
        <v>450</v>
      </c>
      <c r="H307" s="147">
        <v>10</v>
      </c>
      <c r="I307" s="147">
        <v>20</v>
      </c>
      <c r="J307" s="147">
        <v>1000</v>
      </c>
      <c r="K307" s="147"/>
      <c r="L307" s="147">
        <v>75</v>
      </c>
      <c r="M307" s="147"/>
      <c r="N307" s="147">
        <v>1</v>
      </c>
      <c r="O307">
        <v>1</v>
      </c>
      <c r="P307">
        <v>0</v>
      </c>
      <c r="Q307">
        <v>0</v>
      </c>
      <c r="R307">
        <v>0</v>
      </c>
      <c r="S307">
        <v>0</v>
      </c>
      <c r="T307" s="147">
        <v>40</v>
      </c>
      <c r="U307" s="147">
        <v>43.5</v>
      </c>
      <c r="V307" s="147">
        <v>16.5</v>
      </c>
      <c r="W307" s="147" t="s">
        <v>57</v>
      </c>
    </row>
    <row r="308" spans="1:23">
      <c r="A308" s="147">
        <v>0</v>
      </c>
      <c r="B308" s="147">
        <v>25</v>
      </c>
      <c r="C308" s="147">
        <v>25</v>
      </c>
      <c r="D308" s="147">
        <v>50</v>
      </c>
      <c r="E308" s="147">
        <v>0</v>
      </c>
      <c r="F308" s="147">
        <v>0</v>
      </c>
      <c r="G308" s="147">
        <v>450</v>
      </c>
      <c r="H308" s="147">
        <v>10</v>
      </c>
      <c r="I308" s="147">
        <v>20</v>
      </c>
      <c r="J308" s="147">
        <v>1000</v>
      </c>
      <c r="K308" s="147"/>
      <c r="L308" s="147">
        <v>75</v>
      </c>
      <c r="M308" s="147"/>
      <c r="N308" s="147">
        <v>1</v>
      </c>
      <c r="O308">
        <v>1</v>
      </c>
      <c r="P308">
        <v>0</v>
      </c>
      <c r="Q308">
        <v>0</v>
      </c>
      <c r="R308">
        <v>0</v>
      </c>
      <c r="S308">
        <v>0</v>
      </c>
      <c r="T308" s="147">
        <v>44</v>
      </c>
      <c r="U308" s="147">
        <v>37</v>
      </c>
      <c r="V308" s="147">
        <v>19</v>
      </c>
      <c r="W308" s="147" t="s">
        <v>57</v>
      </c>
    </row>
    <row r="309" spans="1:23">
      <c r="A309" s="147">
        <v>0</v>
      </c>
      <c r="B309" s="147">
        <v>25</v>
      </c>
      <c r="C309" s="147">
        <v>25</v>
      </c>
      <c r="D309" s="147">
        <v>50</v>
      </c>
      <c r="E309" s="147">
        <v>0</v>
      </c>
      <c r="F309" s="147">
        <v>0</v>
      </c>
      <c r="G309" s="147">
        <v>450</v>
      </c>
      <c r="H309" s="147">
        <v>10</v>
      </c>
      <c r="I309" s="147">
        <v>20</v>
      </c>
      <c r="J309" s="147">
        <v>1000</v>
      </c>
      <c r="K309" s="147"/>
      <c r="L309" s="147">
        <v>75</v>
      </c>
      <c r="M309" s="147"/>
      <c r="N309" s="147">
        <v>1</v>
      </c>
      <c r="O309">
        <v>1</v>
      </c>
      <c r="P309">
        <v>0</v>
      </c>
      <c r="Q309">
        <v>0</v>
      </c>
      <c r="R309">
        <v>0</v>
      </c>
      <c r="S309">
        <v>0</v>
      </c>
      <c r="T309" s="147">
        <v>40</v>
      </c>
      <c r="U309" s="147">
        <v>30.3</v>
      </c>
      <c r="V309" s="147">
        <v>29.7</v>
      </c>
      <c r="W309" s="147" t="s">
        <v>57</v>
      </c>
    </row>
    <row r="310" spans="1:23">
      <c r="A310" s="147">
        <v>0</v>
      </c>
      <c r="B310" s="147">
        <v>20</v>
      </c>
      <c r="C310" s="147">
        <v>20</v>
      </c>
      <c r="D310" s="147">
        <v>20</v>
      </c>
      <c r="E310" s="147">
        <v>0</v>
      </c>
      <c r="F310" s="147">
        <v>20</v>
      </c>
      <c r="G310" s="147">
        <v>450</v>
      </c>
      <c r="H310" s="147">
        <v>10</v>
      </c>
      <c r="I310" s="147">
        <v>20</v>
      </c>
      <c r="J310" s="147">
        <v>1000</v>
      </c>
      <c r="K310" s="147"/>
      <c r="L310" s="147">
        <v>75</v>
      </c>
      <c r="M310" s="147"/>
      <c r="N310" s="147">
        <v>1</v>
      </c>
      <c r="O310">
        <v>1</v>
      </c>
      <c r="P310">
        <v>0</v>
      </c>
      <c r="Q310">
        <v>0</v>
      </c>
      <c r="R310">
        <v>0</v>
      </c>
      <c r="S310">
        <v>0</v>
      </c>
      <c r="T310" s="147">
        <v>28</v>
      </c>
      <c r="U310" s="147">
        <v>39.200000000000003</v>
      </c>
      <c r="V310" s="147">
        <v>32.799999999999997</v>
      </c>
      <c r="W310" s="147" t="s">
        <v>57</v>
      </c>
    </row>
    <row r="311" spans="1:23">
      <c r="A311" s="147">
        <v>0</v>
      </c>
      <c r="B311" s="147">
        <v>20</v>
      </c>
      <c r="C311" s="147">
        <v>20</v>
      </c>
      <c r="D311" s="147">
        <v>20</v>
      </c>
      <c r="E311" s="147">
        <v>0</v>
      </c>
      <c r="F311" s="147">
        <v>20</v>
      </c>
      <c r="G311" s="147">
        <v>450</v>
      </c>
      <c r="H311" s="147">
        <v>10</v>
      </c>
      <c r="I311" s="147">
        <v>20</v>
      </c>
      <c r="J311" s="147">
        <v>1000</v>
      </c>
      <c r="K311" s="147"/>
      <c r="L311" s="147">
        <v>75</v>
      </c>
      <c r="M311" s="147"/>
      <c r="N311" s="147">
        <v>1</v>
      </c>
      <c r="O311">
        <v>1</v>
      </c>
      <c r="P311">
        <v>0</v>
      </c>
      <c r="Q311">
        <v>0</v>
      </c>
      <c r="R311">
        <v>0</v>
      </c>
      <c r="S311">
        <v>0</v>
      </c>
      <c r="T311" s="147">
        <v>30</v>
      </c>
      <c r="U311" s="147">
        <v>38.4</v>
      </c>
      <c r="V311" s="147">
        <v>31.6</v>
      </c>
      <c r="W311" s="147"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856D-D1AC-4B34-A16F-829B8A5A79DE}">
  <dimension ref="A1:AY319"/>
  <sheetViews>
    <sheetView zoomScale="40" zoomScaleNormal="40" workbookViewId="0">
      <pane ySplit="4" topLeftCell="A5" activePane="bottomLeft" state="frozen"/>
      <selection pane="bottomLeft" activeCell="A49" sqref="A49:A55"/>
    </sheetView>
  </sheetViews>
  <sheetFormatPr defaultRowHeight="14.25"/>
  <cols>
    <col min="12" max="12" width="10.59765625" customWidth="1"/>
    <col min="16" max="16" width="23.3984375" bestFit="1" customWidth="1"/>
  </cols>
  <sheetData>
    <row r="1" spans="1:41">
      <c r="A1" s="264"/>
      <c r="B1" s="265" t="s">
        <v>0</v>
      </c>
      <c r="C1" s="265"/>
      <c r="D1" s="265"/>
      <c r="E1" s="265"/>
      <c r="F1" s="265"/>
      <c r="G1" s="265"/>
      <c r="H1" s="265"/>
      <c r="I1" s="265"/>
      <c r="J1" s="265"/>
      <c r="K1" s="265"/>
      <c r="L1" s="265"/>
      <c r="M1" s="265"/>
      <c r="N1" s="265"/>
      <c r="O1" s="265"/>
      <c r="P1" s="265"/>
      <c r="Q1" s="266" t="s">
        <v>1</v>
      </c>
      <c r="R1" s="266"/>
      <c r="S1" s="266"/>
      <c r="T1" s="266"/>
      <c r="U1" s="267" t="s">
        <v>2</v>
      </c>
      <c r="V1" s="267"/>
      <c r="W1" s="267"/>
      <c r="X1" s="267"/>
      <c r="Y1" s="267"/>
      <c r="Z1" s="267"/>
      <c r="AA1" s="267"/>
      <c r="AB1" s="267"/>
      <c r="AC1" s="267"/>
      <c r="AD1" s="267"/>
      <c r="AE1" s="269" t="s">
        <v>3</v>
      </c>
      <c r="AF1" s="269"/>
      <c r="AG1" s="269"/>
      <c r="AH1" s="269"/>
      <c r="AI1" s="269"/>
      <c r="AJ1" s="269"/>
      <c r="AK1" s="269"/>
      <c r="AL1" s="269"/>
    </row>
    <row r="2" spans="1:41">
      <c r="A2" s="264"/>
      <c r="B2" s="266" t="s">
        <v>4</v>
      </c>
      <c r="C2" s="266"/>
      <c r="D2" s="266"/>
      <c r="E2" s="266"/>
      <c r="F2" s="266"/>
      <c r="G2" s="266"/>
      <c r="H2" s="266" t="s">
        <v>5</v>
      </c>
      <c r="I2" s="266"/>
      <c r="J2" s="266"/>
      <c r="K2" s="266"/>
      <c r="L2" s="266"/>
      <c r="M2" s="266"/>
      <c r="N2" s="266"/>
      <c r="O2" s="266"/>
      <c r="P2" s="266"/>
      <c r="Q2" s="266"/>
      <c r="R2" s="266"/>
      <c r="S2" s="266"/>
      <c r="T2" s="266"/>
      <c r="U2" s="267"/>
      <c r="V2" s="267"/>
      <c r="W2" s="267"/>
      <c r="X2" s="267"/>
      <c r="Y2" s="267"/>
      <c r="Z2" s="267"/>
      <c r="AA2" s="267"/>
      <c r="AB2" s="267"/>
      <c r="AC2" s="267"/>
      <c r="AD2" s="267"/>
      <c r="AE2" s="269"/>
      <c r="AF2" s="269"/>
      <c r="AG2" s="269"/>
      <c r="AH2" s="269"/>
      <c r="AI2" s="269"/>
      <c r="AJ2" s="269"/>
      <c r="AK2" s="269"/>
      <c r="AL2" s="269"/>
    </row>
    <row r="3" spans="1:41">
      <c r="A3" s="264"/>
      <c r="B3" s="266"/>
      <c r="C3" s="266"/>
      <c r="D3" s="266"/>
      <c r="E3" s="266"/>
      <c r="F3" s="266"/>
      <c r="G3" s="266"/>
      <c r="H3" s="266"/>
      <c r="I3" s="266"/>
      <c r="J3" s="266"/>
      <c r="K3" s="266"/>
      <c r="L3" s="266"/>
      <c r="M3" s="266"/>
      <c r="N3" s="266"/>
      <c r="O3" s="266"/>
      <c r="P3" s="266"/>
      <c r="Q3" s="266"/>
      <c r="R3" s="266"/>
      <c r="S3" s="266"/>
      <c r="T3" s="266"/>
      <c r="U3" s="267"/>
      <c r="V3" s="267"/>
      <c r="W3" s="267"/>
      <c r="X3" s="267"/>
      <c r="Y3" s="267"/>
      <c r="Z3" s="267"/>
      <c r="AA3" s="267"/>
      <c r="AB3" s="267"/>
      <c r="AC3" s="267"/>
      <c r="AD3" s="267"/>
      <c r="AE3" s="270"/>
      <c r="AF3" s="270"/>
      <c r="AG3" s="270"/>
      <c r="AH3" s="270"/>
      <c r="AI3" s="270"/>
      <c r="AJ3" s="270"/>
      <c r="AK3" s="270"/>
      <c r="AL3" s="270"/>
    </row>
    <row r="4" spans="1:41" ht="39.75">
      <c r="A4" s="149" t="s">
        <v>6</v>
      </c>
      <c r="B4" s="149" t="s">
        <v>7</v>
      </c>
      <c r="C4" s="149" t="s">
        <v>8</v>
      </c>
      <c r="D4" s="149" t="s">
        <v>9</v>
      </c>
      <c r="E4" s="149" t="s">
        <v>10</v>
      </c>
      <c r="F4" s="149" t="s">
        <v>11</v>
      </c>
      <c r="G4" s="149" t="s">
        <v>12</v>
      </c>
      <c r="H4" s="149" t="s">
        <v>13</v>
      </c>
      <c r="I4" s="149" t="s">
        <v>14</v>
      </c>
      <c r="J4" s="149" t="s">
        <v>15</v>
      </c>
      <c r="K4" s="149" t="s">
        <v>16</v>
      </c>
      <c r="L4" s="149" t="s">
        <v>17</v>
      </c>
      <c r="M4" s="149" t="s">
        <v>18</v>
      </c>
      <c r="N4" s="149" t="s">
        <v>19</v>
      </c>
      <c r="O4" s="149" t="s">
        <v>20</v>
      </c>
      <c r="P4" s="149" t="s">
        <v>21</v>
      </c>
      <c r="Q4" s="149" t="s">
        <v>22</v>
      </c>
      <c r="R4" s="149" t="s">
        <v>23</v>
      </c>
      <c r="S4" s="149" t="s">
        <v>24</v>
      </c>
      <c r="T4" s="149" t="s">
        <v>25</v>
      </c>
      <c r="U4" s="271" t="s">
        <v>26</v>
      </c>
      <c r="V4" s="271"/>
      <c r="W4" s="271"/>
      <c r="X4" s="271" t="s">
        <v>27</v>
      </c>
      <c r="Y4" s="271"/>
      <c r="Z4" s="271"/>
      <c r="AA4" s="272" t="s">
        <v>28</v>
      </c>
      <c r="AB4" s="272"/>
      <c r="AC4" s="272"/>
      <c r="AD4" s="272"/>
      <c r="AE4" s="1" t="s">
        <v>29</v>
      </c>
      <c r="AF4" s="1" t="s">
        <v>15</v>
      </c>
      <c r="AG4" s="1" t="s">
        <v>30</v>
      </c>
      <c r="AH4" s="1" t="s">
        <v>31</v>
      </c>
      <c r="AI4" s="1" t="s">
        <v>32</v>
      </c>
      <c r="AJ4" s="1" t="s">
        <v>33</v>
      </c>
      <c r="AK4" s="1" t="s">
        <v>34</v>
      </c>
      <c r="AL4" s="1" t="s">
        <v>35</v>
      </c>
      <c r="AM4" s="1" t="s">
        <v>36</v>
      </c>
      <c r="AO4" t="s">
        <v>37</v>
      </c>
    </row>
    <row r="5" spans="1:41" ht="14.25" customHeight="1">
      <c r="A5" s="151">
        <v>1</v>
      </c>
      <c r="B5" s="155">
        <v>0</v>
      </c>
      <c r="C5" s="155">
        <v>100</v>
      </c>
      <c r="D5" s="155">
        <v>0</v>
      </c>
      <c r="E5" s="155">
        <v>0</v>
      </c>
      <c r="F5" s="155">
        <v>0</v>
      </c>
      <c r="G5" s="155">
        <v>0</v>
      </c>
      <c r="H5" s="155">
        <v>500</v>
      </c>
      <c r="I5" s="155">
        <v>10</v>
      </c>
      <c r="J5" s="2" t="s">
        <v>38</v>
      </c>
      <c r="K5" s="2"/>
      <c r="L5" s="150">
        <v>30</v>
      </c>
      <c r="M5" s="155">
        <v>20</v>
      </c>
      <c r="N5" s="155">
        <v>200</v>
      </c>
      <c r="O5" s="155">
        <v>0</v>
      </c>
      <c r="P5" s="150" t="s">
        <v>39</v>
      </c>
      <c r="Q5" s="150">
        <v>95</v>
      </c>
      <c r="R5" s="150" t="s">
        <v>40</v>
      </c>
      <c r="S5" s="150">
        <v>0</v>
      </c>
      <c r="T5" s="150"/>
      <c r="U5" s="255" t="s">
        <v>41</v>
      </c>
      <c r="V5" s="255"/>
      <c r="W5" s="255"/>
      <c r="X5" s="251" t="s">
        <v>42</v>
      </c>
      <c r="Y5" s="251"/>
      <c r="Z5" s="251"/>
      <c r="AA5" s="260" t="s">
        <v>43</v>
      </c>
      <c r="AB5" s="260"/>
      <c r="AC5" s="260"/>
      <c r="AD5" s="260"/>
      <c r="AE5" s="3"/>
      <c r="AF5" s="3"/>
      <c r="AG5" s="3"/>
      <c r="AH5" s="3"/>
      <c r="AI5" s="3"/>
      <c r="AJ5" s="3"/>
      <c r="AK5" s="3"/>
      <c r="AO5" s="196" t="s">
        <v>44</v>
      </c>
    </row>
    <row r="6" spans="1:41" ht="39" customHeight="1">
      <c r="A6" s="268">
        <v>2</v>
      </c>
      <c r="B6" s="155">
        <v>0</v>
      </c>
      <c r="C6" s="155">
        <v>100</v>
      </c>
      <c r="D6" s="155">
        <v>0</v>
      </c>
      <c r="E6" s="155">
        <v>0</v>
      </c>
      <c r="F6" s="155">
        <v>0</v>
      </c>
      <c r="G6" s="155">
        <v>0</v>
      </c>
      <c r="H6" s="4">
        <v>500</v>
      </c>
      <c r="I6" s="150" t="s">
        <v>45</v>
      </c>
      <c r="J6" s="150" t="s">
        <v>45</v>
      </c>
      <c r="K6" s="150"/>
      <c r="L6" s="4">
        <v>13.4</v>
      </c>
      <c r="M6" s="5" t="s">
        <v>46</v>
      </c>
      <c r="N6" s="155">
        <v>300</v>
      </c>
      <c r="O6" s="155">
        <v>0</v>
      </c>
      <c r="P6" s="152" t="s">
        <v>47</v>
      </c>
      <c r="Q6" s="4">
        <v>81.2</v>
      </c>
      <c r="R6" s="4">
        <v>8.1999999999999993</v>
      </c>
      <c r="S6" s="4" t="s">
        <v>48</v>
      </c>
      <c r="T6" s="4"/>
      <c r="U6" s="260" t="s">
        <v>49</v>
      </c>
      <c r="V6" s="260"/>
      <c r="W6" s="260"/>
      <c r="X6" s="268" t="s">
        <v>50</v>
      </c>
      <c r="Y6" s="268"/>
      <c r="Z6" s="268"/>
      <c r="AA6" s="260" t="s">
        <v>51</v>
      </c>
      <c r="AB6" s="260"/>
      <c r="AC6" s="260"/>
      <c r="AD6" s="260"/>
      <c r="AO6" s="196"/>
    </row>
    <row r="7" spans="1:41" ht="14.25" customHeight="1">
      <c r="A7" s="268"/>
      <c r="B7" s="155">
        <v>0</v>
      </c>
      <c r="C7" s="155">
        <v>100</v>
      </c>
      <c r="D7" s="155">
        <v>0</v>
      </c>
      <c r="E7" s="155">
        <v>0</v>
      </c>
      <c r="F7" s="155">
        <v>0</v>
      </c>
      <c r="G7" s="155">
        <v>0</v>
      </c>
      <c r="H7" s="4">
        <v>550</v>
      </c>
      <c r="I7" s="150" t="s">
        <v>45</v>
      </c>
      <c r="J7" s="150" t="s">
        <v>45</v>
      </c>
      <c r="K7" s="150"/>
      <c r="L7" s="4">
        <v>12.4</v>
      </c>
      <c r="M7" s="5" t="s">
        <v>46</v>
      </c>
      <c r="N7" s="155">
        <v>300</v>
      </c>
      <c r="O7" s="155">
        <v>0</v>
      </c>
      <c r="P7" s="150" t="s">
        <v>47</v>
      </c>
      <c r="Q7" s="4">
        <v>73.900000000000006</v>
      </c>
      <c r="R7" s="4">
        <v>18</v>
      </c>
      <c r="S7" s="4" t="s">
        <v>48</v>
      </c>
      <c r="T7" s="4"/>
      <c r="U7" s="260"/>
      <c r="V7" s="260"/>
      <c r="W7" s="260"/>
      <c r="X7" s="268"/>
      <c r="Y7" s="268"/>
      <c r="Z7" s="268"/>
      <c r="AA7" s="260"/>
      <c r="AB7" s="260"/>
      <c r="AC7" s="260"/>
      <c r="AD7" s="260"/>
      <c r="AH7" s="6"/>
      <c r="AO7" s="196"/>
    </row>
    <row r="8" spans="1:41" ht="14.25" customHeight="1">
      <c r="A8" s="268"/>
      <c r="B8" s="155">
        <v>0</v>
      </c>
      <c r="C8" s="155">
        <v>100</v>
      </c>
      <c r="D8" s="155">
        <v>0</v>
      </c>
      <c r="E8" s="155">
        <v>0</v>
      </c>
      <c r="F8" s="155">
        <v>0</v>
      </c>
      <c r="G8" s="155">
        <v>0</v>
      </c>
      <c r="H8" s="4">
        <v>550</v>
      </c>
      <c r="I8" s="150" t="s">
        <v>45</v>
      </c>
      <c r="J8" s="150" t="s">
        <v>45</v>
      </c>
      <c r="K8" s="150"/>
      <c r="L8" s="4">
        <v>13.9</v>
      </c>
      <c r="M8" s="5" t="s">
        <v>46</v>
      </c>
      <c r="N8" s="155">
        <v>300</v>
      </c>
      <c r="O8" s="155">
        <v>0</v>
      </c>
      <c r="P8" s="150" t="s">
        <v>47</v>
      </c>
      <c r="Q8" s="4">
        <v>72.7</v>
      </c>
      <c r="R8" s="4">
        <v>23.4</v>
      </c>
      <c r="S8" s="4">
        <v>2.1</v>
      </c>
      <c r="T8" s="4"/>
      <c r="U8" s="260"/>
      <c r="V8" s="260"/>
      <c r="W8" s="260"/>
      <c r="X8" s="268"/>
      <c r="Y8" s="268"/>
      <c r="Z8" s="268"/>
      <c r="AA8" s="260"/>
      <c r="AB8" s="260"/>
      <c r="AC8" s="260"/>
      <c r="AD8" s="260"/>
      <c r="AO8" s="196"/>
    </row>
    <row r="9" spans="1:41">
      <c r="A9" s="268"/>
      <c r="B9" s="155">
        <v>0</v>
      </c>
      <c r="C9" s="155">
        <v>100</v>
      </c>
      <c r="D9" s="155">
        <v>0</v>
      </c>
      <c r="E9" s="155">
        <v>0</v>
      </c>
      <c r="F9" s="155">
        <v>0</v>
      </c>
      <c r="G9" s="155">
        <v>0</v>
      </c>
      <c r="H9" s="4">
        <v>550</v>
      </c>
      <c r="I9" s="150" t="s">
        <v>45</v>
      </c>
      <c r="J9" s="150" t="s">
        <v>45</v>
      </c>
      <c r="K9" s="150"/>
      <c r="L9" s="4">
        <v>17.8</v>
      </c>
      <c r="M9" s="5" t="s">
        <v>46</v>
      </c>
      <c r="N9" s="155">
        <v>300</v>
      </c>
      <c r="O9" s="155">
        <v>0</v>
      </c>
      <c r="P9" s="155" t="s">
        <v>47</v>
      </c>
      <c r="Q9" s="4">
        <v>65.3</v>
      </c>
      <c r="R9" s="4">
        <v>26.3</v>
      </c>
      <c r="S9" s="4">
        <v>2.1</v>
      </c>
      <c r="T9" s="4"/>
      <c r="U9" s="260"/>
      <c r="V9" s="260"/>
      <c r="W9" s="260"/>
      <c r="X9" s="268"/>
      <c r="Y9" s="268"/>
      <c r="Z9" s="268"/>
      <c r="AA9" s="260"/>
      <c r="AB9" s="260"/>
      <c r="AC9" s="260"/>
      <c r="AD9" s="260"/>
      <c r="AO9" s="196"/>
    </row>
    <row r="10" spans="1:41">
      <c r="A10" s="268"/>
      <c r="B10" s="155">
        <v>0</v>
      </c>
      <c r="C10" s="155">
        <v>100</v>
      </c>
      <c r="D10" s="155">
        <v>0</v>
      </c>
      <c r="E10" s="155">
        <v>0</v>
      </c>
      <c r="F10" s="155">
        <v>0</v>
      </c>
      <c r="G10" s="155">
        <v>0</v>
      </c>
      <c r="H10" s="4">
        <v>550</v>
      </c>
      <c r="I10" s="150" t="s">
        <v>45</v>
      </c>
      <c r="J10" s="150" t="s">
        <v>45</v>
      </c>
      <c r="K10" s="150"/>
      <c r="L10" s="4">
        <v>20.399999999999999</v>
      </c>
      <c r="M10" s="5" t="s">
        <v>46</v>
      </c>
      <c r="N10" s="155">
        <v>300</v>
      </c>
      <c r="O10" s="155">
        <v>0</v>
      </c>
      <c r="P10" s="155" t="s">
        <v>47</v>
      </c>
      <c r="Q10" s="4">
        <v>64.7</v>
      </c>
      <c r="R10" s="4">
        <v>27.3</v>
      </c>
      <c r="S10" s="4">
        <v>2.7</v>
      </c>
      <c r="T10" s="4"/>
      <c r="U10" s="260"/>
      <c r="V10" s="260"/>
      <c r="W10" s="260"/>
      <c r="X10" s="268"/>
      <c r="Y10" s="268"/>
      <c r="Z10" s="268"/>
      <c r="AA10" s="260"/>
      <c r="AB10" s="260"/>
      <c r="AC10" s="260"/>
      <c r="AD10" s="260"/>
      <c r="AO10" s="196"/>
    </row>
    <row r="11" spans="1:41">
      <c r="A11" s="268"/>
      <c r="B11" s="155">
        <v>0</v>
      </c>
      <c r="C11" s="155">
        <v>100</v>
      </c>
      <c r="D11" s="155">
        <v>0</v>
      </c>
      <c r="E11" s="155">
        <v>0</v>
      </c>
      <c r="F11" s="155">
        <v>0</v>
      </c>
      <c r="G11" s="155">
        <v>0</v>
      </c>
      <c r="H11" s="4">
        <v>600</v>
      </c>
      <c r="I11" s="5" t="s">
        <v>46</v>
      </c>
      <c r="J11" s="150" t="s">
        <v>45</v>
      </c>
      <c r="K11" s="150"/>
      <c r="L11" s="4">
        <v>13.7</v>
      </c>
      <c r="M11" s="5" t="s">
        <v>46</v>
      </c>
      <c r="N11" s="155">
        <v>300</v>
      </c>
      <c r="O11" s="155">
        <v>0</v>
      </c>
      <c r="P11" s="155" t="s">
        <v>47</v>
      </c>
      <c r="Q11" s="4">
        <v>28.5</v>
      </c>
      <c r="R11" s="4">
        <v>56.8</v>
      </c>
      <c r="S11" s="4">
        <v>1.8</v>
      </c>
      <c r="T11" s="4"/>
      <c r="U11" s="260"/>
      <c r="V11" s="260"/>
      <c r="W11" s="260"/>
      <c r="X11" s="268"/>
      <c r="Y11" s="268"/>
      <c r="Z11" s="268"/>
      <c r="AA11" s="260"/>
      <c r="AB11" s="260"/>
      <c r="AC11" s="260"/>
      <c r="AD11" s="260"/>
      <c r="AO11" s="196"/>
    </row>
    <row r="12" spans="1:41" ht="14.25" customHeight="1">
      <c r="A12" s="251">
        <v>3</v>
      </c>
      <c r="B12" s="155">
        <v>100</v>
      </c>
      <c r="C12" s="155">
        <v>0</v>
      </c>
      <c r="D12" s="155">
        <v>0</v>
      </c>
      <c r="E12" s="155">
        <v>0</v>
      </c>
      <c r="F12" s="155">
        <v>0</v>
      </c>
      <c r="G12" s="155">
        <v>0</v>
      </c>
      <c r="H12" s="4">
        <v>500</v>
      </c>
      <c r="I12" s="155">
        <v>5</v>
      </c>
      <c r="J12" s="155">
        <v>3</v>
      </c>
      <c r="K12" s="155"/>
      <c r="L12" s="5" t="s">
        <v>46</v>
      </c>
      <c r="M12" s="5" t="s">
        <v>46</v>
      </c>
      <c r="N12" s="155">
        <v>20</v>
      </c>
      <c r="O12" s="155">
        <v>0</v>
      </c>
      <c r="P12" s="155" t="s">
        <v>39</v>
      </c>
      <c r="Q12" s="155">
        <f>100-(R12+T12)</f>
        <v>83</v>
      </c>
      <c r="R12" s="4">
        <v>17</v>
      </c>
      <c r="S12" s="150">
        <v>20</v>
      </c>
      <c r="T12" s="150"/>
      <c r="U12" s="260" t="s">
        <v>52</v>
      </c>
      <c r="V12" s="260"/>
      <c r="W12" s="260"/>
      <c r="X12" s="251" t="s">
        <v>53</v>
      </c>
      <c r="Y12" s="251"/>
      <c r="Z12" s="251"/>
      <c r="AA12" s="260" t="s">
        <v>54</v>
      </c>
      <c r="AB12" s="260"/>
      <c r="AC12" s="260"/>
      <c r="AD12" s="260"/>
      <c r="AO12" s="196"/>
    </row>
    <row r="13" spans="1:41">
      <c r="A13" s="251"/>
      <c r="B13" s="155">
        <v>100</v>
      </c>
      <c r="C13" s="155">
        <v>0</v>
      </c>
      <c r="D13" s="155">
        <v>0</v>
      </c>
      <c r="E13" s="155">
        <v>0</v>
      </c>
      <c r="F13" s="155">
        <v>0</v>
      </c>
      <c r="G13" s="155">
        <v>0</v>
      </c>
      <c r="H13" s="4">
        <v>550</v>
      </c>
      <c r="I13" s="155">
        <v>5</v>
      </c>
      <c r="J13" s="155">
        <v>3</v>
      </c>
      <c r="K13" s="155"/>
      <c r="L13" s="5" t="s">
        <v>46</v>
      </c>
      <c r="M13" s="5" t="s">
        <v>46</v>
      </c>
      <c r="N13" s="155">
        <v>20</v>
      </c>
      <c r="O13" s="155">
        <v>0</v>
      </c>
      <c r="P13" s="155" t="s">
        <v>39</v>
      </c>
      <c r="Q13" s="155">
        <f t="shared" ref="Q13:Q17" si="0">100-(R13+T13)</f>
        <v>78</v>
      </c>
      <c r="R13" s="4">
        <v>22</v>
      </c>
      <c r="S13" s="4">
        <v>7</v>
      </c>
      <c r="T13" s="4"/>
      <c r="U13" s="260"/>
      <c r="V13" s="260"/>
      <c r="W13" s="260"/>
      <c r="X13" s="251"/>
      <c r="Y13" s="251"/>
      <c r="Z13" s="251"/>
      <c r="AA13" s="260"/>
      <c r="AB13" s="260"/>
      <c r="AC13" s="260"/>
      <c r="AD13" s="260"/>
      <c r="AO13" s="196"/>
    </row>
    <row r="14" spans="1:41">
      <c r="A14" s="251"/>
      <c r="B14" s="155">
        <v>100</v>
      </c>
      <c r="C14" s="155">
        <v>0</v>
      </c>
      <c r="D14" s="155">
        <v>0</v>
      </c>
      <c r="E14" s="155">
        <v>0</v>
      </c>
      <c r="F14" s="155">
        <v>0</v>
      </c>
      <c r="G14" s="155">
        <v>0</v>
      </c>
      <c r="H14" s="4">
        <v>600</v>
      </c>
      <c r="I14" s="155">
        <v>5</v>
      </c>
      <c r="J14" s="155">
        <v>3</v>
      </c>
      <c r="K14" s="155"/>
      <c r="L14" s="5" t="s">
        <v>46</v>
      </c>
      <c r="M14" s="5" t="s">
        <v>46</v>
      </c>
      <c r="N14" s="155">
        <v>20</v>
      </c>
      <c r="O14" s="155">
        <v>0</v>
      </c>
      <c r="P14" s="155" t="s">
        <v>39</v>
      </c>
      <c r="Q14" s="155">
        <f t="shared" si="0"/>
        <v>73</v>
      </c>
      <c r="R14" s="4">
        <v>27</v>
      </c>
      <c r="S14" s="4">
        <v>4</v>
      </c>
      <c r="T14" s="4"/>
      <c r="U14" s="260"/>
      <c r="V14" s="260"/>
      <c r="W14" s="260"/>
      <c r="X14" s="251"/>
      <c r="Y14" s="251"/>
      <c r="Z14" s="251"/>
      <c r="AA14" s="260"/>
      <c r="AB14" s="260"/>
      <c r="AC14" s="260"/>
      <c r="AD14" s="260"/>
      <c r="AO14" s="196"/>
    </row>
    <row r="15" spans="1:41">
      <c r="A15" s="251"/>
      <c r="B15" s="155">
        <v>100</v>
      </c>
      <c r="C15" s="155">
        <v>0</v>
      </c>
      <c r="D15" s="155">
        <v>0</v>
      </c>
      <c r="E15" s="155">
        <v>0</v>
      </c>
      <c r="F15" s="155">
        <v>0</v>
      </c>
      <c r="G15" s="155">
        <v>0</v>
      </c>
      <c r="H15" s="4">
        <v>650</v>
      </c>
      <c r="I15" s="155">
        <v>5</v>
      </c>
      <c r="J15" s="155">
        <v>3</v>
      </c>
      <c r="K15" s="155"/>
      <c r="L15" s="5" t="s">
        <v>46</v>
      </c>
      <c r="M15" s="5" t="s">
        <v>46</v>
      </c>
      <c r="N15" s="155">
        <v>20</v>
      </c>
      <c r="O15" s="155">
        <v>0</v>
      </c>
      <c r="P15" s="155" t="s">
        <v>39</v>
      </c>
      <c r="Q15" s="155">
        <f t="shared" si="0"/>
        <v>71</v>
      </c>
      <c r="R15" s="4">
        <v>29</v>
      </c>
      <c r="S15" s="4">
        <v>2</v>
      </c>
      <c r="T15" s="4"/>
      <c r="U15" s="260"/>
      <c r="V15" s="260"/>
      <c r="W15" s="260"/>
      <c r="X15" s="251"/>
      <c r="Y15" s="251"/>
      <c r="Z15" s="251"/>
      <c r="AA15" s="260"/>
      <c r="AB15" s="260"/>
      <c r="AC15" s="260"/>
      <c r="AD15" s="260"/>
      <c r="AO15" s="196"/>
    </row>
    <row r="16" spans="1:41">
      <c r="A16" s="251"/>
      <c r="B16" s="155">
        <v>100</v>
      </c>
      <c r="C16" s="155">
        <v>0</v>
      </c>
      <c r="D16" s="155">
        <v>0</v>
      </c>
      <c r="E16" s="155">
        <v>0</v>
      </c>
      <c r="F16" s="155">
        <v>0</v>
      </c>
      <c r="G16" s="155">
        <v>0</v>
      </c>
      <c r="H16" s="4">
        <v>700</v>
      </c>
      <c r="I16" s="155">
        <v>5</v>
      </c>
      <c r="J16" s="155">
        <v>3</v>
      </c>
      <c r="K16" s="155"/>
      <c r="L16" s="5" t="s">
        <v>46</v>
      </c>
      <c r="M16" s="5" t="s">
        <v>46</v>
      </c>
      <c r="N16" s="155">
        <v>20</v>
      </c>
      <c r="O16" s="155">
        <v>0</v>
      </c>
      <c r="P16" s="155" t="s">
        <v>39</v>
      </c>
      <c r="Q16" s="155">
        <f t="shared" si="0"/>
        <v>71</v>
      </c>
      <c r="R16" s="4">
        <v>29</v>
      </c>
      <c r="S16" s="4">
        <v>1</v>
      </c>
      <c r="T16" s="4"/>
      <c r="U16" s="260"/>
      <c r="V16" s="260"/>
      <c r="W16" s="260"/>
      <c r="X16" s="251"/>
      <c r="Y16" s="251"/>
      <c r="Z16" s="251"/>
      <c r="AA16" s="260"/>
      <c r="AB16" s="260"/>
      <c r="AC16" s="260"/>
      <c r="AD16" s="260"/>
      <c r="AO16" s="196"/>
    </row>
    <row r="17" spans="1:41">
      <c r="A17" s="251"/>
      <c r="B17" s="155">
        <v>100</v>
      </c>
      <c r="C17" s="155">
        <v>0</v>
      </c>
      <c r="D17" s="155">
        <v>0</v>
      </c>
      <c r="E17" s="155">
        <v>0</v>
      </c>
      <c r="F17" s="155">
        <v>0</v>
      </c>
      <c r="G17" s="155">
        <v>0</v>
      </c>
      <c r="H17" s="4">
        <v>750</v>
      </c>
      <c r="I17" s="155">
        <v>5</v>
      </c>
      <c r="J17" s="155">
        <v>3</v>
      </c>
      <c r="K17" s="155"/>
      <c r="L17" s="5" t="s">
        <v>46</v>
      </c>
      <c r="M17" s="5" t="s">
        <v>46</v>
      </c>
      <c r="N17" s="155">
        <v>20</v>
      </c>
      <c r="O17" s="155">
        <v>0</v>
      </c>
      <c r="P17" s="155" t="s">
        <v>39</v>
      </c>
      <c r="Q17" s="155">
        <f t="shared" si="0"/>
        <v>64</v>
      </c>
      <c r="R17" s="4">
        <v>36</v>
      </c>
      <c r="S17" s="4">
        <v>1</v>
      </c>
      <c r="T17" s="4"/>
      <c r="U17" s="260"/>
      <c r="V17" s="260"/>
      <c r="W17" s="260"/>
      <c r="X17" s="251"/>
      <c r="Y17" s="251"/>
      <c r="Z17" s="251"/>
      <c r="AA17" s="260"/>
      <c r="AB17" s="260"/>
      <c r="AC17" s="260"/>
      <c r="AD17" s="260"/>
      <c r="AO17" s="196"/>
    </row>
    <row r="18" spans="1:41">
      <c r="A18" s="251"/>
      <c r="B18" s="155">
        <v>100</v>
      </c>
      <c r="C18" s="155">
        <v>0</v>
      </c>
      <c r="D18" s="155">
        <v>0</v>
      </c>
      <c r="E18" s="155">
        <v>0</v>
      </c>
      <c r="F18" s="155">
        <v>0</v>
      </c>
      <c r="G18" s="155">
        <v>0</v>
      </c>
      <c r="H18" s="4">
        <v>800</v>
      </c>
      <c r="I18" s="155">
        <v>5</v>
      </c>
      <c r="J18" s="155">
        <v>3</v>
      </c>
      <c r="K18" s="155"/>
      <c r="L18" s="5" t="s">
        <v>46</v>
      </c>
      <c r="M18" s="5" t="s">
        <v>46</v>
      </c>
      <c r="N18" s="155">
        <v>20</v>
      </c>
      <c r="O18" s="155">
        <v>0</v>
      </c>
      <c r="P18" s="155" t="s">
        <v>39</v>
      </c>
      <c r="Q18" s="155">
        <f>100-(R18+T18)</f>
        <v>64</v>
      </c>
      <c r="R18" s="4">
        <v>36</v>
      </c>
      <c r="S18" s="155">
        <v>1</v>
      </c>
      <c r="T18" s="155"/>
      <c r="U18" s="260"/>
      <c r="V18" s="260"/>
      <c r="W18" s="260"/>
      <c r="X18" s="251"/>
      <c r="Y18" s="251"/>
      <c r="Z18" s="251"/>
      <c r="AA18" s="260"/>
      <c r="AB18" s="260"/>
      <c r="AC18" s="260"/>
      <c r="AD18" s="260"/>
      <c r="AO18" s="196"/>
    </row>
    <row r="19" spans="1:41">
      <c r="A19" s="251">
        <v>5</v>
      </c>
      <c r="B19" s="155">
        <v>0</v>
      </c>
      <c r="C19" s="155">
        <v>100</v>
      </c>
      <c r="D19" s="155">
        <v>0</v>
      </c>
      <c r="E19" s="155">
        <v>0</v>
      </c>
      <c r="F19" s="155">
        <v>0</v>
      </c>
      <c r="G19" s="155">
        <v>0</v>
      </c>
      <c r="H19" s="150" t="s">
        <v>55</v>
      </c>
      <c r="I19" s="155">
        <v>5</v>
      </c>
      <c r="J19" s="150" t="s">
        <v>56</v>
      </c>
      <c r="K19" s="150">
        <v>0.6</v>
      </c>
      <c r="L19" s="5" t="s">
        <v>46</v>
      </c>
      <c r="M19" s="5" t="s">
        <v>46</v>
      </c>
      <c r="N19" s="155">
        <v>150</v>
      </c>
      <c r="O19" s="155">
        <v>0</v>
      </c>
      <c r="P19" s="155" t="s">
        <v>57</v>
      </c>
      <c r="Q19" s="155">
        <v>93.1</v>
      </c>
      <c r="R19" s="4">
        <v>14.6</v>
      </c>
      <c r="S19" s="4">
        <v>0</v>
      </c>
      <c r="T19" s="4"/>
      <c r="U19" s="228" t="s">
        <v>58</v>
      </c>
      <c r="V19" s="228"/>
      <c r="W19" s="228"/>
      <c r="X19" s="251" t="s">
        <v>59</v>
      </c>
      <c r="Y19" s="251"/>
      <c r="Z19" s="251"/>
      <c r="AA19" s="260" t="s">
        <v>60</v>
      </c>
      <c r="AB19" s="260"/>
      <c r="AC19" s="260"/>
      <c r="AD19" s="260"/>
      <c r="AO19" s="196"/>
    </row>
    <row r="20" spans="1:41">
      <c r="A20" s="251"/>
      <c r="B20" s="155">
        <v>100</v>
      </c>
      <c r="C20" s="155">
        <v>0</v>
      </c>
      <c r="D20" s="155">
        <v>0</v>
      </c>
      <c r="E20" s="155">
        <v>0</v>
      </c>
      <c r="F20" s="155">
        <v>0</v>
      </c>
      <c r="G20" s="155">
        <v>0</v>
      </c>
      <c r="H20" s="150" t="s">
        <v>55</v>
      </c>
      <c r="I20" s="155">
        <v>5</v>
      </c>
      <c r="J20" s="150" t="s">
        <v>56</v>
      </c>
      <c r="K20" s="150">
        <v>0.6</v>
      </c>
      <c r="L20" s="5" t="s">
        <v>46</v>
      </c>
      <c r="M20" s="5" t="s">
        <v>46</v>
      </c>
      <c r="N20" s="155">
        <v>150</v>
      </c>
      <c r="O20" s="155">
        <v>0</v>
      </c>
      <c r="P20" s="155" t="s">
        <v>57</v>
      </c>
      <c r="Q20" s="155">
        <v>84.7</v>
      </c>
      <c r="R20" s="4">
        <v>16.3</v>
      </c>
      <c r="S20" s="4">
        <v>0</v>
      </c>
      <c r="T20" s="4"/>
      <c r="U20" s="228"/>
      <c r="V20" s="228"/>
      <c r="W20" s="228"/>
      <c r="X20" s="251"/>
      <c r="Y20" s="251"/>
      <c r="Z20" s="251"/>
      <c r="AA20" s="260"/>
      <c r="AB20" s="260"/>
      <c r="AC20" s="260"/>
      <c r="AD20" s="260"/>
      <c r="AO20" s="196"/>
    </row>
    <row r="21" spans="1:41">
      <c r="A21" s="251">
        <v>6</v>
      </c>
      <c r="B21" s="155">
        <v>0</v>
      </c>
      <c r="C21" s="155">
        <v>68</v>
      </c>
      <c r="D21" s="155">
        <v>16</v>
      </c>
      <c r="E21" s="155">
        <v>16</v>
      </c>
      <c r="F21" s="155">
        <v>0</v>
      </c>
      <c r="G21" s="155">
        <v>0</v>
      </c>
      <c r="H21" s="4">
        <v>430</v>
      </c>
      <c r="I21" s="5" t="s">
        <v>46</v>
      </c>
      <c r="J21" s="150">
        <v>3</v>
      </c>
      <c r="K21" s="150"/>
      <c r="L21" s="5" t="s">
        <v>46</v>
      </c>
      <c r="M21" s="155">
        <v>20</v>
      </c>
      <c r="N21" s="5" t="s">
        <v>46</v>
      </c>
      <c r="O21" s="155">
        <v>0</v>
      </c>
      <c r="P21" s="155" t="s">
        <v>61</v>
      </c>
      <c r="Q21" s="155">
        <v>93</v>
      </c>
      <c r="R21" s="4">
        <v>4</v>
      </c>
      <c r="S21" s="4">
        <v>0</v>
      </c>
      <c r="T21" s="4"/>
      <c r="U21" s="255" t="s">
        <v>62</v>
      </c>
      <c r="V21" s="255"/>
      <c r="W21" s="255"/>
      <c r="X21" s="228" t="s">
        <v>63</v>
      </c>
      <c r="Y21" s="228"/>
      <c r="Z21" s="228"/>
      <c r="AA21" s="260" t="s">
        <v>64</v>
      </c>
      <c r="AB21" s="260"/>
      <c r="AC21" s="260"/>
      <c r="AD21" s="260"/>
      <c r="AO21" s="196"/>
    </row>
    <row r="22" spans="1:41" ht="14.25" customHeight="1">
      <c r="A22" s="251"/>
      <c r="B22" s="155">
        <v>0</v>
      </c>
      <c r="C22" s="155">
        <v>16</v>
      </c>
      <c r="D22" s="155">
        <v>68</v>
      </c>
      <c r="E22" s="155">
        <v>16</v>
      </c>
      <c r="F22" s="155">
        <v>0</v>
      </c>
      <c r="G22" s="155">
        <v>0</v>
      </c>
      <c r="H22" s="4">
        <v>430</v>
      </c>
      <c r="I22" s="5" t="s">
        <v>46</v>
      </c>
      <c r="J22" s="150">
        <v>3</v>
      </c>
      <c r="K22" s="150"/>
      <c r="L22" s="5" t="s">
        <v>46</v>
      </c>
      <c r="M22" s="155">
        <v>20</v>
      </c>
      <c r="N22" s="5" t="s">
        <v>46</v>
      </c>
      <c r="O22" s="155">
        <v>0</v>
      </c>
      <c r="P22" s="155" t="s">
        <v>61</v>
      </c>
      <c r="Q22" s="150">
        <v>90</v>
      </c>
      <c r="R22" s="4">
        <v>6</v>
      </c>
      <c r="S22" s="4">
        <v>0</v>
      </c>
      <c r="T22" s="4"/>
      <c r="U22" s="255"/>
      <c r="V22" s="255"/>
      <c r="W22" s="255"/>
      <c r="X22" s="228"/>
      <c r="Y22" s="228"/>
      <c r="Z22" s="228"/>
      <c r="AA22" s="260"/>
      <c r="AB22" s="260"/>
      <c r="AC22" s="260"/>
      <c r="AD22" s="260"/>
      <c r="AO22" s="196"/>
    </row>
    <row r="23" spans="1:41">
      <c r="A23" s="251"/>
      <c r="B23" s="155">
        <v>0</v>
      </c>
      <c r="C23" s="155">
        <v>16</v>
      </c>
      <c r="D23" s="155">
        <v>16</v>
      </c>
      <c r="E23" s="155">
        <v>68</v>
      </c>
      <c r="F23" s="155">
        <v>0</v>
      </c>
      <c r="G23" s="155">
        <v>0</v>
      </c>
      <c r="H23" s="4">
        <v>430</v>
      </c>
      <c r="I23" s="5" t="s">
        <v>46</v>
      </c>
      <c r="J23" s="150">
        <v>3</v>
      </c>
      <c r="K23" s="150"/>
      <c r="L23" s="5" t="s">
        <v>46</v>
      </c>
      <c r="M23" s="155">
        <v>20</v>
      </c>
      <c r="N23" s="5" t="s">
        <v>46</v>
      </c>
      <c r="O23" s="155">
        <v>0</v>
      </c>
      <c r="P23" s="155" t="s">
        <v>61</v>
      </c>
      <c r="Q23" s="155">
        <v>92</v>
      </c>
      <c r="R23" s="4">
        <v>3</v>
      </c>
      <c r="S23" s="4">
        <v>0</v>
      </c>
      <c r="T23" s="4"/>
      <c r="U23" s="255"/>
      <c r="V23" s="255"/>
      <c r="W23" s="255"/>
      <c r="X23" s="228"/>
      <c r="Y23" s="228"/>
      <c r="Z23" s="228"/>
      <c r="AA23" s="260"/>
      <c r="AB23" s="260"/>
      <c r="AC23" s="260"/>
      <c r="AD23" s="260"/>
      <c r="AO23" s="196"/>
    </row>
    <row r="24" spans="1:41">
      <c r="A24" s="251"/>
      <c r="B24" s="155">
        <v>0</v>
      </c>
      <c r="C24" s="155">
        <v>100</v>
      </c>
      <c r="D24" s="155">
        <v>0</v>
      </c>
      <c r="E24" s="155">
        <v>0</v>
      </c>
      <c r="F24" s="155">
        <v>0</v>
      </c>
      <c r="G24" s="155">
        <v>0</v>
      </c>
      <c r="H24" s="4">
        <v>430</v>
      </c>
      <c r="I24" s="5" t="s">
        <v>46</v>
      </c>
      <c r="J24" s="150">
        <v>3</v>
      </c>
      <c r="K24" s="150"/>
      <c r="L24" s="5" t="s">
        <v>46</v>
      </c>
      <c r="M24" s="155">
        <v>20</v>
      </c>
      <c r="N24" s="5" t="s">
        <v>46</v>
      </c>
      <c r="O24" s="155">
        <v>0</v>
      </c>
      <c r="P24" s="155" t="s">
        <v>61</v>
      </c>
      <c r="Q24" s="155">
        <v>90</v>
      </c>
      <c r="R24" s="4">
        <v>8</v>
      </c>
      <c r="S24" s="4">
        <v>0</v>
      </c>
      <c r="T24" s="4"/>
      <c r="U24" s="255"/>
      <c r="V24" s="255"/>
      <c r="W24" s="255"/>
      <c r="X24" s="228"/>
      <c r="Y24" s="228"/>
      <c r="Z24" s="228"/>
      <c r="AA24" s="260"/>
      <c r="AB24" s="260"/>
      <c r="AC24" s="260"/>
      <c r="AD24" s="260"/>
      <c r="AO24" s="196"/>
    </row>
    <row r="25" spans="1:41">
      <c r="A25" s="251"/>
      <c r="B25" s="155">
        <v>0</v>
      </c>
      <c r="C25" s="155">
        <v>0</v>
      </c>
      <c r="D25" s="155">
        <v>100</v>
      </c>
      <c r="E25" s="155">
        <v>0</v>
      </c>
      <c r="F25" s="155">
        <v>0</v>
      </c>
      <c r="G25" s="155">
        <v>0</v>
      </c>
      <c r="H25" s="4">
        <v>430</v>
      </c>
      <c r="I25" s="5" t="s">
        <v>46</v>
      </c>
      <c r="J25" s="150">
        <v>3</v>
      </c>
      <c r="K25" s="150"/>
      <c r="L25" s="5" t="s">
        <v>46</v>
      </c>
      <c r="M25" s="155">
        <v>20</v>
      </c>
      <c r="N25" s="5" t="s">
        <v>46</v>
      </c>
      <c r="O25" s="155">
        <v>0</v>
      </c>
      <c r="P25" s="155" t="s">
        <v>61</v>
      </c>
      <c r="Q25" s="155">
        <v>92</v>
      </c>
      <c r="R25" s="155">
        <v>4</v>
      </c>
      <c r="S25" s="4">
        <v>0</v>
      </c>
      <c r="T25" s="4"/>
      <c r="U25" s="255"/>
      <c r="V25" s="255"/>
      <c r="W25" s="255"/>
      <c r="X25" s="228"/>
      <c r="Y25" s="228"/>
      <c r="Z25" s="228"/>
      <c r="AA25" s="260"/>
      <c r="AB25" s="260"/>
      <c r="AC25" s="260"/>
      <c r="AD25" s="260"/>
      <c r="AO25" s="196"/>
    </row>
    <row r="26" spans="1:41">
      <c r="A26" s="251"/>
      <c r="B26" s="155">
        <v>0</v>
      </c>
      <c r="C26" s="155">
        <v>0</v>
      </c>
      <c r="D26" s="155">
        <v>0</v>
      </c>
      <c r="E26" s="155">
        <v>100</v>
      </c>
      <c r="F26" s="155">
        <v>0</v>
      </c>
      <c r="G26" s="155">
        <v>0</v>
      </c>
      <c r="H26" s="4">
        <v>430</v>
      </c>
      <c r="I26" s="5" t="s">
        <v>46</v>
      </c>
      <c r="J26" s="150">
        <v>3</v>
      </c>
      <c r="K26" s="150"/>
      <c r="L26" s="5" t="s">
        <v>46</v>
      </c>
      <c r="M26" s="155">
        <v>20</v>
      </c>
      <c r="N26" s="5" t="s">
        <v>46</v>
      </c>
      <c r="O26" s="155">
        <v>0</v>
      </c>
      <c r="P26" s="155" t="s">
        <v>61</v>
      </c>
      <c r="Q26" s="155">
        <v>95</v>
      </c>
      <c r="R26" s="155">
        <v>2</v>
      </c>
      <c r="S26" s="4">
        <v>0</v>
      </c>
      <c r="T26" s="4"/>
      <c r="U26" s="255"/>
      <c r="V26" s="255"/>
      <c r="W26" s="255"/>
      <c r="X26" s="228"/>
      <c r="Y26" s="228"/>
      <c r="Z26" s="228"/>
      <c r="AA26" s="260"/>
      <c r="AB26" s="260"/>
      <c r="AC26" s="260"/>
      <c r="AD26" s="260"/>
      <c r="AO26" s="196"/>
    </row>
    <row r="27" spans="1:41">
      <c r="A27" s="251"/>
      <c r="B27" s="155">
        <v>0</v>
      </c>
      <c r="C27" s="155">
        <v>33</v>
      </c>
      <c r="D27" s="155">
        <v>33</v>
      </c>
      <c r="E27" s="155">
        <v>33</v>
      </c>
      <c r="F27" s="155">
        <v>0</v>
      </c>
      <c r="G27" s="155">
        <v>0</v>
      </c>
      <c r="H27" s="4">
        <v>430</v>
      </c>
      <c r="I27" s="5" t="s">
        <v>46</v>
      </c>
      <c r="J27" s="150">
        <v>3</v>
      </c>
      <c r="K27" s="150"/>
      <c r="L27" s="5" t="s">
        <v>46</v>
      </c>
      <c r="M27" s="155">
        <v>20</v>
      </c>
      <c r="N27" s="5" t="s">
        <v>46</v>
      </c>
      <c r="O27" s="155">
        <v>0</v>
      </c>
      <c r="P27" s="155" t="s">
        <v>61</v>
      </c>
      <c r="Q27" s="155">
        <v>91</v>
      </c>
      <c r="R27" s="4">
        <v>3</v>
      </c>
      <c r="S27" s="4">
        <v>0</v>
      </c>
      <c r="T27" s="4"/>
      <c r="U27" s="255"/>
      <c r="V27" s="255"/>
      <c r="W27" s="255"/>
      <c r="X27" s="228"/>
      <c r="Y27" s="228"/>
      <c r="Z27" s="228"/>
      <c r="AA27" s="260"/>
      <c r="AB27" s="260"/>
      <c r="AC27" s="260"/>
      <c r="AD27" s="260"/>
      <c r="AO27" s="196"/>
    </row>
    <row r="28" spans="1:41" ht="14.25" customHeight="1">
      <c r="A28" s="155" t="s">
        <v>65</v>
      </c>
      <c r="B28" s="155">
        <v>100</v>
      </c>
      <c r="C28" s="155">
        <v>0</v>
      </c>
      <c r="D28" s="155">
        <v>0</v>
      </c>
      <c r="E28" s="155">
        <v>0</v>
      </c>
      <c r="F28" s="155">
        <v>0</v>
      </c>
      <c r="G28" s="155">
        <v>0</v>
      </c>
      <c r="H28" s="4">
        <v>450</v>
      </c>
      <c r="I28" s="7" t="s">
        <v>66</v>
      </c>
      <c r="J28" s="5" t="s">
        <v>46</v>
      </c>
      <c r="K28" s="155"/>
      <c r="L28" s="5" t="s">
        <v>46</v>
      </c>
      <c r="M28" s="150" t="s">
        <v>67</v>
      </c>
      <c r="N28" s="5" t="s">
        <v>46</v>
      </c>
      <c r="O28" s="155">
        <v>0</v>
      </c>
      <c r="P28" s="155" t="s">
        <v>57</v>
      </c>
      <c r="Q28" s="155">
        <v>84</v>
      </c>
      <c r="R28" s="4">
        <v>12</v>
      </c>
      <c r="S28" s="4">
        <v>3</v>
      </c>
      <c r="T28" s="4"/>
      <c r="U28" s="255" t="s">
        <v>68</v>
      </c>
      <c r="V28" s="255"/>
      <c r="W28" s="255"/>
      <c r="X28" s="228" t="s">
        <v>69</v>
      </c>
      <c r="Y28" s="228"/>
      <c r="Z28" s="228"/>
      <c r="AA28" s="255" t="s">
        <v>70</v>
      </c>
      <c r="AB28" s="255"/>
      <c r="AC28" s="255"/>
      <c r="AD28" s="255"/>
      <c r="AO28" s="196"/>
    </row>
    <row r="29" spans="1:41" ht="14.25" customHeight="1">
      <c r="A29" s="257">
        <v>10</v>
      </c>
      <c r="B29" s="171">
        <v>100</v>
      </c>
      <c r="C29" s="171">
        <v>0</v>
      </c>
      <c r="D29" s="171">
        <v>0</v>
      </c>
      <c r="E29" s="171">
        <v>0</v>
      </c>
      <c r="F29" s="171">
        <v>0</v>
      </c>
      <c r="G29" s="171">
        <v>0</v>
      </c>
      <c r="H29" s="4">
        <v>400</v>
      </c>
      <c r="I29" s="150">
        <v>20</v>
      </c>
      <c r="J29" s="5" t="s">
        <v>46</v>
      </c>
      <c r="K29" s="150">
        <v>20</v>
      </c>
      <c r="L29" s="5" t="s">
        <v>46</v>
      </c>
      <c r="M29" s="5" t="s">
        <v>46</v>
      </c>
      <c r="N29" s="5" t="s">
        <v>46</v>
      </c>
      <c r="O29" s="155">
        <v>0</v>
      </c>
      <c r="P29" s="150" t="s">
        <v>57</v>
      </c>
      <c r="Q29" s="155">
        <v>11.2</v>
      </c>
      <c r="R29" s="5">
        <v>84.2</v>
      </c>
      <c r="S29" s="4">
        <v>4.5999999999999996</v>
      </c>
      <c r="T29" s="4"/>
      <c r="U29" s="256" t="s">
        <v>71</v>
      </c>
      <c r="V29" s="256"/>
      <c r="W29" s="256"/>
      <c r="X29" s="262" t="s">
        <v>72</v>
      </c>
      <c r="Y29" s="262"/>
      <c r="Z29" s="262"/>
      <c r="AA29" s="263" t="s">
        <v>73</v>
      </c>
      <c r="AB29" s="263"/>
      <c r="AC29" s="263"/>
      <c r="AD29" s="263"/>
      <c r="AO29" s="196"/>
    </row>
    <row r="30" spans="1:41" ht="14.25" customHeight="1">
      <c r="A30" s="257"/>
      <c r="B30" s="191">
        <v>100</v>
      </c>
      <c r="C30" s="191">
        <v>0</v>
      </c>
      <c r="D30" s="191">
        <v>0</v>
      </c>
      <c r="E30" s="191">
        <v>0</v>
      </c>
      <c r="F30" s="191">
        <v>0</v>
      </c>
      <c r="G30" s="191">
        <v>0</v>
      </c>
      <c r="H30" s="4">
        <v>450</v>
      </c>
      <c r="I30" s="150">
        <v>20</v>
      </c>
      <c r="J30" s="5" t="s">
        <v>46</v>
      </c>
      <c r="K30" s="150">
        <v>20</v>
      </c>
      <c r="L30" s="5" t="s">
        <v>46</v>
      </c>
      <c r="M30" s="5" t="s">
        <v>46</v>
      </c>
      <c r="N30" s="5" t="s">
        <v>46</v>
      </c>
      <c r="O30" s="155">
        <v>0</v>
      </c>
      <c r="P30" s="150" t="s">
        <v>57</v>
      </c>
      <c r="Q30" s="155">
        <v>23.96</v>
      </c>
      <c r="R30" s="5">
        <v>72.239999999999995</v>
      </c>
      <c r="S30" s="4">
        <v>3.8</v>
      </c>
      <c r="T30" s="4"/>
      <c r="U30" s="256"/>
      <c r="V30" s="256"/>
      <c r="W30" s="256"/>
      <c r="X30" s="262"/>
      <c r="Y30" s="262"/>
      <c r="Z30" s="262"/>
      <c r="AA30" s="263"/>
      <c r="AB30" s="263"/>
      <c r="AC30" s="263"/>
      <c r="AD30" s="263"/>
      <c r="AO30" s="196"/>
    </row>
    <row r="31" spans="1:41" ht="14.25" customHeight="1">
      <c r="A31" s="257"/>
      <c r="B31" s="191">
        <v>100</v>
      </c>
      <c r="C31" s="191">
        <v>0</v>
      </c>
      <c r="D31" s="191">
        <v>0</v>
      </c>
      <c r="E31" s="191">
        <v>0</v>
      </c>
      <c r="F31" s="191">
        <v>0</v>
      </c>
      <c r="G31" s="191">
        <v>0</v>
      </c>
      <c r="H31" s="4">
        <v>500</v>
      </c>
      <c r="I31" s="150">
        <v>20</v>
      </c>
      <c r="J31" s="5" t="s">
        <v>46</v>
      </c>
      <c r="K31" s="150">
        <v>20</v>
      </c>
      <c r="L31" s="5" t="s">
        <v>46</v>
      </c>
      <c r="M31" s="5" t="s">
        <v>46</v>
      </c>
      <c r="N31" s="5" t="s">
        <v>46</v>
      </c>
      <c r="O31" s="155">
        <v>0</v>
      </c>
      <c r="P31" s="150" t="s">
        <v>57</v>
      </c>
      <c r="Q31" s="155">
        <v>21.87</v>
      </c>
      <c r="R31" s="5">
        <v>24.75</v>
      </c>
      <c r="S31" s="4">
        <v>3</v>
      </c>
      <c r="T31" s="4"/>
      <c r="U31" s="256"/>
      <c r="V31" s="256"/>
      <c r="W31" s="256"/>
      <c r="X31" s="262"/>
      <c r="Y31" s="262"/>
      <c r="Z31" s="262"/>
      <c r="AA31" s="263"/>
      <c r="AB31" s="263"/>
      <c r="AC31" s="263"/>
      <c r="AD31" s="263"/>
      <c r="AO31" s="196"/>
    </row>
    <row r="32" spans="1:41" ht="14.25" customHeight="1">
      <c r="A32" s="257"/>
      <c r="B32" s="191">
        <v>100</v>
      </c>
      <c r="C32" s="191">
        <v>0</v>
      </c>
      <c r="D32" s="191">
        <v>0</v>
      </c>
      <c r="E32" s="191">
        <v>0</v>
      </c>
      <c r="F32" s="191">
        <v>0</v>
      </c>
      <c r="G32" s="191">
        <v>0</v>
      </c>
      <c r="H32" s="4">
        <v>550</v>
      </c>
      <c r="I32" s="150">
        <v>20</v>
      </c>
      <c r="J32" s="8" t="s">
        <v>46</v>
      </c>
      <c r="K32" s="150">
        <v>20</v>
      </c>
      <c r="L32" s="8" t="s">
        <v>46</v>
      </c>
      <c r="M32" s="8" t="s">
        <v>46</v>
      </c>
      <c r="N32" s="5" t="s">
        <v>46</v>
      </c>
      <c r="O32" s="155">
        <v>0</v>
      </c>
      <c r="P32" s="150" t="s">
        <v>57</v>
      </c>
      <c r="Q32" s="155">
        <v>7.86</v>
      </c>
      <c r="R32" s="5">
        <v>18.420000000000002</v>
      </c>
      <c r="S32" s="4">
        <v>2.5</v>
      </c>
      <c r="T32" s="4"/>
      <c r="U32" s="256"/>
      <c r="V32" s="256"/>
      <c r="W32" s="256"/>
      <c r="X32" s="262"/>
      <c r="Y32" s="262"/>
      <c r="Z32" s="262"/>
      <c r="AA32" s="263"/>
      <c r="AB32" s="263"/>
      <c r="AC32" s="263"/>
      <c r="AD32" s="263"/>
      <c r="AO32" s="196"/>
    </row>
    <row r="33" spans="1:41" ht="14.25" customHeight="1">
      <c r="A33" s="261">
        <v>12</v>
      </c>
      <c r="B33" s="171">
        <v>0</v>
      </c>
      <c r="C33" s="171">
        <v>0</v>
      </c>
      <c r="D33" s="171">
        <v>0</v>
      </c>
      <c r="E33" s="171">
        <v>100</v>
      </c>
      <c r="F33" s="171">
        <v>0</v>
      </c>
      <c r="G33" s="171">
        <v>0</v>
      </c>
      <c r="H33" s="4" t="s">
        <v>46</v>
      </c>
      <c r="I33" s="150">
        <v>5</v>
      </c>
      <c r="J33" s="9" t="s">
        <v>74</v>
      </c>
      <c r="K33" s="10">
        <v>10</v>
      </c>
      <c r="L33" s="5" t="s">
        <v>46</v>
      </c>
      <c r="M33" s="5" t="s">
        <v>46</v>
      </c>
      <c r="N33" s="5">
        <v>250</v>
      </c>
      <c r="O33" s="155">
        <v>0</v>
      </c>
      <c r="P33" s="150" t="s">
        <v>57</v>
      </c>
      <c r="Q33" s="155">
        <v>95.77</v>
      </c>
      <c r="R33" s="5">
        <v>2.2799999999999998</v>
      </c>
      <c r="S33" s="4">
        <v>1.95</v>
      </c>
      <c r="T33" s="4"/>
      <c r="U33" s="256" t="s">
        <v>75</v>
      </c>
      <c r="V33" s="256"/>
      <c r="W33" s="256"/>
      <c r="X33" s="262" t="s">
        <v>76</v>
      </c>
      <c r="Y33" s="262"/>
      <c r="Z33" s="262"/>
      <c r="AA33" s="263" t="s">
        <v>77</v>
      </c>
      <c r="AB33" s="263"/>
      <c r="AC33" s="263"/>
      <c r="AD33" s="263"/>
      <c r="AO33" s="196"/>
    </row>
    <row r="34" spans="1:41" ht="14.25" customHeight="1">
      <c r="A34" s="261"/>
      <c r="B34" s="191">
        <v>0</v>
      </c>
      <c r="C34" s="191">
        <v>0</v>
      </c>
      <c r="D34" s="191">
        <v>0</v>
      </c>
      <c r="E34" s="191">
        <v>100</v>
      </c>
      <c r="F34" s="191">
        <v>0</v>
      </c>
      <c r="G34" s="191">
        <v>0</v>
      </c>
      <c r="H34" s="4" t="s">
        <v>46</v>
      </c>
      <c r="I34" s="150">
        <v>10</v>
      </c>
      <c r="J34" s="9" t="s">
        <v>74</v>
      </c>
      <c r="K34" s="10">
        <v>10</v>
      </c>
      <c r="L34" s="5" t="s">
        <v>46</v>
      </c>
      <c r="M34" s="5" t="s">
        <v>46</v>
      </c>
      <c r="N34" s="5">
        <v>250</v>
      </c>
      <c r="O34" s="155">
        <v>0</v>
      </c>
      <c r="P34" s="150" t="s">
        <v>57</v>
      </c>
      <c r="Q34" s="155">
        <v>95.79</v>
      </c>
      <c r="R34" s="150">
        <v>3.4</v>
      </c>
      <c r="S34" s="4">
        <v>1.81</v>
      </c>
      <c r="T34" s="4"/>
      <c r="U34" s="256"/>
      <c r="V34" s="256"/>
      <c r="W34" s="256"/>
      <c r="X34" s="262"/>
      <c r="Y34" s="262"/>
      <c r="Z34" s="262"/>
      <c r="AA34" s="263"/>
      <c r="AB34" s="263"/>
      <c r="AC34" s="263"/>
      <c r="AD34" s="263"/>
      <c r="AO34" s="196"/>
    </row>
    <row r="35" spans="1:41" ht="14.25" customHeight="1">
      <c r="A35" s="261"/>
      <c r="B35" s="191">
        <v>0</v>
      </c>
      <c r="C35" s="191">
        <v>0</v>
      </c>
      <c r="D35" s="191">
        <v>0</v>
      </c>
      <c r="E35" s="191">
        <v>100</v>
      </c>
      <c r="F35" s="191">
        <v>0</v>
      </c>
      <c r="G35" s="191">
        <v>0</v>
      </c>
      <c r="H35" s="150" t="s">
        <v>46</v>
      </c>
      <c r="I35" s="150">
        <v>15</v>
      </c>
      <c r="J35" s="9" t="s">
        <v>74</v>
      </c>
      <c r="K35" s="10">
        <v>10</v>
      </c>
      <c r="L35" s="5" t="s">
        <v>46</v>
      </c>
      <c r="M35" s="5" t="s">
        <v>46</v>
      </c>
      <c r="N35" s="5">
        <v>250</v>
      </c>
      <c r="O35" s="155">
        <v>0</v>
      </c>
      <c r="P35" s="150" t="s">
        <v>57</v>
      </c>
      <c r="Q35" s="155">
        <v>92.75</v>
      </c>
      <c r="R35" s="150">
        <v>5.65</v>
      </c>
      <c r="S35" s="4">
        <v>1.6</v>
      </c>
      <c r="T35" s="4"/>
      <c r="U35" s="256"/>
      <c r="V35" s="256"/>
      <c r="W35" s="256"/>
      <c r="X35" s="262"/>
      <c r="Y35" s="262"/>
      <c r="Z35" s="262"/>
      <c r="AA35" s="263"/>
      <c r="AB35" s="263"/>
      <c r="AC35" s="263"/>
      <c r="AD35" s="263"/>
      <c r="AO35" s="196"/>
    </row>
    <row r="36" spans="1:41" ht="14.25" customHeight="1">
      <c r="A36" s="261"/>
      <c r="B36" s="191">
        <v>0</v>
      </c>
      <c r="C36" s="191">
        <v>0</v>
      </c>
      <c r="D36" s="191">
        <v>0</v>
      </c>
      <c r="E36" s="191">
        <v>100</v>
      </c>
      <c r="F36" s="191">
        <v>0</v>
      </c>
      <c r="G36" s="191">
        <v>0</v>
      </c>
      <c r="H36" s="4" t="s">
        <v>46</v>
      </c>
      <c r="I36" s="150">
        <v>20</v>
      </c>
      <c r="J36" s="9" t="s">
        <v>74</v>
      </c>
      <c r="K36" s="10">
        <v>10</v>
      </c>
      <c r="L36" s="5" t="s">
        <v>46</v>
      </c>
      <c r="M36" s="8" t="s">
        <v>46</v>
      </c>
      <c r="N36" s="5">
        <v>250</v>
      </c>
      <c r="O36" s="155">
        <v>0</v>
      </c>
      <c r="P36" s="150" t="s">
        <v>57</v>
      </c>
      <c r="Q36" s="155">
        <v>92.65</v>
      </c>
      <c r="R36" s="150">
        <v>6.31</v>
      </c>
      <c r="S36" s="4">
        <v>1.04</v>
      </c>
      <c r="T36" s="4"/>
      <c r="U36" s="256"/>
      <c r="V36" s="256"/>
      <c r="W36" s="256"/>
      <c r="X36" s="262"/>
      <c r="Y36" s="262"/>
      <c r="Z36" s="262"/>
      <c r="AA36" s="263"/>
      <c r="AB36" s="263"/>
      <c r="AC36" s="263"/>
      <c r="AD36" s="263"/>
      <c r="AO36" s="196"/>
    </row>
    <row r="37" spans="1:41" ht="14.25" customHeight="1">
      <c r="A37" s="261"/>
      <c r="B37" s="191">
        <v>0</v>
      </c>
      <c r="C37">
        <v>100</v>
      </c>
      <c r="D37" s="191">
        <v>0</v>
      </c>
      <c r="E37" s="191">
        <v>0</v>
      </c>
      <c r="F37" s="191">
        <v>0</v>
      </c>
      <c r="G37" s="191">
        <v>0</v>
      </c>
      <c r="H37" s="4" t="s">
        <v>46</v>
      </c>
      <c r="I37" s="150">
        <v>5</v>
      </c>
      <c r="J37" s="9" t="s">
        <v>74</v>
      </c>
      <c r="K37" s="10">
        <v>10</v>
      </c>
      <c r="L37" s="5" t="s">
        <v>46</v>
      </c>
      <c r="M37" s="5" t="s">
        <v>46</v>
      </c>
      <c r="N37" s="5">
        <v>250</v>
      </c>
      <c r="O37" s="155">
        <v>0</v>
      </c>
      <c r="P37" s="150" t="s">
        <v>57</v>
      </c>
      <c r="Q37" s="155">
        <v>81.650000000000006</v>
      </c>
      <c r="R37" s="150">
        <v>18.170000000000002</v>
      </c>
      <c r="S37" s="4">
        <v>0.18</v>
      </c>
      <c r="T37" s="4"/>
      <c r="U37" s="256"/>
      <c r="V37" s="256"/>
      <c r="W37" s="256"/>
      <c r="X37" s="262"/>
      <c r="Y37" s="262"/>
      <c r="Z37" s="262"/>
      <c r="AA37" s="263"/>
      <c r="AB37" s="263"/>
      <c r="AC37" s="263"/>
      <c r="AD37" s="263"/>
      <c r="AO37" s="196"/>
    </row>
    <row r="38" spans="1:41" ht="14.25" customHeight="1">
      <c r="A38" s="261"/>
      <c r="B38" s="191">
        <v>0</v>
      </c>
      <c r="C38">
        <v>100</v>
      </c>
      <c r="D38" s="191">
        <v>0</v>
      </c>
      <c r="E38" s="191">
        <v>0</v>
      </c>
      <c r="F38" s="191">
        <v>0</v>
      </c>
      <c r="G38" s="191">
        <v>0</v>
      </c>
      <c r="H38" s="4" t="s">
        <v>46</v>
      </c>
      <c r="I38" s="150">
        <v>10</v>
      </c>
      <c r="J38" s="9" t="s">
        <v>74</v>
      </c>
      <c r="K38" s="10">
        <v>10</v>
      </c>
      <c r="L38" s="5" t="s">
        <v>46</v>
      </c>
      <c r="M38" s="5" t="s">
        <v>46</v>
      </c>
      <c r="N38" s="5">
        <v>250</v>
      </c>
      <c r="O38" s="155">
        <v>0</v>
      </c>
      <c r="P38" s="150" t="s">
        <v>57</v>
      </c>
      <c r="Q38" s="155">
        <v>81.33</v>
      </c>
      <c r="R38" s="150">
        <v>18.57</v>
      </c>
      <c r="S38" s="4">
        <v>0.1</v>
      </c>
      <c r="T38" s="4"/>
      <c r="U38" s="256"/>
      <c r="V38" s="256"/>
      <c r="W38" s="256"/>
      <c r="X38" s="262"/>
      <c r="Y38" s="262"/>
      <c r="Z38" s="262"/>
      <c r="AA38" s="263"/>
      <c r="AB38" s="263"/>
      <c r="AC38" s="263"/>
      <c r="AD38" s="263"/>
      <c r="AO38" s="196"/>
    </row>
    <row r="39" spans="1:41" ht="14.25" customHeight="1">
      <c r="A39" s="261"/>
      <c r="B39" s="191">
        <v>0</v>
      </c>
      <c r="C39">
        <v>100</v>
      </c>
      <c r="D39" s="191">
        <v>0</v>
      </c>
      <c r="E39" s="191">
        <v>0</v>
      </c>
      <c r="F39" s="191">
        <v>0</v>
      </c>
      <c r="G39" s="191">
        <v>0</v>
      </c>
      <c r="H39" s="4" t="s">
        <v>46</v>
      </c>
      <c r="I39" s="150">
        <v>15</v>
      </c>
      <c r="J39" s="9" t="s">
        <v>74</v>
      </c>
      <c r="K39" s="10">
        <v>10</v>
      </c>
      <c r="L39" s="5" t="s">
        <v>46</v>
      </c>
      <c r="M39" s="5" t="s">
        <v>46</v>
      </c>
      <c r="N39" s="5">
        <v>250</v>
      </c>
      <c r="O39" s="155">
        <v>0</v>
      </c>
      <c r="P39" s="150" t="s">
        <v>57</v>
      </c>
      <c r="Q39" s="155">
        <v>72.63</v>
      </c>
      <c r="R39" s="150">
        <v>27.36</v>
      </c>
      <c r="S39" s="4">
        <v>0.01</v>
      </c>
      <c r="T39" s="4"/>
      <c r="U39" s="256"/>
      <c r="V39" s="256"/>
      <c r="W39" s="256"/>
      <c r="X39" s="262"/>
      <c r="Y39" s="262"/>
      <c r="Z39" s="262"/>
      <c r="AA39" s="263"/>
      <c r="AB39" s="263"/>
      <c r="AC39" s="263"/>
      <c r="AD39" s="263"/>
      <c r="AO39" s="196"/>
    </row>
    <row r="40" spans="1:41" ht="14.25" customHeight="1">
      <c r="A40" s="261"/>
      <c r="B40" s="191">
        <v>0</v>
      </c>
      <c r="C40">
        <v>100</v>
      </c>
      <c r="D40" s="191">
        <v>0</v>
      </c>
      <c r="E40" s="191">
        <v>0</v>
      </c>
      <c r="F40" s="191">
        <v>0</v>
      </c>
      <c r="G40" s="191">
        <v>0</v>
      </c>
      <c r="H40" s="4" t="s">
        <v>46</v>
      </c>
      <c r="I40" s="150">
        <v>20</v>
      </c>
      <c r="J40" s="9" t="s">
        <v>74</v>
      </c>
      <c r="K40" s="10">
        <v>10</v>
      </c>
      <c r="L40" s="5" t="s">
        <v>46</v>
      </c>
      <c r="M40" s="8" t="s">
        <v>46</v>
      </c>
      <c r="N40" s="5">
        <v>250</v>
      </c>
      <c r="O40" s="155">
        <v>0</v>
      </c>
      <c r="P40" s="150" t="s">
        <v>57</v>
      </c>
      <c r="Q40" s="155">
        <v>61.24</v>
      </c>
      <c r="R40" s="150">
        <v>38.76</v>
      </c>
      <c r="S40" s="4">
        <v>0</v>
      </c>
      <c r="T40" s="4"/>
      <c r="U40" s="256"/>
      <c r="V40" s="256"/>
      <c r="W40" s="256"/>
      <c r="X40" s="262"/>
      <c r="Y40" s="262"/>
      <c r="Z40" s="262"/>
      <c r="AA40" s="263"/>
      <c r="AB40" s="263"/>
      <c r="AC40" s="263"/>
      <c r="AD40" s="263"/>
      <c r="AO40" s="196"/>
    </row>
    <row r="41" spans="1:41" ht="14.25" customHeight="1">
      <c r="A41" s="261"/>
      <c r="B41" s="191">
        <v>0</v>
      </c>
      <c r="C41">
        <v>0</v>
      </c>
      <c r="D41" s="191">
        <v>0</v>
      </c>
      <c r="E41" s="191">
        <v>0</v>
      </c>
      <c r="F41" s="191">
        <v>0</v>
      </c>
      <c r="G41" s="11">
        <v>100</v>
      </c>
      <c r="H41" s="4" t="s">
        <v>46</v>
      </c>
      <c r="I41" s="150">
        <v>5</v>
      </c>
      <c r="J41" s="9" t="s">
        <v>74</v>
      </c>
      <c r="K41" s="10">
        <v>10</v>
      </c>
      <c r="L41" s="5" t="s">
        <v>46</v>
      </c>
      <c r="M41" s="5" t="s">
        <v>46</v>
      </c>
      <c r="N41" s="5">
        <v>250</v>
      </c>
      <c r="O41" s="155">
        <v>0</v>
      </c>
      <c r="P41" s="150" t="s">
        <v>57</v>
      </c>
      <c r="Q41" s="155">
        <v>39.020000000000003</v>
      </c>
      <c r="R41" s="150">
        <v>51.61</v>
      </c>
      <c r="S41" s="4">
        <v>9.3699999999999992</v>
      </c>
      <c r="T41" s="4"/>
      <c r="U41" s="256"/>
      <c r="V41" s="256"/>
      <c r="W41" s="256"/>
      <c r="X41" s="262"/>
      <c r="Y41" s="262"/>
      <c r="Z41" s="262"/>
      <c r="AA41" s="263"/>
      <c r="AB41" s="263"/>
      <c r="AC41" s="263"/>
      <c r="AD41" s="263"/>
      <c r="AO41" s="196"/>
    </row>
    <row r="42" spans="1:41" ht="14.25" customHeight="1">
      <c r="A42" s="261"/>
      <c r="B42" s="191">
        <v>0</v>
      </c>
      <c r="C42">
        <v>0</v>
      </c>
      <c r="D42" s="191">
        <v>0</v>
      </c>
      <c r="E42" s="191">
        <v>0</v>
      </c>
      <c r="F42" s="191">
        <v>0</v>
      </c>
      <c r="G42" s="11">
        <v>100</v>
      </c>
      <c r="H42" s="4" t="s">
        <v>46</v>
      </c>
      <c r="I42" s="150">
        <v>10</v>
      </c>
      <c r="J42" s="9" t="s">
        <v>74</v>
      </c>
      <c r="K42" s="10">
        <v>10</v>
      </c>
      <c r="L42" s="8" t="s">
        <v>46</v>
      </c>
      <c r="M42" s="5" t="s">
        <v>46</v>
      </c>
      <c r="N42" s="5">
        <v>250</v>
      </c>
      <c r="O42" s="155">
        <v>0</v>
      </c>
      <c r="P42" s="150" t="s">
        <v>57</v>
      </c>
      <c r="Q42" s="155">
        <v>35.4</v>
      </c>
      <c r="R42" s="150">
        <v>56.32</v>
      </c>
      <c r="S42" s="4">
        <v>8.2799999999999994</v>
      </c>
      <c r="T42" s="4"/>
      <c r="U42" s="256"/>
      <c r="V42" s="256"/>
      <c r="W42" s="256"/>
      <c r="X42" s="262"/>
      <c r="Y42" s="262"/>
      <c r="Z42" s="262"/>
      <c r="AA42" s="263"/>
      <c r="AB42" s="263"/>
      <c r="AC42" s="263"/>
      <c r="AD42" s="263"/>
      <c r="AO42" s="196"/>
    </row>
    <row r="43" spans="1:41" ht="14.25" customHeight="1">
      <c r="A43" s="261"/>
      <c r="B43" s="191">
        <v>0</v>
      </c>
      <c r="C43">
        <v>0</v>
      </c>
      <c r="D43" s="191">
        <v>0</v>
      </c>
      <c r="E43" s="191">
        <v>0</v>
      </c>
      <c r="F43" s="191">
        <v>0</v>
      </c>
      <c r="G43" s="11">
        <v>100</v>
      </c>
      <c r="H43" s="4" t="s">
        <v>46</v>
      </c>
      <c r="I43" s="150">
        <v>15</v>
      </c>
      <c r="J43" s="9" t="s">
        <v>74</v>
      </c>
      <c r="K43" s="10">
        <v>10</v>
      </c>
      <c r="L43" s="5" t="s">
        <v>46</v>
      </c>
      <c r="M43" s="5" t="s">
        <v>46</v>
      </c>
      <c r="N43" s="5">
        <v>250</v>
      </c>
      <c r="O43" s="155">
        <v>0</v>
      </c>
      <c r="P43" s="150" t="s">
        <v>57</v>
      </c>
      <c r="Q43" s="155">
        <v>29.71</v>
      </c>
      <c r="R43" s="150">
        <v>64.540000000000006</v>
      </c>
      <c r="S43" s="4">
        <v>5.75</v>
      </c>
      <c r="T43" s="4"/>
      <c r="U43" s="256"/>
      <c r="V43" s="256"/>
      <c r="W43" s="256"/>
      <c r="X43" s="262"/>
      <c r="Y43" s="262"/>
      <c r="Z43" s="262"/>
      <c r="AA43" s="263"/>
      <c r="AB43" s="263"/>
      <c r="AC43" s="263"/>
      <c r="AD43" s="263"/>
      <c r="AO43" s="196"/>
    </row>
    <row r="44" spans="1:41" ht="14.25" customHeight="1">
      <c r="A44" s="261"/>
      <c r="B44" s="191">
        <v>0</v>
      </c>
      <c r="C44">
        <v>0</v>
      </c>
      <c r="D44" s="191">
        <v>0</v>
      </c>
      <c r="E44" s="191">
        <v>0</v>
      </c>
      <c r="F44" s="191">
        <v>0</v>
      </c>
      <c r="G44" s="11">
        <v>100</v>
      </c>
      <c r="H44" s="4" t="s">
        <v>46</v>
      </c>
      <c r="I44" s="150">
        <v>20</v>
      </c>
      <c r="J44" s="9" t="s">
        <v>74</v>
      </c>
      <c r="K44" s="10">
        <v>10</v>
      </c>
      <c r="L44" s="5" t="s">
        <v>46</v>
      </c>
      <c r="M44" s="8" t="s">
        <v>46</v>
      </c>
      <c r="N44" s="5">
        <v>250</v>
      </c>
      <c r="O44" s="155">
        <v>0</v>
      </c>
      <c r="P44" s="150" t="s">
        <v>57</v>
      </c>
      <c r="Q44" s="155">
        <v>29.16</v>
      </c>
      <c r="R44" s="150">
        <v>65.209999999999994</v>
      </c>
      <c r="S44" s="4">
        <v>5.63</v>
      </c>
      <c r="T44" s="4"/>
      <c r="U44" s="256"/>
      <c r="V44" s="256"/>
      <c r="W44" s="256"/>
      <c r="X44" s="262"/>
      <c r="Y44" s="262"/>
      <c r="Z44" s="262"/>
      <c r="AA44" s="263"/>
      <c r="AB44" s="263"/>
      <c r="AC44" s="263"/>
      <c r="AD44" s="263"/>
      <c r="AO44" s="196"/>
    </row>
    <row r="45" spans="1:41" ht="14.25" customHeight="1">
      <c r="A45" s="261"/>
      <c r="B45" s="191">
        <v>0</v>
      </c>
      <c r="C45" s="11">
        <v>0</v>
      </c>
      <c r="D45">
        <v>100</v>
      </c>
      <c r="E45" s="191">
        <v>0</v>
      </c>
      <c r="F45" s="191">
        <v>0</v>
      </c>
      <c r="G45" s="191">
        <v>0</v>
      </c>
      <c r="H45" s="4" t="s">
        <v>46</v>
      </c>
      <c r="I45" s="150">
        <v>5</v>
      </c>
      <c r="J45" s="9" t="s">
        <v>74</v>
      </c>
      <c r="K45" s="10">
        <v>10</v>
      </c>
      <c r="L45" s="5" t="s">
        <v>46</v>
      </c>
      <c r="M45" s="5" t="s">
        <v>46</v>
      </c>
      <c r="N45" s="5">
        <v>250</v>
      </c>
      <c r="O45" s="155">
        <v>0</v>
      </c>
      <c r="P45" s="150" t="s">
        <v>57</v>
      </c>
      <c r="Q45" s="155">
        <v>83.34</v>
      </c>
      <c r="R45" s="150">
        <v>16.55</v>
      </c>
      <c r="S45" s="4">
        <v>0.11</v>
      </c>
      <c r="T45" s="4"/>
      <c r="U45" s="256"/>
      <c r="V45" s="256"/>
      <c r="W45" s="256"/>
      <c r="X45" s="262"/>
      <c r="Y45" s="262"/>
      <c r="Z45" s="262"/>
      <c r="AA45" s="263"/>
      <c r="AB45" s="263"/>
      <c r="AC45" s="263"/>
      <c r="AD45" s="263"/>
      <c r="AO45" s="196"/>
    </row>
    <row r="46" spans="1:41" ht="14.25" customHeight="1">
      <c r="A46" s="261"/>
      <c r="B46" s="191">
        <v>0</v>
      </c>
      <c r="C46" s="11">
        <v>0</v>
      </c>
      <c r="D46">
        <v>100</v>
      </c>
      <c r="E46" s="191">
        <v>0</v>
      </c>
      <c r="F46" s="191">
        <v>0</v>
      </c>
      <c r="G46" s="191">
        <v>0</v>
      </c>
      <c r="H46" s="4" t="s">
        <v>46</v>
      </c>
      <c r="I46" s="150">
        <v>10</v>
      </c>
      <c r="J46" s="9" t="s">
        <v>74</v>
      </c>
      <c r="K46" s="10">
        <v>10</v>
      </c>
      <c r="L46" s="5" t="s">
        <v>46</v>
      </c>
      <c r="M46" s="5" t="s">
        <v>46</v>
      </c>
      <c r="N46" s="5">
        <v>250</v>
      </c>
      <c r="O46" s="155">
        <v>0</v>
      </c>
      <c r="P46" s="150" t="s">
        <v>57</v>
      </c>
      <c r="Q46" s="155">
        <v>82.67</v>
      </c>
      <c r="R46" s="150">
        <v>17.2</v>
      </c>
      <c r="S46" s="4">
        <v>0.13</v>
      </c>
      <c r="T46" s="4"/>
      <c r="U46" s="256"/>
      <c r="V46" s="256"/>
      <c r="W46" s="256"/>
      <c r="X46" s="262"/>
      <c r="Y46" s="262"/>
      <c r="Z46" s="262"/>
      <c r="AA46" s="263"/>
      <c r="AB46" s="263"/>
      <c r="AC46" s="263"/>
      <c r="AD46" s="263"/>
      <c r="AO46" s="196"/>
    </row>
    <row r="47" spans="1:41" ht="14.25" customHeight="1">
      <c r="A47" s="261"/>
      <c r="B47" s="191">
        <v>0</v>
      </c>
      <c r="C47" s="11">
        <v>0</v>
      </c>
      <c r="D47">
        <v>100</v>
      </c>
      <c r="E47" s="191">
        <v>0</v>
      </c>
      <c r="F47" s="191">
        <v>0</v>
      </c>
      <c r="G47" s="191">
        <v>0</v>
      </c>
      <c r="H47" s="4" t="s">
        <v>46</v>
      </c>
      <c r="I47" s="150">
        <v>15</v>
      </c>
      <c r="J47" s="9" t="s">
        <v>74</v>
      </c>
      <c r="K47" s="10">
        <v>10</v>
      </c>
      <c r="L47" s="5" t="s">
        <v>46</v>
      </c>
      <c r="M47" s="5" t="s">
        <v>46</v>
      </c>
      <c r="N47" s="5">
        <v>250</v>
      </c>
      <c r="O47" s="155">
        <v>0</v>
      </c>
      <c r="P47" s="150" t="s">
        <v>57</v>
      </c>
      <c r="Q47" s="155">
        <v>82.92</v>
      </c>
      <c r="R47" s="150">
        <v>17.88</v>
      </c>
      <c r="S47" s="4">
        <v>0.1</v>
      </c>
      <c r="T47" s="4"/>
      <c r="U47" s="256"/>
      <c r="V47" s="256"/>
      <c r="W47" s="256"/>
      <c r="X47" s="262"/>
      <c r="Y47" s="262"/>
      <c r="Z47" s="262"/>
      <c r="AA47" s="263"/>
      <c r="AB47" s="263"/>
      <c r="AC47" s="263"/>
      <c r="AD47" s="263"/>
      <c r="AO47" s="196"/>
    </row>
    <row r="48" spans="1:41" ht="14.25" customHeight="1">
      <c r="A48" s="261"/>
      <c r="B48" s="191">
        <v>0</v>
      </c>
      <c r="C48" s="11">
        <v>0</v>
      </c>
      <c r="D48">
        <v>100</v>
      </c>
      <c r="E48" s="191">
        <v>0</v>
      </c>
      <c r="F48" s="191">
        <v>0</v>
      </c>
      <c r="G48" s="191">
        <v>0</v>
      </c>
      <c r="H48" s="12" t="s">
        <v>46</v>
      </c>
      <c r="I48" s="10">
        <v>20</v>
      </c>
      <c r="J48" s="9" t="s">
        <v>74</v>
      </c>
      <c r="K48" s="10">
        <v>10</v>
      </c>
      <c r="L48" s="8" t="s">
        <v>46</v>
      </c>
      <c r="M48" s="8" t="s">
        <v>46</v>
      </c>
      <c r="N48" s="5">
        <v>250</v>
      </c>
      <c r="O48" s="155">
        <v>0</v>
      </c>
      <c r="P48" s="10" t="s">
        <v>57</v>
      </c>
      <c r="Q48" s="171">
        <v>68.06</v>
      </c>
      <c r="R48" s="10">
        <v>31.84</v>
      </c>
      <c r="S48" s="12">
        <v>0.1</v>
      </c>
      <c r="T48" s="12"/>
      <c r="U48" s="256"/>
      <c r="V48" s="256"/>
      <c r="W48" s="256"/>
      <c r="X48" s="262"/>
      <c r="Y48" s="262"/>
      <c r="Z48" s="262"/>
      <c r="AA48" s="263"/>
      <c r="AB48" s="263"/>
      <c r="AC48" s="263"/>
      <c r="AD48" s="263"/>
      <c r="AO48" s="196"/>
    </row>
    <row r="49" spans="1:41" ht="14.25" customHeight="1">
      <c r="A49" s="251">
        <v>15</v>
      </c>
      <c r="B49" s="155">
        <v>100</v>
      </c>
      <c r="C49" s="155">
        <v>0</v>
      </c>
      <c r="D49" s="155">
        <v>0</v>
      </c>
      <c r="E49" s="155">
        <v>0</v>
      </c>
      <c r="F49" s="155">
        <v>0</v>
      </c>
      <c r="G49" s="155">
        <v>0</v>
      </c>
      <c r="H49" s="155">
        <v>700</v>
      </c>
      <c r="I49" s="150">
        <v>25</v>
      </c>
      <c r="J49" s="150" t="s">
        <v>46</v>
      </c>
      <c r="K49" s="150" t="s">
        <v>46</v>
      </c>
      <c r="L49" s="155">
        <v>25</v>
      </c>
      <c r="M49" s="150" t="s">
        <v>46</v>
      </c>
      <c r="N49" s="155">
        <v>200</v>
      </c>
      <c r="O49" s="155">
        <v>0</v>
      </c>
      <c r="P49" s="150" t="s">
        <v>78</v>
      </c>
      <c r="Q49" s="155">
        <v>79.72</v>
      </c>
      <c r="R49" s="150">
        <v>16.77</v>
      </c>
      <c r="S49" s="4">
        <v>0</v>
      </c>
      <c r="T49" s="4"/>
      <c r="U49" s="255" t="s">
        <v>79</v>
      </c>
      <c r="V49" s="255"/>
      <c r="W49" s="255"/>
      <c r="X49" s="251" t="s">
        <v>80</v>
      </c>
      <c r="Y49" s="251"/>
      <c r="Z49" s="251"/>
      <c r="AA49" s="263" t="s">
        <v>81</v>
      </c>
      <c r="AB49" s="263"/>
      <c r="AC49" s="263"/>
      <c r="AD49" s="263"/>
      <c r="AO49" s="196"/>
    </row>
    <row r="50" spans="1:41" ht="14.25" customHeight="1">
      <c r="A50" s="251"/>
      <c r="B50" s="155">
        <v>0</v>
      </c>
      <c r="C50" s="155">
        <v>100</v>
      </c>
      <c r="D50" s="155">
        <v>0</v>
      </c>
      <c r="E50" s="155">
        <v>0</v>
      </c>
      <c r="F50" s="155">
        <v>0</v>
      </c>
      <c r="G50" s="155">
        <v>0</v>
      </c>
      <c r="H50" s="155">
        <v>700</v>
      </c>
      <c r="I50" s="150">
        <v>25</v>
      </c>
      <c r="J50" s="150" t="s">
        <v>46</v>
      </c>
      <c r="K50" s="150" t="s">
        <v>46</v>
      </c>
      <c r="L50" s="155">
        <v>25</v>
      </c>
      <c r="M50" s="150" t="s">
        <v>46</v>
      </c>
      <c r="N50" s="155">
        <v>200</v>
      </c>
      <c r="O50" s="155">
        <v>0</v>
      </c>
      <c r="P50" s="150" t="s">
        <v>78</v>
      </c>
      <c r="Q50" s="155">
        <v>84.25</v>
      </c>
      <c r="R50" s="150">
        <v>15.02</v>
      </c>
      <c r="S50" s="4">
        <v>0</v>
      </c>
      <c r="T50" s="4"/>
      <c r="U50" s="255"/>
      <c r="V50" s="255"/>
      <c r="W50" s="255"/>
      <c r="X50" s="251"/>
      <c r="Y50" s="251"/>
      <c r="Z50" s="251"/>
      <c r="AA50" s="263"/>
      <c r="AB50" s="263"/>
      <c r="AC50" s="263"/>
      <c r="AD50" s="263"/>
      <c r="AO50" s="196"/>
    </row>
    <row r="51" spans="1:41" ht="14.25" customHeight="1">
      <c r="A51" s="251"/>
      <c r="B51" s="155">
        <v>0</v>
      </c>
      <c r="C51" s="155">
        <v>0</v>
      </c>
      <c r="D51" s="155">
        <v>100</v>
      </c>
      <c r="E51" s="155">
        <v>0</v>
      </c>
      <c r="F51" s="155">
        <v>0</v>
      </c>
      <c r="G51" s="155">
        <v>0</v>
      </c>
      <c r="H51" s="155">
        <v>700</v>
      </c>
      <c r="I51" s="150">
        <v>25</v>
      </c>
      <c r="J51" s="150" t="s">
        <v>46</v>
      </c>
      <c r="K51" s="150" t="s">
        <v>46</v>
      </c>
      <c r="L51" s="155">
        <v>25</v>
      </c>
      <c r="M51" s="150" t="s">
        <v>46</v>
      </c>
      <c r="N51" s="155">
        <v>200</v>
      </c>
      <c r="O51" s="155">
        <v>0</v>
      </c>
      <c r="P51" s="150" t="s">
        <v>78</v>
      </c>
      <c r="Q51" s="155">
        <v>84.44</v>
      </c>
      <c r="R51" s="150">
        <v>13.63</v>
      </c>
      <c r="S51" s="4">
        <v>0.15</v>
      </c>
      <c r="T51" s="4"/>
      <c r="U51" s="255"/>
      <c r="V51" s="255"/>
      <c r="W51" s="255"/>
      <c r="X51" s="251"/>
      <c r="Y51" s="251"/>
      <c r="Z51" s="251"/>
      <c r="AA51" s="263"/>
      <c r="AB51" s="263"/>
      <c r="AC51" s="263"/>
      <c r="AD51" s="263"/>
      <c r="AO51" s="196"/>
    </row>
    <row r="52" spans="1:41" ht="14.25" customHeight="1">
      <c r="A52" s="251"/>
      <c r="B52" s="155">
        <v>0</v>
      </c>
      <c r="C52" s="155">
        <v>0</v>
      </c>
      <c r="D52" s="155">
        <v>0</v>
      </c>
      <c r="E52" s="155">
        <v>100</v>
      </c>
      <c r="F52" s="155">
        <v>0</v>
      </c>
      <c r="G52" s="155">
        <v>0</v>
      </c>
      <c r="H52" s="155">
        <v>700</v>
      </c>
      <c r="I52" s="150">
        <v>25</v>
      </c>
      <c r="J52" s="150" t="s">
        <v>46</v>
      </c>
      <c r="K52" s="150" t="s">
        <v>46</v>
      </c>
      <c r="L52" s="155">
        <v>25</v>
      </c>
      <c r="M52" s="150" t="s">
        <v>46</v>
      </c>
      <c r="N52" s="155">
        <v>200</v>
      </c>
      <c r="O52" s="155">
        <v>0</v>
      </c>
      <c r="P52" s="150" t="s">
        <v>78</v>
      </c>
      <c r="Q52" s="155">
        <v>83.77</v>
      </c>
      <c r="R52" s="150">
        <v>3.41</v>
      </c>
      <c r="S52" s="4">
        <v>3.5</v>
      </c>
      <c r="T52" s="4"/>
      <c r="U52" s="255"/>
      <c r="V52" s="255"/>
      <c r="W52" s="255"/>
      <c r="X52" s="251"/>
      <c r="Y52" s="251"/>
      <c r="Z52" s="251"/>
      <c r="AA52" s="263"/>
      <c r="AB52" s="263"/>
      <c r="AC52" s="263"/>
      <c r="AD52" s="263"/>
      <c r="AO52" s="196"/>
    </row>
    <row r="53" spans="1:41" ht="14.25" customHeight="1">
      <c r="A53" s="251"/>
      <c r="B53" s="155">
        <v>0</v>
      </c>
      <c r="C53" s="155">
        <v>0</v>
      </c>
      <c r="D53" s="155">
        <v>0</v>
      </c>
      <c r="E53" s="155">
        <v>0</v>
      </c>
      <c r="F53" s="155">
        <v>100</v>
      </c>
      <c r="G53" s="155">
        <v>0</v>
      </c>
      <c r="H53" s="155">
        <v>700</v>
      </c>
      <c r="I53" s="150">
        <v>25</v>
      </c>
      <c r="J53" s="150" t="s">
        <v>46</v>
      </c>
      <c r="K53" s="150" t="s">
        <v>46</v>
      </c>
      <c r="L53" s="155">
        <v>25</v>
      </c>
      <c r="M53" s="150" t="s">
        <v>46</v>
      </c>
      <c r="N53" s="155">
        <v>200</v>
      </c>
      <c r="O53" s="155">
        <v>0</v>
      </c>
      <c r="P53" s="150" t="s">
        <v>78</v>
      </c>
      <c r="Q53" s="155">
        <v>31.69</v>
      </c>
      <c r="R53" s="150">
        <v>2.4700000000000002</v>
      </c>
      <c r="S53" s="4">
        <v>13.78</v>
      </c>
      <c r="T53" s="4">
        <v>52.93</v>
      </c>
      <c r="U53" s="255"/>
      <c r="V53" s="255"/>
      <c r="W53" s="255"/>
      <c r="X53" s="251"/>
      <c r="Y53" s="251"/>
      <c r="Z53" s="251"/>
      <c r="AA53" s="263"/>
      <c r="AB53" s="263"/>
      <c r="AC53" s="263"/>
      <c r="AD53" s="263"/>
      <c r="AO53" s="196"/>
    </row>
    <row r="54" spans="1:41" ht="14.25" customHeight="1">
      <c r="A54" s="251"/>
      <c r="B54" s="155">
        <v>0</v>
      </c>
      <c r="C54" s="155">
        <v>0</v>
      </c>
      <c r="D54" s="155">
        <v>0</v>
      </c>
      <c r="E54" s="155">
        <v>0</v>
      </c>
      <c r="F54" s="155">
        <v>0</v>
      </c>
      <c r="G54" s="155">
        <v>100</v>
      </c>
      <c r="H54" s="155">
        <v>700</v>
      </c>
      <c r="I54" s="150">
        <v>25</v>
      </c>
      <c r="J54" s="150" t="s">
        <v>46</v>
      </c>
      <c r="K54" s="150" t="s">
        <v>46</v>
      </c>
      <c r="L54" s="155">
        <v>25</v>
      </c>
      <c r="M54" s="150" t="s">
        <v>46</v>
      </c>
      <c r="N54" s="155">
        <v>200</v>
      </c>
      <c r="O54" s="155">
        <v>0</v>
      </c>
      <c r="P54" s="150" t="s">
        <v>78</v>
      </c>
      <c r="Q54" s="155">
        <v>41.3</v>
      </c>
      <c r="R54" s="150">
        <v>33.99</v>
      </c>
      <c r="S54" s="4">
        <v>15.55</v>
      </c>
      <c r="T54" s="155"/>
      <c r="U54" s="255"/>
      <c r="V54" s="255"/>
      <c r="W54" s="255"/>
      <c r="X54" s="251"/>
      <c r="Y54" s="251"/>
      <c r="Z54" s="251"/>
      <c r="AA54" s="263"/>
      <c r="AB54" s="263"/>
      <c r="AC54" s="263"/>
      <c r="AD54" s="263"/>
      <c r="AO54" s="196"/>
    </row>
    <row r="55" spans="1:41" ht="14.25" customHeight="1">
      <c r="A55" s="251"/>
      <c r="B55" s="171">
        <v>31.25</v>
      </c>
      <c r="C55" s="171">
        <v>31.25</v>
      </c>
      <c r="D55" s="171">
        <v>7.29</v>
      </c>
      <c r="E55" s="171">
        <v>13.5</v>
      </c>
      <c r="F55" s="171">
        <v>11.46</v>
      </c>
      <c r="G55" s="171">
        <v>5.21</v>
      </c>
      <c r="H55" s="171">
        <v>700</v>
      </c>
      <c r="I55" s="10">
        <v>25</v>
      </c>
      <c r="J55" s="10" t="s">
        <v>46</v>
      </c>
      <c r="K55" s="10" t="s">
        <v>46</v>
      </c>
      <c r="L55" s="171">
        <v>25</v>
      </c>
      <c r="M55" s="10" t="s">
        <v>46</v>
      </c>
      <c r="N55" s="171">
        <v>200</v>
      </c>
      <c r="O55" s="155">
        <v>0</v>
      </c>
      <c r="P55" s="10" t="s">
        <v>78</v>
      </c>
      <c r="Q55" s="171">
        <v>75.12</v>
      </c>
      <c r="R55" s="10">
        <v>9.6300000000000008</v>
      </c>
      <c r="S55" s="12">
        <v>2.87</v>
      </c>
      <c r="T55" s="10">
        <v>2.31</v>
      </c>
      <c r="U55" s="255"/>
      <c r="V55" s="255"/>
      <c r="W55" s="255"/>
      <c r="X55" s="251"/>
      <c r="Y55" s="251"/>
      <c r="Z55" s="251"/>
      <c r="AA55" s="263"/>
      <c r="AB55" s="263"/>
      <c r="AC55" s="263"/>
      <c r="AD55" s="263"/>
      <c r="AO55" s="196"/>
    </row>
    <row r="56" spans="1:41" ht="14.25" customHeight="1">
      <c r="A56" s="251">
        <v>14</v>
      </c>
      <c r="B56" s="155">
        <v>100</v>
      </c>
      <c r="C56" s="155">
        <v>0</v>
      </c>
      <c r="D56" s="155">
        <v>0</v>
      </c>
      <c r="E56" s="155">
        <v>0</v>
      </c>
      <c r="F56" s="155">
        <v>0</v>
      </c>
      <c r="G56" s="155">
        <v>0</v>
      </c>
      <c r="H56" s="155">
        <v>500</v>
      </c>
      <c r="I56" s="150" t="s">
        <v>46</v>
      </c>
      <c r="J56" s="155">
        <v>3</v>
      </c>
      <c r="K56" s="155">
        <v>50</v>
      </c>
      <c r="L56" s="150" t="s">
        <v>46</v>
      </c>
      <c r="M56" s="150" t="s">
        <v>46</v>
      </c>
      <c r="N56" s="150" t="s">
        <v>82</v>
      </c>
      <c r="O56" s="155">
        <v>0</v>
      </c>
      <c r="P56" s="150" t="s">
        <v>83</v>
      </c>
      <c r="Q56" s="155">
        <v>81</v>
      </c>
      <c r="R56" s="150">
        <v>19</v>
      </c>
      <c r="S56" s="4">
        <v>0</v>
      </c>
      <c r="T56" s="155"/>
      <c r="U56" s="255" t="s">
        <v>84</v>
      </c>
      <c r="V56" s="255"/>
      <c r="W56" s="255"/>
      <c r="X56" s="228" t="s">
        <v>85</v>
      </c>
      <c r="Y56" s="228"/>
      <c r="Z56" s="228"/>
      <c r="AA56" s="255" t="s">
        <v>86</v>
      </c>
      <c r="AB56" s="255"/>
      <c r="AC56" s="255"/>
      <c r="AD56" s="255"/>
      <c r="AO56" s="196"/>
    </row>
    <row r="57" spans="1:41" ht="14.25" customHeight="1">
      <c r="A57" s="251"/>
      <c r="B57" s="155">
        <v>100</v>
      </c>
      <c r="C57" s="155">
        <v>0</v>
      </c>
      <c r="D57" s="155">
        <v>0</v>
      </c>
      <c r="E57" s="155">
        <v>0</v>
      </c>
      <c r="F57" s="155">
        <v>0</v>
      </c>
      <c r="G57" s="155">
        <v>0</v>
      </c>
      <c r="H57" s="155">
        <v>600</v>
      </c>
      <c r="I57" s="150" t="s">
        <v>46</v>
      </c>
      <c r="J57" s="150" t="s">
        <v>46</v>
      </c>
      <c r="K57" s="150" t="s">
        <v>46</v>
      </c>
      <c r="L57" s="150" t="s">
        <v>46</v>
      </c>
      <c r="M57" s="150" t="s">
        <v>46</v>
      </c>
      <c r="N57" s="150" t="s">
        <v>82</v>
      </c>
      <c r="O57" s="155">
        <v>0</v>
      </c>
      <c r="P57" s="150" t="s">
        <v>83</v>
      </c>
      <c r="Q57" s="155">
        <v>79.099999999999994</v>
      </c>
      <c r="R57" s="150">
        <v>20.9</v>
      </c>
      <c r="S57" s="4">
        <v>0</v>
      </c>
      <c r="T57" s="155"/>
      <c r="U57" s="255"/>
      <c r="V57" s="255"/>
      <c r="W57" s="255"/>
      <c r="X57" s="228"/>
      <c r="Y57" s="228"/>
      <c r="Z57" s="228"/>
      <c r="AA57" s="255"/>
      <c r="AB57" s="255"/>
      <c r="AC57" s="255"/>
      <c r="AD57" s="255"/>
      <c r="AO57" s="196"/>
    </row>
    <row r="58" spans="1:41" ht="14.25" customHeight="1">
      <c r="A58" s="251">
        <v>18</v>
      </c>
      <c r="B58" s="155">
        <v>86</v>
      </c>
      <c r="C58" s="150" t="s">
        <v>45</v>
      </c>
      <c r="D58" s="155">
        <v>9.6999999999999993</v>
      </c>
      <c r="E58" s="155">
        <v>0</v>
      </c>
      <c r="F58" s="155">
        <v>0</v>
      </c>
      <c r="G58" s="155">
        <v>0</v>
      </c>
      <c r="H58" s="155">
        <v>500</v>
      </c>
      <c r="I58" s="155">
        <v>35</v>
      </c>
      <c r="J58" s="2" t="s">
        <v>87</v>
      </c>
      <c r="K58" s="155">
        <v>40</v>
      </c>
      <c r="L58" s="155">
        <v>80</v>
      </c>
      <c r="M58" s="155"/>
      <c r="N58" s="155">
        <v>830</v>
      </c>
      <c r="O58" s="155">
        <v>0</v>
      </c>
      <c r="P58" s="150" t="s">
        <v>88</v>
      </c>
      <c r="Q58" s="155">
        <v>63.91</v>
      </c>
      <c r="R58" s="155">
        <f>100-(S58+Q58)</f>
        <v>27.86</v>
      </c>
      <c r="S58" s="155">
        <v>8.23</v>
      </c>
      <c r="T58" s="155"/>
      <c r="U58" s="259" t="s">
        <v>89</v>
      </c>
      <c r="V58" s="259"/>
      <c r="W58" s="259"/>
      <c r="X58" s="228" t="s">
        <v>90</v>
      </c>
      <c r="Y58" s="228"/>
      <c r="Z58" s="228"/>
      <c r="AA58" s="260" t="s">
        <v>91</v>
      </c>
      <c r="AB58" s="260"/>
      <c r="AC58" s="260"/>
      <c r="AD58" s="260"/>
      <c r="AO58" s="196"/>
    </row>
    <row r="59" spans="1:41" ht="14.25" customHeight="1">
      <c r="A59" s="251"/>
      <c r="B59" s="155">
        <v>86</v>
      </c>
      <c r="C59" s="150" t="s">
        <v>45</v>
      </c>
      <c r="D59" s="155">
        <v>9.6999999999999993</v>
      </c>
      <c r="E59" s="155">
        <v>0</v>
      </c>
      <c r="F59" s="155">
        <v>0</v>
      </c>
      <c r="G59" s="155">
        <v>0</v>
      </c>
      <c r="H59" s="155">
        <v>550</v>
      </c>
      <c r="I59" s="155">
        <v>50</v>
      </c>
      <c r="J59" s="2" t="s">
        <v>87</v>
      </c>
      <c r="K59" s="155">
        <v>40</v>
      </c>
      <c r="L59" s="155">
        <v>120</v>
      </c>
      <c r="M59" s="155"/>
      <c r="N59" s="155">
        <v>830</v>
      </c>
      <c r="O59" s="155">
        <v>0</v>
      </c>
      <c r="P59" s="150" t="s">
        <v>88</v>
      </c>
      <c r="Q59" s="155">
        <v>56.08</v>
      </c>
      <c r="R59" s="155">
        <f t="shared" ref="R59:R72" si="1">100-(S59+Q59)</f>
        <v>38.72</v>
      </c>
      <c r="S59" s="155">
        <v>5.2</v>
      </c>
      <c r="T59" s="155"/>
      <c r="U59" s="259"/>
      <c r="V59" s="259"/>
      <c r="W59" s="259"/>
      <c r="X59" s="228"/>
      <c r="Y59" s="228"/>
      <c r="Z59" s="228"/>
      <c r="AA59" s="260"/>
      <c r="AB59" s="260"/>
      <c r="AC59" s="260"/>
      <c r="AD59" s="260"/>
      <c r="AO59" s="196"/>
    </row>
    <row r="60" spans="1:41" ht="14.25" customHeight="1">
      <c r="A60" s="251"/>
      <c r="B60" s="155">
        <v>86</v>
      </c>
      <c r="C60" s="150" t="s">
        <v>45</v>
      </c>
      <c r="D60" s="155">
        <v>9.6999999999999993</v>
      </c>
      <c r="E60" s="155">
        <v>0</v>
      </c>
      <c r="F60" s="155">
        <v>0</v>
      </c>
      <c r="G60" s="155">
        <v>0</v>
      </c>
      <c r="H60" s="155">
        <v>550</v>
      </c>
      <c r="I60" s="155">
        <v>50</v>
      </c>
      <c r="J60" s="2" t="s">
        <v>87</v>
      </c>
      <c r="K60" s="155">
        <v>40</v>
      </c>
      <c r="L60" s="155">
        <v>40</v>
      </c>
      <c r="M60" s="155"/>
      <c r="N60" s="155">
        <v>830</v>
      </c>
      <c r="O60" s="155">
        <v>0</v>
      </c>
      <c r="P60" s="150" t="s">
        <v>88</v>
      </c>
      <c r="Q60" s="155">
        <v>59.21</v>
      </c>
      <c r="R60" s="155">
        <f t="shared" si="1"/>
        <v>32.590000000000003</v>
      </c>
      <c r="S60" s="155">
        <v>8.1999999999999993</v>
      </c>
      <c r="T60" s="155"/>
      <c r="U60" s="259"/>
      <c r="V60" s="259"/>
      <c r="W60" s="259"/>
      <c r="X60" s="228"/>
      <c r="Y60" s="228"/>
      <c r="Z60" s="228"/>
      <c r="AA60" s="260"/>
      <c r="AB60" s="260"/>
      <c r="AC60" s="260"/>
      <c r="AD60" s="260"/>
      <c r="AO60" s="196"/>
    </row>
    <row r="61" spans="1:41" ht="14.25" customHeight="1">
      <c r="A61" s="251"/>
      <c r="B61" s="155">
        <v>86</v>
      </c>
      <c r="C61" s="150" t="s">
        <v>45</v>
      </c>
      <c r="D61" s="155">
        <v>9.6999999999999993</v>
      </c>
      <c r="E61" s="155">
        <v>0</v>
      </c>
      <c r="F61" s="155">
        <v>0</v>
      </c>
      <c r="G61" s="155">
        <v>0</v>
      </c>
      <c r="H61" s="155">
        <v>550</v>
      </c>
      <c r="I61" s="155">
        <v>20</v>
      </c>
      <c r="J61" s="2" t="s">
        <v>87</v>
      </c>
      <c r="K61" s="155">
        <v>40</v>
      </c>
      <c r="L61" s="155">
        <v>120</v>
      </c>
      <c r="M61" s="155"/>
      <c r="N61" s="155">
        <v>830</v>
      </c>
      <c r="O61" s="155">
        <v>0</v>
      </c>
      <c r="P61" s="150" t="s">
        <v>88</v>
      </c>
      <c r="Q61" s="155">
        <v>59.7</v>
      </c>
      <c r="R61" s="155">
        <f t="shared" si="1"/>
        <v>32.11</v>
      </c>
      <c r="S61" s="155">
        <v>8.19</v>
      </c>
      <c r="T61" s="155"/>
      <c r="U61" s="259"/>
      <c r="V61" s="259"/>
      <c r="W61" s="259"/>
      <c r="X61" s="228"/>
      <c r="Y61" s="228"/>
      <c r="Z61" s="228"/>
      <c r="AA61" s="260"/>
      <c r="AB61" s="260"/>
      <c r="AC61" s="260"/>
      <c r="AD61" s="260"/>
      <c r="AO61" s="196"/>
    </row>
    <row r="62" spans="1:41" ht="14.25" customHeight="1">
      <c r="A62" s="251"/>
      <c r="B62" s="155">
        <v>86</v>
      </c>
      <c r="C62" s="150" t="s">
        <v>45</v>
      </c>
      <c r="D62" s="155">
        <v>9.6999999999999993</v>
      </c>
      <c r="E62" s="155">
        <v>0</v>
      </c>
      <c r="F62" s="155">
        <v>0</v>
      </c>
      <c r="G62" s="155">
        <v>0</v>
      </c>
      <c r="H62" s="155">
        <v>450</v>
      </c>
      <c r="I62" s="155">
        <v>50</v>
      </c>
      <c r="J62" s="2" t="s">
        <v>87</v>
      </c>
      <c r="K62" s="155">
        <v>40</v>
      </c>
      <c r="L62" s="155">
        <v>120</v>
      </c>
      <c r="M62" s="155"/>
      <c r="N62" s="155">
        <v>830</v>
      </c>
      <c r="O62" s="155">
        <v>0</v>
      </c>
      <c r="P62" s="150" t="s">
        <v>88</v>
      </c>
      <c r="Q62" s="155">
        <v>48.38</v>
      </c>
      <c r="R62" s="155">
        <f t="shared" si="1"/>
        <v>45.449999999999996</v>
      </c>
      <c r="S62" s="155">
        <v>6.17</v>
      </c>
      <c r="T62" s="155"/>
      <c r="U62" s="259"/>
      <c r="V62" s="259"/>
      <c r="W62" s="259"/>
      <c r="X62" s="228"/>
      <c r="Y62" s="228"/>
      <c r="Z62" s="228"/>
      <c r="AA62" s="260"/>
      <c r="AB62" s="260"/>
      <c r="AC62" s="260"/>
      <c r="AD62" s="260"/>
      <c r="AO62" s="196"/>
    </row>
    <row r="63" spans="1:41" ht="14.25" customHeight="1">
      <c r="A63" s="251"/>
      <c r="B63" s="155">
        <v>86</v>
      </c>
      <c r="C63" s="150" t="s">
        <v>45</v>
      </c>
      <c r="D63" s="155">
        <v>9.6999999999999993</v>
      </c>
      <c r="E63" s="155">
        <v>0</v>
      </c>
      <c r="F63" s="155">
        <v>0</v>
      </c>
      <c r="G63" s="155">
        <v>0</v>
      </c>
      <c r="H63" s="155">
        <v>550</v>
      </c>
      <c r="I63" s="155">
        <v>20</v>
      </c>
      <c r="J63" s="2" t="s">
        <v>87</v>
      </c>
      <c r="K63" s="155">
        <v>40</v>
      </c>
      <c r="L63" s="155">
        <v>40</v>
      </c>
      <c r="M63" s="155"/>
      <c r="N63" s="155">
        <v>830</v>
      </c>
      <c r="O63" s="155">
        <v>0</v>
      </c>
      <c r="P63" s="150" t="s">
        <v>88</v>
      </c>
      <c r="Q63" s="155">
        <v>60.48</v>
      </c>
      <c r="R63" s="155">
        <f t="shared" si="1"/>
        <v>31.92</v>
      </c>
      <c r="S63" s="155">
        <v>7.6</v>
      </c>
      <c r="T63" s="155"/>
      <c r="U63" s="259"/>
      <c r="V63" s="259"/>
      <c r="W63" s="259"/>
      <c r="X63" s="228"/>
      <c r="Y63" s="228"/>
      <c r="Z63" s="228"/>
      <c r="AA63" s="260"/>
      <c r="AB63" s="260"/>
      <c r="AC63" s="260"/>
      <c r="AD63" s="260"/>
      <c r="AO63" s="196"/>
    </row>
    <row r="64" spans="1:41" ht="14.25" customHeight="1">
      <c r="A64" s="251"/>
      <c r="B64" s="155">
        <v>86</v>
      </c>
      <c r="C64" s="150" t="s">
        <v>45</v>
      </c>
      <c r="D64" s="155">
        <v>9.6999999999999993</v>
      </c>
      <c r="E64" s="155">
        <v>0</v>
      </c>
      <c r="F64" s="155">
        <v>0</v>
      </c>
      <c r="G64" s="155">
        <v>0</v>
      </c>
      <c r="H64" s="155">
        <v>450</v>
      </c>
      <c r="I64" s="155">
        <v>50</v>
      </c>
      <c r="J64" s="2" t="s">
        <v>87</v>
      </c>
      <c r="K64" s="155">
        <v>40</v>
      </c>
      <c r="L64" s="155">
        <v>40</v>
      </c>
      <c r="M64" s="155"/>
      <c r="N64" s="155">
        <v>830</v>
      </c>
      <c r="O64" s="155">
        <v>0</v>
      </c>
      <c r="P64" s="150" t="s">
        <v>88</v>
      </c>
      <c r="Q64" s="155">
        <v>13.61</v>
      </c>
      <c r="R64" s="155">
        <f t="shared" si="1"/>
        <v>86.39</v>
      </c>
      <c r="S64" s="155">
        <v>0</v>
      </c>
      <c r="T64" s="155"/>
      <c r="U64" s="259"/>
      <c r="V64" s="259"/>
      <c r="W64" s="259"/>
      <c r="X64" s="228"/>
      <c r="Y64" s="228"/>
      <c r="Z64" s="228"/>
      <c r="AA64" s="260"/>
      <c r="AB64" s="260"/>
      <c r="AC64" s="260"/>
      <c r="AD64" s="260"/>
      <c r="AO64" s="196"/>
    </row>
    <row r="65" spans="1:43" ht="14.25" customHeight="1">
      <c r="A65" s="251"/>
      <c r="B65" s="155">
        <v>86</v>
      </c>
      <c r="C65" s="150" t="s">
        <v>45</v>
      </c>
      <c r="D65" s="155">
        <v>9.6999999999999993</v>
      </c>
      <c r="E65" s="155">
        <v>0</v>
      </c>
      <c r="F65" s="155">
        <v>0</v>
      </c>
      <c r="G65" s="155">
        <v>0</v>
      </c>
      <c r="H65" s="155">
        <v>450</v>
      </c>
      <c r="I65" s="155">
        <v>20</v>
      </c>
      <c r="J65" s="2" t="s">
        <v>87</v>
      </c>
      <c r="K65" s="155">
        <v>40</v>
      </c>
      <c r="L65" s="155">
        <v>120</v>
      </c>
      <c r="M65" s="155"/>
      <c r="N65" s="155">
        <v>830</v>
      </c>
      <c r="O65" s="155">
        <v>0</v>
      </c>
      <c r="P65" s="150" t="s">
        <v>88</v>
      </c>
      <c r="Q65" s="155">
        <v>46.79</v>
      </c>
      <c r="R65" s="155">
        <f t="shared" si="1"/>
        <v>45.28</v>
      </c>
      <c r="S65" s="155">
        <v>7.93</v>
      </c>
      <c r="T65" s="155"/>
      <c r="U65" s="259"/>
      <c r="V65" s="259"/>
      <c r="W65" s="259"/>
      <c r="X65" s="228"/>
      <c r="Y65" s="228"/>
      <c r="Z65" s="228"/>
      <c r="AA65" s="260"/>
      <c r="AB65" s="260"/>
      <c r="AC65" s="260"/>
      <c r="AD65" s="260"/>
      <c r="AO65" s="196"/>
    </row>
    <row r="66" spans="1:43" ht="14.25" customHeight="1">
      <c r="A66" s="251"/>
      <c r="B66" s="155">
        <v>86</v>
      </c>
      <c r="C66" s="150" t="s">
        <v>45</v>
      </c>
      <c r="D66" s="155">
        <v>9.6999999999999993</v>
      </c>
      <c r="E66" s="155">
        <v>0</v>
      </c>
      <c r="F66" s="155">
        <v>0</v>
      </c>
      <c r="G66" s="155">
        <v>0</v>
      </c>
      <c r="H66" s="155">
        <v>450</v>
      </c>
      <c r="I66" s="155">
        <v>20</v>
      </c>
      <c r="J66" s="2" t="s">
        <v>87</v>
      </c>
      <c r="K66" s="155">
        <v>40</v>
      </c>
      <c r="L66" s="155">
        <v>40</v>
      </c>
      <c r="M66" s="155"/>
      <c r="N66" s="155">
        <v>830</v>
      </c>
      <c r="O66" s="155">
        <v>0</v>
      </c>
      <c r="P66" s="150" t="s">
        <v>88</v>
      </c>
      <c r="Q66" s="155">
        <v>15.4</v>
      </c>
      <c r="R66" s="155">
        <f t="shared" si="1"/>
        <v>84.6</v>
      </c>
      <c r="S66" s="155">
        <v>0</v>
      </c>
      <c r="T66" s="155"/>
      <c r="U66" s="259"/>
      <c r="V66" s="259"/>
      <c r="W66" s="259"/>
      <c r="X66" s="228"/>
      <c r="Y66" s="228"/>
      <c r="Z66" s="228"/>
      <c r="AA66" s="260"/>
      <c r="AB66" s="260"/>
      <c r="AC66" s="260"/>
      <c r="AD66" s="260"/>
      <c r="AO66" s="196"/>
    </row>
    <row r="67" spans="1:43" ht="14.25" customHeight="1">
      <c r="A67" s="251"/>
      <c r="B67" s="155">
        <v>86</v>
      </c>
      <c r="C67" s="150" t="s">
        <v>45</v>
      </c>
      <c r="D67" s="155">
        <v>9.6999999999999993</v>
      </c>
      <c r="E67" s="155">
        <v>0</v>
      </c>
      <c r="F67" s="155">
        <v>0</v>
      </c>
      <c r="G67" s="155">
        <v>0</v>
      </c>
      <c r="H67" s="155">
        <v>550</v>
      </c>
      <c r="I67" s="155">
        <v>35</v>
      </c>
      <c r="J67" s="2" t="s">
        <v>87</v>
      </c>
      <c r="K67" s="155">
        <v>40</v>
      </c>
      <c r="L67" s="155">
        <v>80</v>
      </c>
      <c r="M67" s="155"/>
      <c r="N67" s="155">
        <v>830</v>
      </c>
      <c r="O67" s="155">
        <v>0</v>
      </c>
      <c r="P67" s="150" t="s">
        <v>88</v>
      </c>
      <c r="Q67" s="155">
        <v>58.97</v>
      </c>
      <c r="R67" s="155">
        <f t="shared" si="1"/>
        <v>32.629999999999995</v>
      </c>
      <c r="S67" s="155">
        <v>8.4</v>
      </c>
      <c r="T67" s="155"/>
      <c r="U67" s="259"/>
      <c r="V67" s="259"/>
      <c r="W67" s="259"/>
      <c r="X67" s="228"/>
      <c r="Y67" s="228"/>
      <c r="Z67" s="228"/>
      <c r="AA67" s="260"/>
      <c r="AB67" s="260"/>
      <c r="AC67" s="260"/>
      <c r="AD67" s="260"/>
      <c r="AO67" s="196"/>
    </row>
    <row r="68" spans="1:43" ht="14.25" customHeight="1">
      <c r="A68" s="251"/>
      <c r="B68" s="155">
        <v>86</v>
      </c>
      <c r="C68" s="150" t="s">
        <v>45</v>
      </c>
      <c r="D68" s="155">
        <v>9.6999999999999993</v>
      </c>
      <c r="E68" s="155">
        <v>0</v>
      </c>
      <c r="F68" s="155">
        <v>0</v>
      </c>
      <c r="G68" s="155">
        <v>0</v>
      </c>
      <c r="H68" s="155">
        <v>450</v>
      </c>
      <c r="I68" s="155">
        <v>35</v>
      </c>
      <c r="J68" s="2" t="s">
        <v>87</v>
      </c>
      <c r="K68" s="155">
        <v>40</v>
      </c>
      <c r="L68" s="155">
        <v>80</v>
      </c>
      <c r="M68" s="155"/>
      <c r="N68" s="155">
        <v>830</v>
      </c>
      <c r="O68" s="155">
        <v>0</v>
      </c>
      <c r="P68" s="150" t="s">
        <v>88</v>
      </c>
      <c r="Q68" s="155">
        <v>34.94</v>
      </c>
      <c r="R68" s="155">
        <f t="shared" si="1"/>
        <v>55.46</v>
      </c>
      <c r="S68" s="155">
        <v>9.6</v>
      </c>
      <c r="T68" s="155"/>
      <c r="U68" s="259"/>
      <c r="V68" s="259"/>
      <c r="W68" s="259"/>
      <c r="X68" s="228"/>
      <c r="Y68" s="228"/>
      <c r="Z68" s="228"/>
      <c r="AA68" s="260"/>
      <c r="AB68" s="260"/>
      <c r="AC68" s="260"/>
      <c r="AD68" s="260"/>
      <c r="AO68" s="196"/>
    </row>
    <row r="69" spans="1:43" ht="14.25" customHeight="1">
      <c r="A69" s="251"/>
      <c r="B69" s="155">
        <v>86</v>
      </c>
      <c r="C69" s="150" t="s">
        <v>45</v>
      </c>
      <c r="D69" s="155">
        <v>9.6999999999999993</v>
      </c>
      <c r="E69" s="155">
        <v>0</v>
      </c>
      <c r="F69" s="155">
        <v>0</v>
      </c>
      <c r="G69" s="155">
        <v>0</v>
      </c>
      <c r="H69" s="155">
        <v>500</v>
      </c>
      <c r="I69" s="155">
        <v>50</v>
      </c>
      <c r="J69" s="2" t="s">
        <v>87</v>
      </c>
      <c r="K69" s="155">
        <v>40</v>
      </c>
      <c r="L69" s="155">
        <v>80</v>
      </c>
      <c r="M69" s="155"/>
      <c r="N69" s="155">
        <v>830</v>
      </c>
      <c r="O69" s="155">
        <v>0</v>
      </c>
      <c r="P69" s="150" t="s">
        <v>88</v>
      </c>
      <c r="Q69" s="155">
        <v>63.41</v>
      </c>
      <c r="R69" s="155">
        <f t="shared" si="1"/>
        <v>27.490000000000009</v>
      </c>
      <c r="S69" s="155">
        <v>9.1</v>
      </c>
      <c r="T69" s="155"/>
      <c r="U69" s="259"/>
      <c r="V69" s="259"/>
      <c r="W69" s="259"/>
      <c r="X69" s="228"/>
      <c r="Y69" s="228"/>
      <c r="Z69" s="228"/>
      <c r="AA69" s="260"/>
      <c r="AB69" s="260"/>
      <c r="AC69" s="260"/>
      <c r="AD69" s="260"/>
      <c r="AO69" s="196"/>
    </row>
    <row r="70" spans="1:43" ht="14.25" customHeight="1">
      <c r="A70" s="251"/>
      <c r="B70" s="155">
        <v>86</v>
      </c>
      <c r="C70" s="150" t="s">
        <v>45</v>
      </c>
      <c r="D70" s="155">
        <v>9.6999999999999993</v>
      </c>
      <c r="E70" s="155">
        <v>0</v>
      </c>
      <c r="F70" s="155">
        <v>0</v>
      </c>
      <c r="G70" s="155">
        <v>0</v>
      </c>
      <c r="H70" s="155">
        <v>500</v>
      </c>
      <c r="I70" s="155">
        <v>20</v>
      </c>
      <c r="J70" s="2" t="s">
        <v>87</v>
      </c>
      <c r="K70" s="155">
        <v>40</v>
      </c>
      <c r="L70" s="155">
        <v>80</v>
      </c>
      <c r="M70" s="155"/>
      <c r="N70" s="155">
        <v>830</v>
      </c>
      <c r="O70" s="155">
        <v>0</v>
      </c>
      <c r="P70" s="150" t="s">
        <v>88</v>
      </c>
      <c r="Q70" s="155">
        <v>66.510000000000005</v>
      </c>
      <c r="R70" s="155">
        <f t="shared" si="1"/>
        <v>24.169999999999987</v>
      </c>
      <c r="S70" s="155">
        <v>9.32</v>
      </c>
      <c r="T70" s="155"/>
      <c r="U70" s="259"/>
      <c r="V70" s="259"/>
      <c r="W70" s="259"/>
      <c r="X70" s="228"/>
      <c r="Y70" s="228"/>
      <c r="Z70" s="228"/>
      <c r="AA70" s="260"/>
      <c r="AB70" s="260"/>
      <c r="AC70" s="260"/>
      <c r="AD70" s="260"/>
      <c r="AO70" s="196"/>
    </row>
    <row r="71" spans="1:43" ht="14.25" customHeight="1">
      <c r="A71" s="251"/>
      <c r="B71" s="155">
        <v>86</v>
      </c>
      <c r="C71" s="150" t="s">
        <v>45</v>
      </c>
      <c r="D71" s="155">
        <v>9.6999999999999993</v>
      </c>
      <c r="E71" s="155">
        <v>0</v>
      </c>
      <c r="F71" s="155">
        <v>0</v>
      </c>
      <c r="G71" s="155">
        <v>0</v>
      </c>
      <c r="H71" s="155">
        <v>500</v>
      </c>
      <c r="I71" s="155">
        <v>35</v>
      </c>
      <c r="J71" s="2" t="s">
        <v>87</v>
      </c>
      <c r="K71" s="155">
        <v>40</v>
      </c>
      <c r="L71" s="155">
        <v>120</v>
      </c>
      <c r="M71" s="155"/>
      <c r="N71" s="155">
        <v>830</v>
      </c>
      <c r="O71" s="155">
        <v>0</v>
      </c>
      <c r="P71" s="150" t="s">
        <v>88</v>
      </c>
      <c r="Q71" s="155">
        <v>64.56</v>
      </c>
      <c r="R71" s="155">
        <f t="shared" si="1"/>
        <v>27.560000000000002</v>
      </c>
      <c r="S71" s="155">
        <v>7.88</v>
      </c>
      <c r="T71" s="155"/>
      <c r="U71" s="259"/>
      <c r="V71" s="259"/>
      <c r="W71" s="259"/>
      <c r="X71" s="228"/>
      <c r="Y71" s="228"/>
      <c r="Z71" s="228"/>
      <c r="AA71" s="260"/>
      <c r="AB71" s="260"/>
      <c r="AC71" s="260"/>
      <c r="AD71" s="260"/>
      <c r="AO71" s="196"/>
    </row>
    <row r="72" spans="1:43" ht="14.25" customHeight="1">
      <c r="A72" s="251"/>
      <c r="B72" s="155">
        <v>86</v>
      </c>
      <c r="C72" s="150" t="s">
        <v>45</v>
      </c>
      <c r="D72" s="155">
        <v>9.6999999999999993</v>
      </c>
      <c r="E72" s="155">
        <v>0</v>
      </c>
      <c r="F72" s="155">
        <v>0</v>
      </c>
      <c r="G72" s="155">
        <v>0</v>
      </c>
      <c r="H72" s="155">
        <v>500</v>
      </c>
      <c r="I72" s="155">
        <v>35</v>
      </c>
      <c r="J72" s="2" t="s">
        <v>87</v>
      </c>
      <c r="K72" s="155">
        <v>40</v>
      </c>
      <c r="L72" s="155">
        <v>40</v>
      </c>
      <c r="M72" s="155"/>
      <c r="N72" s="155">
        <v>830</v>
      </c>
      <c r="O72" s="155">
        <v>0</v>
      </c>
      <c r="P72" s="150" t="s">
        <v>88</v>
      </c>
      <c r="Q72" s="155">
        <v>64.22</v>
      </c>
      <c r="R72" s="155">
        <f t="shared" si="1"/>
        <v>30.36</v>
      </c>
      <c r="S72" s="155">
        <v>5.42</v>
      </c>
      <c r="T72" s="155"/>
      <c r="U72" s="259"/>
      <c r="V72" s="259"/>
      <c r="W72" s="259"/>
      <c r="X72" s="228"/>
      <c r="Y72" s="228"/>
      <c r="Z72" s="228"/>
      <c r="AA72" s="260"/>
      <c r="AB72" s="260"/>
      <c r="AC72" s="260"/>
      <c r="AD72" s="260"/>
      <c r="AO72" s="196"/>
    </row>
    <row r="73" spans="1:43" ht="14.25" customHeight="1">
      <c r="A73" s="257">
        <v>19</v>
      </c>
      <c r="B73" s="258">
        <v>58.6</v>
      </c>
      <c r="C73" s="258"/>
      <c r="D73" s="155">
        <v>26.9</v>
      </c>
      <c r="E73" s="155">
        <v>8.8000000000000007</v>
      </c>
      <c r="F73" s="155">
        <v>0</v>
      </c>
      <c r="G73" s="155">
        <v>5.6</v>
      </c>
      <c r="H73" s="150">
        <v>500</v>
      </c>
      <c r="I73" s="155">
        <v>10</v>
      </c>
      <c r="J73" s="2" t="s">
        <v>46</v>
      </c>
      <c r="K73" s="2" t="s">
        <v>46</v>
      </c>
      <c r="L73" s="13" t="s">
        <v>92</v>
      </c>
      <c r="M73" s="155">
        <v>30</v>
      </c>
      <c r="N73" s="155">
        <v>1000</v>
      </c>
      <c r="O73" s="155">
        <v>0</v>
      </c>
      <c r="P73" s="150" t="s">
        <v>57</v>
      </c>
      <c r="Q73" s="14" t="s">
        <v>93</v>
      </c>
      <c r="R73" s="14" t="s">
        <v>94</v>
      </c>
      <c r="S73" s="14" t="s">
        <v>95</v>
      </c>
      <c r="T73" s="14"/>
      <c r="U73" s="255" t="s">
        <v>96</v>
      </c>
      <c r="V73" s="255"/>
      <c r="W73" s="255"/>
      <c r="X73" s="251" t="s">
        <v>97</v>
      </c>
      <c r="Y73" s="251"/>
      <c r="Z73" s="251"/>
      <c r="AA73" s="255" t="s">
        <v>98</v>
      </c>
      <c r="AB73" s="255"/>
      <c r="AC73" s="255"/>
      <c r="AD73" s="255"/>
      <c r="AO73" s="196"/>
    </row>
    <row r="74" spans="1:43" ht="14.25" customHeight="1">
      <c r="A74" s="257"/>
      <c r="B74" s="258">
        <v>58.6</v>
      </c>
      <c r="C74" s="258"/>
      <c r="D74" s="155">
        <v>26.9</v>
      </c>
      <c r="E74" s="155">
        <v>8.8000000000000007</v>
      </c>
      <c r="F74" s="155">
        <v>0</v>
      </c>
      <c r="G74" s="155">
        <v>5.6</v>
      </c>
      <c r="H74" s="150">
        <v>500</v>
      </c>
      <c r="I74" s="155">
        <v>20</v>
      </c>
      <c r="J74" s="2" t="s">
        <v>46</v>
      </c>
      <c r="K74" s="2" t="s">
        <v>46</v>
      </c>
      <c r="L74" s="13" t="s">
        <v>92</v>
      </c>
      <c r="M74" s="155">
        <v>30</v>
      </c>
      <c r="N74" s="155">
        <v>1000</v>
      </c>
      <c r="O74" s="155">
        <v>0</v>
      </c>
      <c r="P74" s="150" t="s">
        <v>57</v>
      </c>
      <c r="Q74" s="14" t="s">
        <v>99</v>
      </c>
      <c r="R74" s="14" t="s">
        <v>100</v>
      </c>
      <c r="S74" s="14" t="s">
        <v>101</v>
      </c>
      <c r="T74" s="14"/>
      <c r="U74" s="255"/>
      <c r="V74" s="255"/>
      <c r="W74" s="255"/>
      <c r="X74" s="251"/>
      <c r="Y74" s="251"/>
      <c r="Z74" s="251"/>
      <c r="AA74" s="255"/>
      <c r="AB74" s="255"/>
      <c r="AC74" s="255"/>
      <c r="AD74" s="255"/>
      <c r="AO74" s="196"/>
    </row>
    <row r="75" spans="1:43" ht="14.25" customHeight="1">
      <c r="A75" s="251">
        <v>20</v>
      </c>
      <c r="B75" s="155">
        <v>100</v>
      </c>
      <c r="C75" s="155">
        <v>0</v>
      </c>
      <c r="D75" s="155">
        <v>0</v>
      </c>
      <c r="E75" s="155">
        <v>0</v>
      </c>
      <c r="F75" s="155">
        <v>0</v>
      </c>
      <c r="G75" s="155">
        <v>0</v>
      </c>
      <c r="H75" s="150">
        <v>400</v>
      </c>
      <c r="I75" s="155">
        <v>20</v>
      </c>
      <c r="J75" s="2" t="s">
        <v>46</v>
      </c>
      <c r="K75" s="2" t="s">
        <v>46</v>
      </c>
      <c r="L75" s="155"/>
      <c r="M75" s="155"/>
      <c r="N75" s="150" t="s">
        <v>46</v>
      </c>
      <c r="O75" s="155">
        <v>0</v>
      </c>
      <c r="P75" s="150" t="s">
        <v>102</v>
      </c>
      <c r="Q75" s="155">
        <v>11.2</v>
      </c>
      <c r="R75" s="155">
        <v>84.2</v>
      </c>
      <c r="S75" s="155">
        <v>4.5999999999999996</v>
      </c>
      <c r="T75" s="155"/>
      <c r="U75" s="255" t="s">
        <v>103</v>
      </c>
      <c r="V75" s="255"/>
      <c r="W75" s="255"/>
      <c r="X75" s="251" t="s">
        <v>104</v>
      </c>
      <c r="Y75" s="251"/>
      <c r="Z75" s="251"/>
      <c r="AA75" s="256" t="s">
        <v>105</v>
      </c>
      <c r="AB75" s="256"/>
      <c r="AC75" s="256"/>
      <c r="AD75" s="256"/>
      <c r="AO75" s="196"/>
    </row>
    <row r="76" spans="1:43" ht="14.25" customHeight="1">
      <c r="A76" s="251"/>
      <c r="B76" s="155">
        <v>100</v>
      </c>
      <c r="C76" s="155">
        <v>0</v>
      </c>
      <c r="D76" s="155">
        <v>0</v>
      </c>
      <c r="E76" s="155">
        <v>0</v>
      </c>
      <c r="F76" s="155">
        <v>0</v>
      </c>
      <c r="G76" s="155">
        <v>0</v>
      </c>
      <c r="H76" s="150">
        <v>450</v>
      </c>
      <c r="I76" s="155">
        <v>20</v>
      </c>
      <c r="J76" s="2" t="s">
        <v>46</v>
      </c>
      <c r="K76" s="2" t="s">
        <v>46</v>
      </c>
      <c r="L76" s="155"/>
      <c r="M76" s="155"/>
      <c r="N76" s="150" t="s">
        <v>46</v>
      </c>
      <c r="O76" s="155">
        <v>0</v>
      </c>
      <c r="P76" s="150" t="s">
        <v>102</v>
      </c>
      <c r="Q76" s="155">
        <v>23.96</v>
      </c>
      <c r="R76" s="155">
        <v>72.239999999999995</v>
      </c>
      <c r="S76" s="155">
        <v>3.8</v>
      </c>
      <c r="T76" s="155"/>
      <c r="U76" s="255"/>
      <c r="V76" s="255"/>
      <c r="W76" s="255"/>
      <c r="X76" s="251"/>
      <c r="Y76" s="251"/>
      <c r="Z76" s="251"/>
      <c r="AA76" s="256"/>
      <c r="AB76" s="256"/>
      <c r="AC76" s="256"/>
      <c r="AD76" s="256"/>
      <c r="AO76" s="196"/>
    </row>
    <row r="77" spans="1:43" ht="14.25" customHeight="1">
      <c r="A77" s="251"/>
      <c r="B77" s="155">
        <v>100</v>
      </c>
      <c r="C77" s="155">
        <v>0</v>
      </c>
      <c r="D77" s="155">
        <v>0</v>
      </c>
      <c r="E77" s="155">
        <v>0</v>
      </c>
      <c r="F77" s="155">
        <v>0</v>
      </c>
      <c r="G77" s="155">
        <v>0</v>
      </c>
      <c r="H77" s="150">
        <v>500</v>
      </c>
      <c r="I77" s="155">
        <v>20</v>
      </c>
      <c r="J77" s="2" t="s">
        <v>46</v>
      </c>
      <c r="K77" s="2" t="s">
        <v>46</v>
      </c>
      <c r="L77" s="155"/>
      <c r="M77" s="155"/>
      <c r="N77" s="150" t="s">
        <v>46</v>
      </c>
      <c r="O77" s="155">
        <v>0</v>
      </c>
      <c r="P77" s="150" t="s">
        <v>102</v>
      </c>
      <c r="Q77" s="155">
        <v>21.87</v>
      </c>
      <c r="R77" s="155">
        <v>24.75</v>
      </c>
      <c r="S77" s="155">
        <v>3</v>
      </c>
      <c r="T77" s="155"/>
      <c r="U77" s="255"/>
      <c r="V77" s="255"/>
      <c r="W77" s="255"/>
      <c r="X77" s="251"/>
      <c r="Y77" s="251"/>
      <c r="Z77" s="251"/>
      <c r="AA77" s="256"/>
      <c r="AB77" s="256"/>
      <c r="AC77" s="256"/>
      <c r="AD77" s="256"/>
      <c r="AO77" s="196"/>
    </row>
    <row r="78" spans="1:43">
      <c r="A78" s="251"/>
      <c r="B78" s="171">
        <v>100</v>
      </c>
      <c r="C78" s="171">
        <v>0</v>
      </c>
      <c r="D78" s="171">
        <v>0</v>
      </c>
      <c r="E78" s="171">
        <v>0</v>
      </c>
      <c r="F78" s="171">
        <v>0</v>
      </c>
      <c r="G78" s="171">
        <v>0</v>
      </c>
      <c r="H78" s="10">
        <v>550</v>
      </c>
      <c r="I78" s="171">
        <v>20</v>
      </c>
      <c r="J78" s="15" t="s">
        <v>46</v>
      </c>
      <c r="K78" s="15" t="s">
        <v>46</v>
      </c>
      <c r="L78" s="171"/>
      <c r="M78" s="171"/>
      <c r="N78" s="10" t="s">
        <v>46</v>
      </c>
      <c r="O78" s="155">
        <v>0</v>
      </c>
      <c r="P78" s="10" t="s">
        <v>102</v>
      </c>
      <c r="Q78" s="171">
        <v>7.86</v>
      </c>
      <c r="R78" s="171">
        <v>18.420000000000002</v>
      </c>
      <c r="S78" s="171">
        <v>2.5</v>
      </c>
      <c r="T78" s="171"/>
      <c r="U78" s="255"/>
      <c r="V78" s="255"/>
      <c r="W78" s="255"/>
      <c r="X78" s="251"/>
      <c r="Y78" s="251"/>
      <c r="Z78" s="251"/>
      <c r="AA78" s="256"/>
      <c r="AB78" s="256"/>
      <c r="AC78" s="256"/>
      <c r="AD78" s="256"/>
      <c r="AE78" s="22"/>
      <c r="AF78" s="22"/>
      <c r="AG78" s="22"/>
      <c r="AH78" s="22"/>
      <c r="AI78" s="22"/>
      <c r="AJ78" s="22"/>
      <c r="AK78" s="22"/>
      <c r="AL78" s="22"/>
      <c r="AM78" s="22"/>
      <c r="AN78" s="22"/>
      <c r="AO78" s="22"/>
      <c r="AP78" s="22"/>
      <c r="AQ78" s="22"/>
    </row>
    <row r="79" spans="1:43">
      <c r="A79" s="213">
        <v>21</v>
      </c>
      <c r="B79" s="158">
        <v>0</v>
      </c>
      <c r="C79" s="158">
        <v>0</v>
      </c>
      <c r="D79" s="158">
        <v>100</v>
      </c>
      <c r="E79" s="158">
        <v>0</v>
      </c>
      <c r="F79" s="158">
        <v>0</v>
      </c>
      <c r="G79" s="158">
        <v>0</v>
      </c>
      <c r="H79" s="172">
        <v>250</v>
      </c>
      <c r="I79" s="158">
        <v>10</v>
      </c>
      <c r="J79" s="158"/>
      <c r="K79" s="158"/>
      <c r="L79" s="158"/>
      <c r="M79" s="158"/>
      <c r="N79" s="158"/>
      <c r="O79" s="155">
        <v>0</v>
      </c>
      <c r="P79" s="158"/>
      <c r="Q79" s="158">
        <v>57.27</v>
      </c>
      <c r="R79" s="158">
        <v>29.05</v>
      </c>
      <c r="S79" s="158">
        <v>13.68</v>
      </c>
      <c r="T79" s="158"/>
      <c r="U79" s="199" t="s">
        <v>106</v>
      </c>
      <c r="V79" s="199"/>
      <c r="W79" s="199"/>
      <c r="X79" s="213" t="s">
        <v>107</v>
      </c>
      <c r="Y79" s="213"/>
      <c r="Z79" s="213"/>
      <c r="AA79" s="199"/>
      <c r="AB79" s="199"/>
      <c r="AC79" s="199"/>
      <c r="AD79" s="199"/>
      <c r="AO79" s="197" t="s">
        <v>108</v>
      </c>
    </row>
    <row r="80" spans="1:43">
      <c r="A80" s="213"/>
      <c r="B80" s="158">
        <v>0</v>
      </c>
      <c r="C80" s="158">
        <v>0</v>
      </c>
      <c r="D80" s="158">
        <v>100</v>
      </c>
      <c r="E80" s="158">
        <v>0</v>
      </c>
      <c r="F80" s="158">
        <v>0</v>
      </c>
      <c r="G80" s="158">
        <v>0</v>
      </c>
      <c r="H80" s="172">
        <v>300</v>
      </c>
      <c r="I80" s="158">
        <v>10</v>
      </c>
      <c r="J80" s="158"/>
      <c r="K80" s="158"/>
      <c r="L80" s="158"/>
      <c r="M80" s="158"/>
      <c r="N80" s="158"/>
      <c r="O80" s="155">
        <v>0</v>
      </c>
      <c r="P80" s="158"/>
      <c r="Q80" s="158">
        <v>69.819999999999993</v>
      </c>
      <c r="R80" s="158">
        <v>28.84</v>
      </c>
      <c r="S80" s="158">
        <v>1.34</v>
      </c>
      <c r="T80" s="158"/>
      <c r="U80" s="199"/>
      <c r="V80" s="199"/>
      <c r="W80" s="199"/>
      <c r="X80" s="213"/>
      <c r="Y80" s="213"/>
      <c r="Z80" s="213"/>
      <c r="AA80" s="199"/>
      <c r="AB80" s="199"/>
      <c r="AC80" s="199"/>
      <c r="AD80" s="199"/>
      <c r="AO80" s="197"/>
    </row>
    <row r="81" spans="1:41">
      <c r="A81" s="213"/>
      <c r="B81" s="158">
        <v>0</v>
      </c>
      <c r="C81" s="158">
        <v>0</v>
      </c>
      <c r="D81" s="158">
        <v>100</v>
      </c>
      <c r="E81" s="158">
        <v>0</v>
      </c>
      <c r="F81" s="158">
        <v>0</v>
      </c>
      <c r="G81" s="158">
        <v>0</v>
      </c>
      <c r="H81" s="172">
        <v>350</v>
      </c>
      <c r="I81" s="158">
        <v>10</v>
      </c>
      <c r="J81" s="158"/>
      <c r="K81" s="158"/>
      <c r="L81" s="158"/>
      <c r="M81" s="158"/>
      <c r="N81" s="158"/>
      <c r="O81" s="155">
        <v>0</v>
      </c>
      <c r="P81" s="158"/>
      <c r="Q81" s="158">
        <v>67.739999999999995</v>
      </c>
      <c r="R81" s="158">
        <v>30</v>
      </c>
      <c r="S81" s="158">
        <v>1.56</v>
      </c>
      <c r="T81" s="158"/>
      <c r="U81" s="199"/>
      <c r="V81" s="199"/>
      <c r="W81" s="199"/>
      <c r="X81" s="213"/>
      <c r="Y81" s="213"/>
      <c r="Z81" s="213"/>
      <c r="AA81" s="199"/>
      <c r="AB81" s="199"/>
      <c r="AC81" s="199"/>
      <c r="AD81" s="199"/>
      <c r="AO81" s="197"/>
    </row>
    <row r="82" spans="1:41">
      <c r="A82" s="213"/>
      <c r="B82" s="158">
        <v>0</v>
      </c>
      <c r="C82" s="158">
        <v>0</v>
      </c>
      <c r="D82" s="158">
        <v>100</v>
      </c>
      <c r="E82" s="158">
        <v>0</v>
      </c>
      <c r="F82" s="158">
        <v>0</v>
      </c>
      <c r="G82" s="158">
        <v>0</v>
      </c>
      <c r="H82" s="172">
        <v>400</v>
      </c>
      <c r="I82" s="158">
        <v>10</v>
      </c>
      <c r="J82" s="158"/>
      <c r="K82" s="158"/>
      <c r="L82" s="158"/>
      <c r="M82" s="158"/>
      <c r="N82" s="158"/>
      <c r="O82" s="155">
        <v>0</v>
      </c>
      <c r="P82" s="158"/>
      <c r="Q82" s="158">
        <v>63.23</v>
      </c>
      <c r="R82" s="158">
        <v>31.07</v>
      </c>
      <c r="S82" s="158">
        <v>5.7</v>
      </c>
      <c r="T82" s="158"/>
      <c r="U82" s="199"/>
      <c r="V82" s="199"/>
      <c r="W82" s="199"/>
      <c r="X82" s="213"/>
      <c r="Y82" s="213"/>
      <c r="Z82" s="213"/>
      <c r="AA82" s="199"/>
      <c r="AB82" s="199"/>
      <c r="AC82" s="199"/>
      <c r="AD82" s="199"/>
      <c r="AO82" s="197"/>
    </row>
    <row r="83" spans="1:41">
      <c r="A83" s="213"/>
      <c r="B83" s="158">
        <v>100</v>
      </c>
      <c r="C83" s="158">
        <v>0</v>
      </c>
      <c r="D83" s="158">
        <v>0</v>
      </c>
      <c r="E83" s="158">
        <v>0</v>
      </c>
      <c r="F83" s="158">
        <v>0</v>
      </c>
      <c r="G83" s="158">
        <v>0</v>
      </c>
      <c r="H83" s="172">
        <v>250</v>
      </c>
      <c r="I83" s="158">
        <v>10</v>
      </c>
      <c r="J83" s="158"/>
      <c r="K83" s="158"/>
      <c r="L83" s="158"/>
      <c r="M83" s="158"/>
      <c r="N83" s="158"/>
      <c r="O83" s="155">
        <v>0</v>
      </c>
      <c r="P83" s="158"/>
      <c r="Q83" s="172" t="s">
        <v>46</v>
      </c>
      <c r="R83" s="172" t="s">
        <v>46</v>
      </c>
      <c r="S83" s="172" t="s">
        <v>46</v>
      </c>
      <c r="T83" s="158"/>
      <c r="U83" s="199"/>
      <c r="V83" s="199"/>
      <c r="W83" s="199"/>
      <c r="X83" s="213"/>
      <c r="Y83" s="213"/>
      <c r="Z83" s="213"/>
      <c r="AA83" s="199"/>
      <c r="AB83" s="199"/>
      <c r="AC83" s="199"/>
      <c r="AD83" s="199"/>
      <c r="AO83" s="197"/>
    </row>
    <row r="84" spans="1:41">
      <c r="A84" s="213"/>
      <c r="B84" s="158">
        <v>100</v>
      </c>
      <c r="C84" s="158">
        <v>0</v>
      </c>
      <c r="D84" s="158">
        <v>0</v>
      </c>
      <c r="E84" s="158">
        <v>0</v>
      </c>
      <c r="F84" s="158">
        <v>0</v>
      </c>
      <c r="G84" s="158">
        <v>0</v>
      </c>
      <c r="H84" s="172">
        <v>300</v>
      </c>
      <c r="I84" s="158">
        <v>10</v>
      </c>
      <c r="J84" s="158"/>
      <c r="K84" s="158"/>
      <c r="L84" s="158"/>
      <c r="M84" s="158"/>
      <c r="N84" s="158"/>
      <c r="O84" s="155">
        <v>0</v>
      </c>
      <c r="P84" s="158"/>
      <c r="Q84" s="158">
        <v>30.7</v>
      </c>
      <c r="R84" s="172">
        <v>36.25</v>
      </c>
      <c r="S84" s="158">
        <v>33.049999999999997</v>
      </c>
      <c r="T84" s="158"/>
      <c r="U84" s="199"/>
      <c r="V84" s="199"/>
      <c r="W84" s="199"/>
      <c r="X84" s="213"/>
      <c r="Y84" s="213"/>
      <c r="Z84" s="213"/>
      <c r="AA84" s="199"/>
      <c r="AB84" s="199"/>
      <c r="AC84" s="199"/>
      <c r="AD84" s="199"/>
      <c r="AO84" s="197"/>
    </row>
    <row r="85" spans="1:41">
      <c r="A85" s="213"/>
      <c r="B85" s="158">
        <v>100</v>
      </c>
      <c r="C85" s="158">
        <v>0</v>
      </c>
      <c r="D85" s="158">
        <v>0</v>
      </c>
      <c r="E85" s="158">
        <v>0</v>
      </c>
      <c r="F85" s="158">
        <v>0</v>
      </c>
      <c r="G85" s="158">
        <v>0</v>
      </c>
      <c r="H85" s="172">
        <v>350</v>
      </c>
      <c r="I85" s="158">
        <v>10</v>
      </c>
      <c r="J85" s="158"/>
      <c r="K85" s="158"/>
      <c r="L85" s="158"/>
      <c r="M85" s="158"/>
      <c r="N85" s="158"/>
      <c r="O85" s="155">
        <v>0</v>
      </c>
      <c r="P85" s="158"/>
      <c r="Q85" s="172">
        <v>80.88</v>
      </c>
      <c r="R85" s="158">
        <v>17.239999999999998</v>
      </c>
      <c r="S85" s="172">
        <v>1.88</v>
      </c>
      <c r="T85" s="158"/>
      <c r="U85" s="199"/>
      <c r="V85" s="199"/>
      <c r="W85" s="199"/>
      <c r="X85" s="213"/>
      <c r="Y85" s="213"/>
      <c r="Z85" s="213"/>
      <c r="AA85" s="199"/>
      <c r="AB85" s="199"/>
      <c r="AC85" s="199"/>
      <c r="AD85" s="199"/>
      <c r="AO85" s="197"/>
    </row>
    <row r="86" spans="1:41">
      <c r="A86" s="213"/>
      <c r="B86" s="159">
        <v>100</v>
      </c>
      <c r="C86" s="159">
        <v>0</v>
      </c>
      <c r="D86" s="159">
        <v>0</v>
      </c>
      <c r="E86" s="159">
        <v>0</v>
      </c>
      <c r="F86" s="159">
        <v>0</v>
      </c>
      <c r="G86" s="159">
        <v>0</v>
      </c>
      <c r="H86" s="173">
        <v>400</v>
      </c>
      <c r="I86" s="159">
        <v>10</v>
      </c>
      <c r="J86" s="159"/>
      <c r="K86" s="159"/>
      <c r="L86" s="159"/>
      <c r="M86" s="159"/>
      <c r="N86" s="159"/>
      <c r="O86" s="155">
        <v>0</v>
      </c>
      <c r="P86" s="159"/>
      <c r="Q86" s="173">
        <v>54.17</v>
      </c>
      <c r="R86" s="159">
        <v>45.29</v>
      </c>
      <c r="S86" s="173">
        <v>0.54</v>
      </c>
      <c r="T86" s="159"/>
      <c r="U86" s="199"/>
      <c r="V86" s="199"/>
      <c r="W86" s="199"/>
      <c r="X86" s="213"/>
      <c r="Y86" s="213"/>
      <c r="Z86" s="213"/>
      <c r="AA86" s="199"/>
      <c r="AB86" s="199"/>
      <c r="AC86" s="199"/>
      <c r="AD86" s="199"/>
      <c r="AO86" s="197"/>
    </row>
    <row r="87" spans="1:41">
      <c r="A87" s="214">
        <v>22</v>
      </c>
      <c r="B87" s="157">
        <v>0</v>
      </c>
      <c r="C87" s="157">
        <v>0</v>
      </c>
      <c r="D87" s="157">
        <v>100</v>
      </c>
      <c r="E87" s="157">
        <v>0</v>
      </c>
      <c r="F87" s="157">
        <v>0</v>
      </c>
      <c r="G87" s="157">
        <v>0</v>
      </c>
      <c r="H87" s="157">
        <v>460</v>
      </c>
      <c r="I87" s="157" t="s">
        <v>46</v>
      </c>
      <c r="J87" s="157" t="s">
        <v>46</v>
      </c>
      <c r="K87" s="157">
        <v>10</v>
      </c>
      <c r="L87" s="157" t="s">
        <v>46</v>
      </c>
      <c r="M87" s="157" t="s">
        <v>46</v>
      </c>
      <c r="N87" s="157" t="s">
        <v>46</v>
      </c>
      <c r="O87" s="155">
        <v>0</v>
      </c>
      <c r="P87" s="157" t="s">
        <v>109</v>
      </c>
      <c r="Q87" s="157">
        <v>86</v>
      </c>
      <c r="R87" s="157">
        <v>14</v>
      </c>
      <c r="S87" s="157">
        <v>0</v>
      </c>
      <c r="T87" s="157"/>
      <c r="U87" s="214" t="s">
        <v>110</v>
      </c>
      <c r="V87" s="214"/>
      <c r="W87" s="214"/>
      <c r="X87" s="214" t="s">
        <v>111</v>
      </c>
      <c r="Y87" s="214"/>
      <c r="Z87" s="214"/>
      <c r="AA87" s="214" t="s">
        <v>112</v>
      </c>
      <c r="AB87" s="214"/>
      <c r="AC87" s="214"/>
      <c r="AD87" s="214"/>
      <c r="AO87" s="197"/>
    </row>
    <row r="88" spans="1:41">
      <c r="A88" s="214"/>
      <c r="B88" s="157">
        <v>0</v>
      </c>
      <c r="C88" s="157">
        <v>34</v>
      </c>
      <c r="D88" s="157">
        <v>66</v>
      </c>
      <c r="E88" s="157">
        <v>0</v>
      </c>
      <c r="F88" s="157">
        <v>0</v>
      </c>
      <c r="G88" s="157">
        <v>0</v>
      </c>
      <c r="H88" s="157">
        <v>460</v>
      </c>
      <c r="I88" s="157" t="s">
        <v>46</v>
      </c>
      <c r="J88" s="157" t="s">
        <v>46</v>
      </c>
      <c r="K88" s="157">
        <v>10</v>
      </c>
      <c r="L88" s="157" t="s">
        <v>46</v>
      </c>
      <c r="M88" s="157" t="s">
        <v>46</v>
      </c>
      <c r="N88" s="157" t="s">
        <v>46</v>
      </c>
      <c r="O88" s="155">
        <v>0</v>
      </c>
      <c r="P88" s="157" t="s">
        <v>109</v>
      </c>
      <c r="Q88" s="157">
        <v>84</v>
      </c>
      <c r="R88" s="157">
        <v>16</v>
      </c>
      <c r="S88" s="157">
        <v>0</v>
      </c>
      <c r="T88" s="157"/>
      <c r="U88" s="214"/>
      <c r="V88" s="214"/>
      <c r="W88" s="214"/>
      <c r="X88" s="214"/>
      <c r="Y88" s="214"/>
      <c r="Z88" s="214"/>
      <c r="AA88" s="214"/>
      <c r="AB88" s="214"/>
      <c r="AC88" s="214"/>
      <c r="AD88" s="214"/>
      <c r="AO88" s="197"/>
    </row>
    <row r="89" spans="1:41">
      <c r="A89" s="214"/>
      <c r="B89" s="157">
        <v>0</v>
      </c>
      <c r="C89" s="157">
        <v>66</v>
      </c>
      <c r="D89" s="157">
        <v>34</v>
      </c>
      <c r="E89" s="157">
        <v>0</v>
      </c>
      <c r="F89" s="157">
        <v>0</v>
      </c>
      <c r="G89" s="157">
        <v>0</v>
      </c>
      <c r="H89" s="157">
        <v>460</v>
      </c>
      <c r="I89" s="157" t="s">
        <v>46</v>
      </c>
      <c r="J89" s="157" t="s">
        <v>46</v>
      </c>
      <c r="K89" s="157">
        <v>10</v>
      </c>
      <c r="L89" s="157" t="s">
        <v>46</v>
      </c>
      <c r="M89" s="157" t="s">
        <v>46</v>
      </c>
      <c r="N89" s="157" t="s">
        <v>46</v>
      </c>
      <c r="O89" s="155">
        <v>0</v>
      </c>
      <c r="P89" s="157" t="s">
        <v>109</v>
      </c>
      <c r="Q89" s="157">
        <v>63</v>
      </c>
      <c r="R89" s="157">
        <v>37</v>
      </c>
      <c r="S89" s="157">
        <v>0</v>
      </c>
      <c r="T89" s="157"/>
      <c r="U89" s="214"/>
      <c r="V89" s="214"/>
      <c r="W89" s="214"/>
      <c r="X89" s="214"/>
      <c r="Y89" s="214"/>
      <c r="Z89" s="214"/>
      <c r="AA89" s="214"/>
      <c r="AB89" s="214"/>
      <c r="AC89" s="214"/>
      <c r="AD89" s="214"/>
      <c r="AO89" s="197"/>
    </row>
    <row r="90" spans="1:41">
      <c r="A90" s="214"/>
      <c r="B90" s="163">
        <v>0</v>
      </c>
      <c r="C90" s="163">
        <v>100</v>
      </c>
      <c r="D90" s="163">
        <v>0</v>
      </c>
      <c r="E90" s="163">
        <v>0</v>
      </c>
      <c r="F90" s="163">
        <v>0</v>
      </c>
      <c r="G90" s="163">
        <v>0</v>
      </c>
      <c r="H90" s="163">
        <v>460</v>
      </c>
      <c r="I90" s="163" t="s">
        <v>46</v>
      </c>
      <c r="J90" s="163" t="s">
        <v>46</v>
      </c>
      <c r="K90" s="163">
        <v>10</v>
      </c>
      <c r="L90" s="163" t="s">
        <v>46</v>
      </c>
      <c r="M90" s="163" t="s">
        <v>46</v>
      </c>
      <c r="N90" s="163" t="s">
        <v>46</v>
      </c>
      <c r="O90" s="155">
        <v>0</v>
      </c>
      <c r="P90" s="163" t="s">
        <v>109</v>
      </c>
      <c r="Q90" s="163">
        <v>95</v>
      </c>
      <c r="R90" s="163">
        <v>5</v>
      </c>
      <c r="S90" s="163">
        <v>0</v>
      </c>
      <c r="T90" s="163"/>
      <c r="U90" s="214"/>
      <c r="V90" s="214"/>
      <c r="W90" s="214"/>
      <c r="X90" s="214"/>
      <c r="Y90" s="214"/>
      <c r="Z90" s="214"/>
      <c r="AA90" s="214"/>
      <c r="AB90" s="214"/>
      <c r="AC90" s="214"/>
      <c r="AD90" s="214"/>
      <c r="AO90" s="197"/>
    </row>
    <row r="91" spans="1:41">
      <c r="A91" s="254">
        <v>24</v>
      </c>
      <c r="B91" s="156">
        <v>0</v>
      </c>
      <c r="C91" s="156">
        <v>100</v>
      </c>
      <c r="D91" s="156">
        <v>0</v>
      </c>
      <c r="E91" s="156">
        <v>0</v>
      </c>
      <c r="F91" s="156">
        <v>0</v>
      </c>
      <c r="G91" s="156">
        <v>0</v>
      </c>
      <c r="H91" s="156">
        <v>500</v>
      </c>
      <c r="I91" s="156">
        <v>6</v>
      </c>
      <c r="J91" s="156">
        <v>2</v>
      </c>
      <c r="K91" s="156"/>
      <c r="L91" s="156"/>
      <c r="M91" s="156"/>
      <c r="N91" s="156"/>
      <c r="O91" s="155">
        <v>0</v>
      </c>
      <c r="P91" s="152" t="s">
        <v>113</v>
      </c>
      <c r="Q91" s="156">
        <v>80.41</v>
      </c>
      <c r="R91" s="156">
        <v>19.43</v>
      </c>
      <c r="S91" s="156">
        <v>0.16</v>
      </c>
      <c r="T91" s="156"/>
      <c r="U91" s="252" t="s">
        <v>114</v>
      </c>
      <c r="V91" s="252"/>
      <c r="W91" s="252"/>
      <c r="X91" s="253" t="s">
        <v>115</v>
      </c>
      <c r="Y91" s="253"/>
      <c r="Z91" s="253"/>
      <c r="AA91" s="252" t="s">
        <v>116</v>
      </c>
      <c r="AB91" s="252"/>
      <c r="AC91" s="252"/>
      <c r="AD91" s="252"/>
      <c r="AO91" s="197"/>
    </row>
    <row r="92" spans="1:41">
      <c r="A92" s="254"/>
      <c r="B92" s="156">
        <v>0</v>
      </c>
      <c r="C92" s="156">
        <v>100</v>
      </c>
      <c r="D92" s="156">
        <v>0</v>
      </c>
      <c r="E92" s="156">
        <v>0</v>
      </c>
      <c r="F92" s="156">
        <v>0</v>
      </c>
      <c r="G92" s="156">
        <v>0</v>
      </c>
      <c r="H92" s="156">
        <v>500</v>
      </c>
      <c r="I92" s="155">
        <v>8</v>
      </c>
      <c r="J92" s="156">
        <v>2</v>
      </c>
      <c r="K92" s="155"/>
      <c r="L92" s="155"/>
      <c r="M92" s="155"/>
      <c r="N92" s="155"/>
      <c r="O92" s="155">
        <v>0</v>
      </c>
      <c r="P92" s="152" t="s">
        <v>113</v>
      </c>
      <c r="Q92" s="155">
        <v>79.64</v>
      </c>
      <c r="R92" s="155">
        <v>20.23</v>
      </c>
      <c r="S92" s="155">
        <v>0.11</v>
      </c>
      <c r="T92" s="155"/>
      <c r="U92" s="252"/>
      <c r="V92" s="252"/>
      <c r="W92" s="252"/>
      <c r="X92" s="253"/>
      <c r="Y92" s="253"/>
      <c r="Z92" s="253"/>
      <c r="AA92" s="252"/>
      <c r="AB92" s="252"/>
      <c r="AC92" s="252"/>
      <c r="AD92" s="252"/>
      <c r="AO92" s="197"/>
    </row>
    <row r="93" spans="1:41">
      <c r="A93" s="254"/>
      <c r="B93" s="156">
        <v>0</v>
      </c>
      <c r="C93" s="156">
        <v>100</v>
      </c>
      <c r="D93" s="156">
        <v>0</v>
      </c>
      <c r="E93" s="156">
        <v>0</v>
      </c>
      <c r="F93" s="156">
        <v>0</v>
      </c>
      <c r="G93" s="156">
        <v>0</v>
      </c>
      <c r="H93" s="156">
        <v>500</v>
      </c>
      <c r="I93" s="155">
        <v>10</v>
      </c>
      <c r="J93" s="156">
        <v>2</v>
      </c>
      <c r="K93" s="155"/>
      <c r="L93" s="155"/>
      <c r="M93" s="155"/>
      <c r="N93" s="155"/>
      <c r="O93" s="155">
        <v>0</v>
      </c>
      <c r="P93" s="152" t="s">
        <v>113</v>
      </c>
      <c r="Q93" s="155">
        <v>76.45</v>
      </c>
      <c r="R93" s="155">
        <v>23.46</v>
      </c>
      <c r="S93" s="155">
        <v>0.09</v>
      </c>
      <c r="T93" s="155"/>
      <c r="U93" s="252"/>
      <c r="V93" s="252"/>
      <c r="W93" s="252"/>
      <c r="X93" s="253"/>
      <c r="Y93" s="253"/>
      <c r="Z93" s="253"/>
      <c r="AA93" s="252"/>
      <c r="AB93" s="252"/>
      <c r="AC93" s="252"/>
      <c r="AD93" s="252"/>
      <c r="AO93" s="197"/>
    </row>
    <row r="94" spans="1:41">
      <c r="A94" s="254"/>
      <c r="B94" s="156">
        <v>0</v>
      </c>
      <c r="C94" s="156">
        <v>100</v>
      </c>
      <c r="D94" s="156">
        <v>0</v>
      </c>
      <c r="E94" s="156">
        <v>0</v>
      </c>
      <c r="F94" s="156">
        <v>0</v>
      </c>
      <c r="G94" s="156">
        <v>0</v>
      </c>
      <c r="H94" s="156">
        <v>500</v>
      </c>
      <c r="I94" s="155">
        <v>12</v>
      </c>
      <c r="J94" s="156">
        <v>2</v>
      </c>
      <c r="K94" s="155"/>
      <c r="L94" s="155"/>
      <c r="M94" s="155"/>
      <c r="N94" s="155"/>
      <c r="O94" s="155">
        <v>0</v>
      </c>
      <c r="P94" s="152" t="s">
        <v>113</v>
      </c>
      <c r="Q94" s="155">
        <v>74.319999999999993</v>
      </c>
      <c r="R94" s="155">
        <v>25.64</v>
      </c>
      <c r="S94" s="155">
        <v>0.04</v>
      </c>
      <c r="T94" s="155"/>
      <c r="U94" s="252"/>
      <c r="V94" s="252"/>
      <c r="W94" s="252"/>
      <c r="X94" s="253"/>
      <c r="Y94" s="253"/>
      <c r="Z94" s="253"/>
      <c r="AA94" s="252"/>
      <c r="AB94" s="252"/>
      <c r="AC94" s="252"/>
      <c r="AD94" s="252"/>
      <c r="AO94" s="197"/>
    </row>
    <row r="95" spans="1:41">
      <c r="A95" s="254"/>
      <c r="B95" s="156">
        <v>0</v>
      </c>
      <c r="C95" s="156">
        <v>100</v>
      </c>
      <c r="D95" s="156">
        <v>0</v>
      </c>
      <c r="E95" s="156">
        <v>0</v>
      </c>
      <c r="F95" s="156">
        <v>0</v>
      </c>
      <c r="G95" s="156">
        <v>0</v>
      </c>
      <c r="H95" s="156">
        <v>500</v>
      </c>
      <c r="I95" s="155">
        <v>14</v>
      </c>
      <c r="J95" s="156">
        <v>2</v>
      </c>
      <c r="K95" s="155"/>
      <c r="L95" s="155"/>
      <c r="M95" s="155"/>
      <c r="N95" s="155"/>
      <c r="O95" s="155">
        <v>0</v>
      </c>
      <c r="P95" s="152" t="s">
        <v>113</v>
      </c>
      <c r="Q95" s="155">
        <v>71.11</v>
      </c>
      <c r="R95" s="155">
        <v>28.85</v>
      </c>
      <c r="S95" s="155">
        <v>0.04</v>
      </c>
      <c r="T95" s="155"/>
      <c r="U95" s="252"/>
      <c r="V95" s="252"/>
      <c r="W95" s="252"/>
      <c r="X95" s="253"/>
      <c r="Y95" s="253"/>
      <c r="Z95" s="253"/>
      <c r="AA95" s="252"/>
      <c r="AB95" s="252"/>
      <c r="AC95" s="252"/>
      <c r="AD95" s="252"/>
      <c r="AO95" s="197"/>
    </row>
    <row r="96" spans="1:41">
      <c r="A96" s="254"/>
      <c r="B96" s="156">
        <v>0</v>
      </c>
      <c r="C96" s="156">
        <v>0</v>
      </c>
      <c r="D96" s="156">
        <v>0</v>
      </c>
      <c r="E96" s="156">
        <v>0</v>
      </c>
      <c r="F96" s="156">
        <v>0</v>
      </c>
      <c r="G96" s="156">
        <v>100</v>
      </c>
      <c r="H96" s="156">
        <v>500</v>
      </c>
      <c r="I96" s="155">
        <v>6</v>
      </c>
      <c r="J96" s="156">
        <v>2</v>
      </c>
      <c r="K96" s="155"/>
      <c r="L96" s="155"/>
      <c r="M96" s="155"/>
      <c r="N96" s="155"/>
      <c r="O96" s="155">
        <v>0</v>
      </c>
      <c r="P96" s="152" t="s">
        <v>113</v>
      </c>
      <c r="Q96" s="155">
        <v>38.89</v>
      </c>
      <c r="R96" s="155">
        <v>52.13</v>
      </c>
      <c r="S96" s="155">
        <v>8.98</v>
      </c>
      <c r="T96" s="155"/>
      <c r="U96" s="252"/>
      <c r="V96" s="252"/>
      <c r="W96" s="252"/>
      <c r="X96" s="253"/>
      <c r="Y96" s="253"/>
      <c r="Z96" s="253"/>
      <c r="AA96" s="252"/>
      <c r="AB96" s="252"/>
      <c r="AC96" s="252"/>
      <c r="AD96" s="252"/>
      <c r="AO96" s="197"/>
    </row>
    <row r="97" spans="1:41">
      <c r="A97" s="254"/>
      <c r="B97" s="156">
        <v>0</v>
      </c>
      <c r="C97" s="156">
        <v>0</v>
      </c>
      <c r="D97" s="156">
        <v>0</v>
      </c>
      <c r="E97" s="156">
        <v>0</v>
      </c>
      <c r="F97" s="156">
        <v>0</v>
      </c>
      <c r="G97" s="156">
        <v>100</v>
      </c>
      <c r="H97" s="156">
        <v>500</v>
      </c>
      <c r="I97" s="155">
        <v>8</v>
      </c>
      <c r="J97" s="156">
        <v>2</v>
      </c>
      <c r="K97" s="155"/>
      <c r="L97" s="155"/>
      <c r="M97" s="155"/>
      <c r="N97" s="155"/>
      <c r="O97" s="155">
        <v>0</v>
      </c>
      <c r="P97" s="152" t="s">
        <v>113</v>
      </c>
      <c r="Q97" s="155">
        <v>34.159999999999997</v>
      </c>
      <c r="R97" s="155">
        <v>57.72</v>
      </c>
      <c r="S97" s="155">
        <v>8.1199999999999992</v>
      </c>
      <c r="T97" s="155"/>
      <c r="U97" s="252"/>
      <c r="V97" s="252"/>
      <c r="W97" s="252"/>
      <c r="X97" s="253"/>
      <c r="Y97" s="253"/>
      <c r="Z97" s="253"/>
      <c r="AA97" s="252"/>
      <c r="AB97" s="252"/>
      <c r="AC97" s="252"/>
      <c r="AD97" s="252"/>
      <c r="AO97" s="197"/>
    </row>
    <row r="98" spans="1:41">
      <c r="A98" s="254"/>
      <c r="B98" s="156">
        <v>0</v>
      </c>
      <c r="C98" s="156">
        <v>0</v>
      </c>
      <c r="D98" s="156">
        <v>0</v>
      </c>
      <c r="E98" s="156">
        <v>0</v>
      </c>
      <c r="F98" s="156">
        <v>0</v>
      </c>
      <c r="G98" s="156">
        <v>100</v>
      </c>
      <c r="H98" s="156">
        <v>500</v>
      </c>
      <c r="I98" s="155">
        <v>10</v>
      </c>
      <c r="J98" s="156">
        <v>2</v>
      </c>
      <c r="K98" s="155"/>
      <c r="L98" s="155"/>
      <c r="M98" s="155"/>
      <c r="N98" s="155"/>
      <c r="O98" s="155">
        <v>0</v>
      </c>
      <c r="P98" s="152" t="s">
        <v>113</v>
      </c>
      <c r="Q98" s="155">
        <v>32.130000000000003</v>
      </c>
      <c r="R98" s="155">
        <v>60.23</v>
      </c>
      <c r="S98" s="155">
        <v>7.64</v>
      </c>
      <c r="T98" s="155"/>
      <c r="U98" s="252"/>
      <c r="V98" s="252"/>
      <c r="W98" s="252"/>
      <c r="X98" s="253"/>
      <c r="Y98" s="253"/>
      <c r="Z98" s="253"/>
      <c r="AA98" s="252"/>
      <c r="AB98" s="252"/>
      <c r="AC98" s="252"/>
      <c r="AD98" s="252"/>
      <c r="AO98" s="197"/>
    </row>
    <row r="99" spans="1:41">
      <c r="A99" s="254"/>
      <c r="B99" s="156">
        <v>0</v>
      </c>
      <c r="C99" s="156">
        <v>0</v>
      </c>
      <c r="D99" s="156">
        <v>0</v>
      </c>
      <c r="E99" s="156">
        <v>0</v>
      </c>
      <c r="F99" s="156">
        <v>0</v>
      </c>
      <c r="G99" s="156">
        <v>100</v>
      </c>
      <c r="H99" s="156">
        <v>500</v>
      </c>
      <c r="I99" s="155">
        <v>12</v>
      </c>
      <c r="J99" s="156">
        <v>2</v>
      </c>
      <c r="K99" s="155"/>
      <c r="L99" s="155"/>
      <c r="M99" s="155"/>
      <c r="N99" s="155"/>
      <c r="O99" s="155">
        <v>0</v>
      </c>
      <c r="P99" s="152" t="s">
        <v>113</v>
      </c>
      <c r="Q99" s="155">
        <v>30.33</v>
      </c>
      <c r="R99" s="155">
        <v>63.03</v>
      </c>
      <c r="S99" s="155">
        <v>6.61</v>
      </c>
      <c r="T99" s="155"/>
      <c r="U99" s="252"/>
      <c r="V99" s="252"/>
      <c r="W99" s="252"/>
      <c r="X99" s="253"/>
      <c r="Y99" s="253"/>
      <c r="Z99" s="253"/>
      <c r="AA99" s="252"/>
      <c r="AB99" s="252"/>
      <c r="AC99" s="252"/>
      <c r="AD99" s="252"/>
      <c r="AO99" s="197"/>
    </row>
    <row r="100" spans="1:41">
      <c r="A100" s="254"/>
      <c r="B100" s="156">
        <v>0</v>
      </c>
      <c r="C100" s="156">
        <v>0</v>
      </c>
      <c r="D100" s="156">
        <v>0</v>
      </c>
      <c r="E100" s="156">
        <v>0</v>
      </c>
      <c r="F100" s="156">
        <v>0</v>
      </c>
      <c r="G100" s="156">
        <v>100</v>
      </c>
      <c r="H100" s="156">
        <v>500</v>
      </c>
      <c r="I100" s="155">
        <v>14</v>
      </c>
      <c r="J100" s="156">
        <v>2</v>
      </c>
      <c r="K100" s="155"/>
      <c r="L100" s="155"/>
      <c r="M100" s="155"/>
      <c r="N100" s="155"/>
      <c r="O100" s="155">
        <v>0</v>
      </c>
      <c r="P100" s="152" t="s">
        <v>113</v>
      </c>
      <c r="Q100" s="155">
        <v>29.14</v>
      </c>
      <c r="R100" s="155">
        <v>65.12</v>
      </c>
      <c r="S100" s="155">
        <v>5.74</v>
      </c>
      <c r="T100" s="155"/>
      <c r="U100" s="252"/>
      <c r="V100" s="252"/>
      <c r="W100" s="252"/>
      <c r="X100" s="253"/>
      <c r="Y100" s="253"/>
      <c r="Z100" s="253"/>
      <c r="AA100" s="252"/>
      <c r="AB100" s="252"/>
      <c r="AC100" s="252"/>
      <c r="AD100" s="252"/>
      <c r="AO100" s="197"/>
    </row>
    <row r="101" spans="1:41">
      <c r="A101" s="254"/>
      <c r="B101" s="156">
        <v>0</v>
      </c>
      <c r="C101" s="156">
        <v>0</v>
      </c>
      <c r="D101" s="155">
        <v>100</v>
      </c>
      <c r="E101" s="156">
        <v>0</v>
      </c>
      <c r="F101" s="156">
        <v>0</v>
      </c>
      <c r="G101" s="156">
        <v>0</v>
      </c>
      <c r="H101" s="156">
        <v>500</v>
      </c>
      <c r="I101" s="155">
        <v>6</v>
      </c>
      <c r="J101" s="156">
        <v>2</v>
      </c>
      <c r="K101" s="155"/>
      <c r="L101" s="155"/>
      <c r="M101" s="155"/>
      <c r="N101" s="155"/>
      <c r="O101" s="155">
        <v>0</v>
      </c>
      <c r="P101" s="152" t="s">
        <v>113</v>
      </c>
      <c r="Q101" s="155">
        <v>82.12</v>
      </c>
      <c r="R101" s="155">
        <v>17.760000000000002</v>
      </c>
      <c r="S101" s="155">
        <v>0.12</v>
      </c>
      <c r="T101" s="155"/>
      <c r="U101" s="252"/>
      <c r="V101" s="252"/>
      <c r="W101" s="252"/>
      <c r="X101" s="253"/>
      <c r="Y101" s="253"/>
      <c r="Z101" s="253"/>
      <c r="AA101" s="252"/>
      <c r="AB101" s="252"/>
      <c r="AC101" s="252"/>
      <c r="AD101" s="252"/>
      <c r="AO101" s="197"/>
    </row>
    <row r="102" spans="1:41">
      <c r="A102" s="254"/>
      <c r="B102" s="156">
        <v>0</v>
      </c>
      <c r="C102" s="156">
        <v>0</v>
      </c>
      <c r="D102" s="155">
        <v>100</v>
      </c>
      <c r="E102" s="156">
        <v>0</v>
      </c>
      <c r="F102" s="156">
        <v>0</v>
      </c>
      <c r="G102" s="156">
        <v>0</v>
      </c>
      <c r="H102" s="156">
        <v>500</v>
      </c>
      <c r="I102" s="155">
        <v>8</v>
      </c>
      <c r="J102" s="156">
        <v>2</v>
      </c>
      <c r="K102" s="155"/>
      <c r="L102" s="155"/>
      <c r="M102" s="155"/>
      <c r="N102" s="155"/>
      <c r="O102" s="155">
        <v>0</v>
      </c>
      <c r="P102" s="152" t="s">
        <v>113</v>
      </c>
      <c r="Q102" s="155">
        <v>81.319999999999993</v>
      </c>
      <c r="R102" s="155">
        <v>18.68</v>
      </c>
      <c r="S102" s="155">
        <v>0.09</v>
      </c>
      <c r="T102" s="155"/>
      <c r="U102" s="252"/>
      <c r="V102" s="252"/>
      <c r="W102" s="252"/>
      <c r="X102" s="253"/>
      <c r="Y102" s="253"/>
      <c r="Z102" s="253"/>
      <c r="AA102" s="252"/>
      <c r="AB102" s="252"/>
      <c r="AC102" s="252"/>
      <c r="AD102" s="252"/>
      <c r="AO102" s="197"/>
    </row>
    <row r="103" spans="1:41">
      <c r="A103" s="254"/>
      <c r="B103" s="156">
        <v>0</v>
      </c>
      <c r="C103" s="156">
        <v>0</v>
      </c>
      <c r="D103" s="155">
        <v>100</v>
      </c>
      <c r="E103" s="156">
        <v>0</v>
      </c>
      <c r="F103" s="156">
        <v>0</v>
      </c>
      <c r="G103" s="156">
        <v>0</v>
      </c>
      <c r="H103" s="156">
        <v>500</v>
      </c>
      <c r="I103" s="155">
        <v>10</v>
      </c>
      <c r="J103" s="156">
        <v>2</v>
      </c>
      <c r="K103" s="155"/>
      <c r="L103" s="155"/>
      <c r="M103" s="155"/>
      <c r="N103" s="155"/>
      <c r="O103" s="155">
        <v>0</v>
      </c>
      <c r="P103" s="152" t="s">
        <v>113</v>
      </c>
      <c r="Q103" s="155">
        <v>80.650000000000006</v>
      </c>
      <c r="R103" s="155">
        <v>19.28</v>
      </c>
      <c r="S103" s="155">
        <v>7.0000000000000007E-2</v>
      </c>
      <c r="T103" s="155"/>
      <c r="U103" s="252"/>
      <c r="V103" s="252"/>
      <c r="W103" s="252"/>
      <c r="X103" s="253"/>
      <c r="Y103" s="253"/>
      <c r="Z103" s="253"/>
      <c r="AA103" s="252"/>
      <c r="AB103" s="252"/>
      <c r="AC103" s="252"/>
      <c r="AD103" s="252"/>
      <c r="AO103" s="197"/>
    </row>
    <row r="104" spans="1:41">
      <c r="A104" s="254"/>
      <c r="B104" s="156">
        <v>0</v>
      </c>
      <c r="C104" s="156">
        <v>0</v>
      </c>
      <c r="D104" s="155">
        <v>100</v>
      </c>
      <c r="E104" s="156">
        <v>0</v>
      </c>
      <c r="F104" s="156">
        <v>0</v>
      </c>
      <c r="G104" s="156">
        <v>0</v>
      </c>
      <c r="H104" s="156">
        <v>500</v>
      </c>
      <c r="I104" s="155">
        <v>12</v>
      </c>
      <c r="J104" s="156">
        <v>2</v>
      </c>
      <c r="K104" s="155"/>
      <c r="L104" s="155"/>
      <c r="M104" s="155"/>
      <c r="N104" s="155"/>
      <c r="O104" s="155">
        <v>0</v>
      </c>
      <c r="P104" s="152" t="s">
        <v>113</v>
      </c>
      <c r="Q104" s="155">
        <v>79.41</v>
      </c>
      <c r="R104" s="155">
        <v>20.55</v>
      </c>
      <c r="S104" s="155">
        <v>0.04</v>
      </c>
      <c r="T104" s="155"/>
      <c r="U104" s="252"/>
      <c r="V104" s="252"/>
      <c r="W104" s="252"/>
      <c r="X104" s="253"/>
      <c r="Y104" s="253"/>
      <c r="Z104" s="253"/>
      <c r="AA104" s="252"/>
      <c r="AB104" s="252"/>
      <c r="AC104" s="252"/>
      <c r="AD104" s="252"/>
      <c r="AO104" s="197"/>
    </row>
    <row r="105" spans="1:41">
      <c r="A105" s="254"/>
      <c r="B105" s="156">
        <v>0</v>
      </c>
      <c r="C105" s="156">
        <v>0</v>
      </c>
      <c r="D105" s="155">
        <v>100</v>
      </c>
      <c r="E105" s="156">
        <v>0</v>
      </c>
      <c r="F105" s="156">
        <v>0</v>
      </c>
      <c r="G105" s="156">
        <v>0</v>
      </c>
      <c r="H105" s="156">
        <v>500</v>
      </c>
      <c r="I105" s="155">
        <v>14</v>
      </c>
      <c r="J105" s="156">
        <v>2</v>
      </c>
      <c r="K105" s="155"/>
      <c r="L105" s="155"/>
      <c r="M105" s="155"/>
      <c r="N105" s="155"/>
      <c r="O105" s="155">
        <v>0</v>
      </c>
      <c r="P105" s="152" t="s">
        <v>113</v>
      </c>
      <c r="Q105" s="155">
        <v>78.260000000000005</v>
      </c>
      <c r="R105" s="155">
        <v>21.74</v>
      </c>
      <c r="S105" s="155">
        <v>0</v>
      </c>
      <c r="T105" s="155"/>
      <c r="U105" s="252"/>
      <c r="V105" s="252"/>
      <c r="W105" s="252"/>
      <c r="X105" s="253"/>
      <c r="Y105" s="253"/>
      <c r="Z105" s="253"/>
      <c r="AA105" s="252"/>
      <c r="AB105" s="252"/>
      <c r="AC105" s="252"/>
      <c r="AD105" s="252"/>
      <c r="AO105" s="197"/>
    </row>
    <row r="106" spans="1:41">
      <c r="A106" s="248">
        <v>13</v>
      </c>
      <c r="B106" s="157">
        <v>26.2</v>
      </c>
      <c r="C106" s="157">
        <v>31.1</v>
      </c>
      <c r="D106" s="157">
        <v>8.1999999999999993</v>
      </c>
      <c r="E106" s="157">
        <v>13</v>
      </c>
      <c r="F106" s="157">
        <v>0</v>
      </c>
      <c r="G106" s="157">
        <v>0</v>
      </c>
      <c r="H106" s="157">
        <v>500</v>
      </c>
      <c r="I106" s="157">
        <v>20</v>
      </c>
      <c r="J106" s="157" t="s">
        <v>38</v>
      </c>
      <c r="K106" s="157">
        <v>400</v>
      </c>
      <c r="L106" s="157" t="s">
        <v>46</v>
      </c>
      <c r="M106" s="157">
        <v>30</v>
      </c>
      <c r="N106" s="157">
        <v>200</v>
      </c>
      <c r="O106" s="155">
        <v>0</v>
      </c>
      <c r="P106" s="157" t="s">
        <v>117</v>
      </c>
      <c r="Q106" s="157">
        <v>29</v>
      </c>
      <c r="R106" s="157">
        <v>20.89</v>
      </c>
      <c r="S106" s="157">
        <v>50.11</v>
      </c>
      <c r="T106" s="157"/>
      <c r="U106" s="249" t="s">
        <v>118</v>
      </c>
      <c r="V106" s="249"/>
      <c r="W106" s="249"/>
      <c r="X106" s="250" t="s">
        <v>119</v>
      </c>
      <c r="Y106" s="250"/>
      <c r="Z106" s="250"/>
      <c r="AA106" s="214" t="s">
        <v>120</v>
      </c>
      <c r="AB106" s="214"/>
      <c r="AC106" s="214"/>
      <c r="AD106" s="214"/>
      <c r="AO106" s="197"/>
    </row>
    <row r="107" spans="1:41">
      <c r="A107" s="248"/>
      <c r="B107" s="157">
        <v>17.8</v>
      </c>
      <c r="C107" s="157">
        <v>19.600000000000001</v>
      </c>
      <c r="D107" s="157">
        <v>13.9</v>
      </c>
      <c r="E107" s="157">
        <v>8.6999999999999993</v>
      </c>
      <c r="F107" s="157">
        <v>0</v>
      </c>
      <c r="G107" s="157">
        <v>0</v>
      </c>
      <c r="H107" s="157">
        <v>500</v>
      </c>
      <c r="I107" s="157">
        <v>20</v>
      </c>
      <c r="J107" s="157" t="s">
        <v>38</v>
      </c>
      <c r="K107" s="157">
        <v>400</v>
      </c>
      <c r="L107" s="157" t="s">
        <v>46</v>
      </c>
      <c r="M107" s="157">
        <v>30</v>
      </c>
      <c r="N107" s="157">
        <v>200</v>
      </c>
      <c r="O107" s="155">
        <v>0</v>
      </c>
      <c r="P107" s="157" t="s">
        <v>117</v>
      </c>
      <c r="Q107" s="157">
        <v>26.33</v>
      </c>
      <c r="R107" s="157">
        <v>19.170000000000002</v>
      </c>
      <c r="S107" s="157">
        <v>54.5</v>
      </c>
      <c r="T107" s="157"/>
      <c r="U107" s="249"/>
      <c r="V107" s="249"/>
      <c r="W107" s="249"/>
      <c r="X107" s="250"/>
      <c r="Y107" s="250"/>
      <c r="Z107" s="250"/>
      <c r="AA107" s="214"/>
      <c r="AB107" s="214"/>
      <c r="AC107" s="214"/>
      <c r="AD107" s="214"/>
      <c r="AO107" s="197"/>
    </row>
    <row r="108" spans="1:41">
      <c r="A108" s="248"/>
      <c r="B108" s="157">
        <v>3.5</v>
      </c>
      <c r="C108" s="157">
        <v>25</v>
      </c>
      <c r="D108" s="157">
        <v>22.2</v>
      </c>
      <c r="E108" s="157">
        <v>4</v>
      </c>
      <c r="F108" s="157">
        <v>0</v>
      </c>
      <c r="G108" s="157">
        <v>0</v>
      </c>
      <c r="H108" s="157">
        <v>500</v>
      </c>
      <c r="I108" s="157">
        <v>20</v>
      </c>
      <c r="J108" s="157" t="s">
        <v>38</v>
      </c>
      <c r="K108" s="157">
        <v>400</v>
      </c>
      <c r="L108" s="157" t="s">
        <v>46</v>
      </c>
      <c r="M108" s="157">
        <v>30</v>
      </c>
      <c r="N108" s="157">
        <v>200</v>
      </c>
      <c r="O108" s="155">
        <v>0</v>
      </c>
      <c r="P108" s="157" t="s">
        <v>117</v>
      </c>
      <c r="Q108" s="157">
        <v>44.62</v>
      </c>
      <c r="R108" s="157">
        <v>39</v>
      </c>
      <c r="S108" s="157">
        <v>16.38</v>
      </c>
      <c r="T108" s="157"/>
      <c r="U108" s="249"/>
      <c r="V108" s="249"/>
      <c r="W108" s="249"/>
      <c r="X108" s="250"/>
      <c r="Y108" s="250"/>
      <c r="Z108" s="250"/>
      <c r="AA108" s="214"/>
      <c r="AB108" s="214"/>
      <c r="AC108" s="214"/>
      <c r="AD108" s="214"/>
      <c r="AO108" s="197"/>
    </row>
    <row r="109" spans="1:41">
      <c r="A109" s="248"/>
      <c r="B109" s="163">
        <v>17</v>
      </c>
      <c r="C109" s="163">
        <v>34</v>
      </c>
      <c r="D109" s="163">
        <v>15.4</v>
      </c>
      <c r="E109" s="163">
        <v>12.4</v>
      </c>
      <c r="F109" s="163">
        <v>0</v>
      </c>
      <c r="G109" s="163">
        <v>0</v>
      </c>
      <c r="H109" s="163">
        <v>500</v>
      </c>
      <c r="I109" s="163">
        <v>20</v>
      </c>
      <c r="J109" s="16" t="s">
        <v>38</v>
      </c>
      <c r="K109" s="163">
        <v>400</v>
      </c>
      <c r="L109" s="163" t="s">
        <v>46</v>
      </c>
      <c r="M109" s="163">
        <v>30</v>
      </c>
      <c r="N109" s="163">
        <v>200</v>
      </c>
      <c r="O109" s="155">
        <v>0</v>
      </c>
      <c r="P109" s="163" t="s">
        <v>117</v>
      </c>
      <c r="Q109" s="163">
        <v>43.2</v>
      </c>
      <c r="R109" s="163">
        <v>9.2799999999999994</v>
      </c>
      <c r="S109" s="163">
        <v>47.52</v>
      </c>
      <c r="T109" s="163"/>
      <c r="U109" s="249"/>
      <c r="V109" s="249"/>
      <c r="W109" s="249"/>
      <c r="X109" s="250"/>
      <c r="Y109" s="250"/>
      <c r="Z109" s="250"/>
      <c r="AA109" s="214"/>
      <c r="AB109" s="214"/>
      <c r="AC109" s="214"/>
      <c r="AD109" s="214"/>
      <c r="AO109" s="197"/>
    </row>
    <row r="110" spans="1:41">
      <c r="A110" s="251">
        <v>25</v>
      </c>
      <c r="B110" s="156">
        <v>100</v>
      </c>
      <c r="C110" s="156">
        <v>0</v>
      </c>
      <c r="D110" s="156">
        <v>0</v>
      </c>
      <c r="E110" s="156">
        <v>0</v>
      </c>
      <c r="F110" s="156">
        <v>0</v>
      </c>
      <c r="G110" s="156">
        <v>0</v>
      </c>
      <c r="H110" s="156">
        <v>430</v>
      </c>
      <c r="I110" s="155">
        <v>3</v>
      </c>
      <c r="J110" s="156"/>
      <c r="K110" s="155">
        <v>10</v>
      </c>
      <c r="L110" s="155"/>
      <c r="M110" s="150" t="s">
        <v>121</v>
      </c>
      <c r="N110" s="155"/>
      <c r="O110" s="155">
        <v>0</v>
      </c>
      <c r="P110" s="150" t="s">
        <v>57</v>
      </c>
      <c r="Q110" s="155">
        <v>84.7</v>
      </c>
      <c r="R110" s="155">
        <v>6.3</v>
      </c>
      <c r="S110" s="155">
        <v>9</v>
      </c>
      <c r="T110" s="155"/>
      <c r="U110" s="252" t="s">
        <v>122</v>
      </c>
      <c r="V110" s="252"/>
      <c r="W110" s="252"/>
      <c r="X110" s="253" t="s">
        <v>123</v>
      </c>
      <c r="Y110" s="253"/>
      <c r="Z110" s="253"/>
      <c r="AA110" s="252" t="s">
        <v>124</v>
      </c>
      <c r="AB110" s="252"/>
      <c r="AC110" s="252"/>
      <c r="AD110" s="252"/>
      <c r="AO110" s="197"/>
    </row>
    <row r="111" spans="1:41">
      <c r="A111" s="251"/>
      <c r="B111" s="156">
        <v>0</v>
      </c>
      <c r="C111" s="156">
        <v>100</v>
      </c>
      <c r="D111" s="156">
        <v>0</v>
      </c>
      <c r="E111" s="156">
        <v>0</v>
      </c>
      <c r="F111" s="156">
        <v>0</v>
      </c>
      <c r="G111" s="156">
        <v>0</v>
      </c>
      <c r="H111" s="156">
        <v>430</v>
      </c>
      <c r="I111" s="155">
        <v>3</v>
      </c>
      <c r="J111" s="155"/>
      <c r="K111" s="155">
        <v>10</v>
      </c>
      <c r="L111" s="155"/>
      <c r="M111" s="150" t="s">
        <v>125</v>
      </c>
      <c r="N111" s="155"/>
      <c r="O111" s="155">
        <v>0</v>
      </c>
      <c r="P111" s="150" t="s">
        <v>57</v>
      </c>
      <c r="Q111" s="155">
        <v>84.3</v>
      </c>
      <c r="R111" s="155">
        <v>8.1999999999999993</v>
      </c>
      <c r="S111" s="155">
        <v>7.5</v>
      </c>
      <c r="T111" s="155"/>
      <c r="U111" s="252"/>
      <c r="V111" s="252"/>
      <c r="W111" s="252"/>
      <c r="X111" s="253"/>
      <c r="Y111" s="253"/>
      <c r="Z111" s="253"/>
      <c r="AA111" s="252"/>
      <c r="AB111" s="252"/>
      <c r="AC111" s="252"/>
      <c r="AD111" s="252"/>
      <c r="AO111" s="197"/>
    </row>
    <row r="112" spans="1:41">
      <c r="A112" s="251"/>
      <c r="B112" s="152">
        <v>0</v>
      </c>
      <c r="C112" s="152" t="s">
        <v>126</v>
      </c>
      <c r="D112" s="156">
        <v>0</v>
      </c>
      <c r="E112" s="156">
        <v>0</v>
      </c>
      <c r="F112" s="156">
        <v>0</v>
      </c>
      <c r="G112" s="156">
        <v>0</v>
      </c>
      <c r="H112" s="156">
        <v>430</v>
      </c>
      <c r="I112" s="155">
        <v>3</v>
      </c>
      <c r="J112" s="155"/>
      <c r="K112" s="155">
        <v>10</v>
      </c>
      <c r="L112" s="155"/>
      <c r="M112" s="150" t="s">
        <v>127</v>
      </c>
      <c r="N112" s="155"/>
      <c r="O112" s="155">
        <v>0</v>
      </c>
      <c r="P112" s="150" t="s">
        <v>57</v>
      </c>
      <c r="Q112" s="155">
        <v>84.6</v>
      </c>
      <c r="R112" s="155">
        <v>7.8</v>
      </c>
      <c r="S112" s="155">
        <v>7.6</v>
      </c>
      <c r="T112" s="155"/>
      <c r="U112" s="252"/>
      <c r="V112" s="252"/>
      <c r="W112" s="252"/>
      <c r="X112" s="253"/>
      <c r="Y112" s="253"/>
      <c r="Z112" s="253"/>
      <c r="AA112" s="252"/>
      <c r="AB112" s="252"/>
      <c r="AC112" s="252"/>
      <c r="AD112" s="252"/>
      <c r="AO112" s="197"/>
    </row>
    <row r="113" spans="1:41">
      <c r="A113" s="251"/>
      <c r="B113" s="152" t="s">
        <v>128</v>
      </c>
      <c r="C113" s="156">
        <v>0</v>
      </c>
      <c r="D113" s="156">
        <v>0</v>
      </c>
      <c r="E113" s="156">
        <v>0</v>
      </c>
      <c r="F113" s="156">
        <v>0</v>
      </c>
      <c r="G113" s="156">
        <v>0</v>
      </c>
      <c r="H113" s="156">
        <v>430</v>
      </c>
      <c r="I113" s="155">
        <v>3</v>
      </c>
      <c r="J113" s="155"/>
      <c r="K113" s="155">
        <v>10</v>
      </c>
      <c r="L113" s="155"/>
      <c r="M113" s="150" t="s">
        <v>129</v>
      </c>
      <c r="N113" s="155"/>
      <c r="O113" s="155">
        <v>0</v>
      </c>
      <c r="P113" s="150" t="s">
        <v>57</v>
      </c>
      <c r="Q113" s="155">
        <v>83.7</v>
      </c>
      <c r="R113" s="155">
        <v>11.6</v>
      </c>
      <c r="S113" s="155">
        <v>11</v>
      </c>
      <c r="T113" s="155"/>
      <c r="U113" s="252"/>
      <c r="V113" s="252"/>
      <c r="W113" s="252"/>
      <c r="X113" s="253"/>
      <c r="Y113" s="253"/>
      <c r="Z113" s="253"/>
      <c r="AA113" s="252"/>
      <c r="AB113" s="252"/>
      <c r="AC113" s="252"/>
      <c r="AD113" s="252"/>
      <c r="AO113" s="197"/>
    </row>
    <row r="114" spans="1:41">
      <c r="A114" s="199">
        <v>26</v>
      </c>
      <c r="B114" s="158">
        <v>0</v>
      </c>
      <c r="C114" s="158">
        <v>0</v>
      </c>
      <c r="D114" s="158">
        <v>0</v>
      </c>
      <c r="E114" s="158">
        <v>100</v>
      </c>
      <c r="F114" s="158">
        <v>0</v>
      </c>
      <c r="G114" s="158">
        <v>0</v>
      </c>
      <c r="H114" s="158">
        <v>450</v>
      </c>
      <c r="I114" s="158">
        <v>10</v>
      </c>
      <c r="J114" s="158" t="s">
        <v>46</v>
      </c>
      <c r="K114" s="158">
        <v>1000</v>
      </c>
      <c r="L114" s="158">
        <v>75</v>
      </c>
      <c r="M114" s="158" t="s">
        <v>46</v>
      </c>
      <c r="N114" s="158" t="s">
        <v>46</v>
      </c>
      <c r="O114" s="155">
        <v>0</v>
      </c>
      <c r="P114" s="158" t="s">
        <v>130</v>
      </c>
      <c r="Q114" s="158">
        <v>80.8</v>
      </c>
      <c r="R114" s="158">
        <v>13</v>
      </c>
      <c r="S114" s="158">
        <v>6.2</v>
      </c>
      <c r="T114" s="158"/>
      <c r="U114" s="214" t="s">
        <v>131</v>
      </c>
      <c r="V114" s="214"/>
      <c r="W114" s="214"/>
      <c r="X114" s="213" t="s">
        <v>132</v>
      </c>
      <c r="Y114" s="213"/>
      <c r="Z114" s="213"/>
      <c r="AA114" s="214" t="s">
        <v>133</v>
      </c>
      <c r="AB114" s="214"/>
      <c r="AC114" s="214"/>
      <c r="AD114" s="214"/>
      <c r="AO114" s="197"/>
    </row>
    <row r="115" spans="1:41">
      <c r="A115" s="199"/>
      <c r="B115" s="158" t="s">
        <v>126</v>
      </c>
      <c r="C115" s="158">
        <v>0</v>
      </c>
      <c r="D115" s="158">
        <v>0</v>
      </c>
      <c r="E115" s="158">
        <v>0</v>
      </c>
      <c r="F115" s="158">
        <v>0</v>
      </c>
      <c r="G115" s="158">
        <v>0</v>
      </c>
      <c r="H115" s="158">
        <v>450</v>
      </c>
      <c r="I115" s="158">
        <v>10</v>
      </c>
      <c r="J115" s="158" t="s">
        <v>46</v>
      </c>
      <c r="K115" s="158">
        <v>1000</v>
      </c>
      <c r="L115" s="158">
        <v>75</v>
      </c>
      <c r="M115" s="158" t="s">
        <v>46</v>
      </c>
      <c r="N115" s="158" t="s">
        <v>46</v>
      </c>
      <c r="O115" s="155">
        <v>0</v>
      </c>
      <c r="P115" s="158" t="s">
        <v>130</v>
      </c>
      <c r="Q115" s="158">
        <v>25</v>
      </c>
      <c r="R115" s="158">
        <v>62</v>
      </c>
      <c r="S115" s="158">
        <v>13</v>
      </c>
      <c r="T115" s="158"/>
      <c r="U115" s="214"/>
      <c r="V115" s="214"/>
      <c r="W115" s="214"/>
      <c r="X115" s="213"/>
      <c r="Y115" s="213"/>
      <c r="Z115" s="213"/>
      <c r="AA115" s="214"/>
      <c r="AB115" s="214"/>
      <c r="AC115" s="214"/>
      <c r="AD115" s="214"/>
      <c r="AO115" s="197"/>
    </row>
    <row r="116" spans="1:41">
      <c r="A116" s="199"/>
      <c r="B116" s="158">
        <v>0</v>
      </c>
      <c r="C116" s="158">
        <v>0</v>
      </c>
      <c r="D116" s="158">
        <v>100</v>
      </c>
      <c r="E116" s="158">
        <v>0</v>
      </c>
      <c r="F116" s="158">
        <v>0</v>
      </c>
      <c r="G116" s="158">
        <v>0</v>
      </c>
      <c r="H116" s="158">
        <v>450</v>
      </c>
      <c r="I116" s="158">
        <v>10</v>
      </c>
      <c r="J116" s="158" t="s">
        <v>46</v>
      </c>
      <c r="K116" s="158">
        <v>1000</v>
      </c>
      <c r="L116" s="158">
        <v>75</v>
      </c>
      <c r="M116" s="158" t="s">
        <v>46</v>
      </c>
      <c r="N116" s="158" t="s">
        <v>46</v>
      </c>
      <c r="O116" s="155">
        <v>0</v>
      </c>
      <c r="P116" s="158" t="s">
        <v>130</v>
      </c>
      <c r="Q116" s="158">
        <v>42</v>
      </c>
      <c r="R116" s="158">
        <v>54</v>
      </c>
      <c r="S116" s="158">
        <v>3.5</v>
      </c>
      <c r="T116" s="158"/>
      <c r="U116" s="214"/>
      <c r="V116" s="214"/>
      <c r="W116" s="214"/>
      <c r="X116" s="213"/>
      <c r="Y116" s="213"/>
      <c r="Z116" s="213"/>
      <c r="AA116" s="214"/>
      <c r="AB116" s="214"/>
      <c r="AC116" s="214"/>
      <c r="AD116" s="214"/>
      <c r="AO116" s="197"/>
    </row>
    <row r="117" spans="1:41">
      <c r="A117" s="199"/>
      <c r="B117" s="158">
        <v>0</v>
      </c>
      <c r="C117" s="158">
        <v>0</v>
      </c>
      <c r="D117" s="158">
        <v>50</v>
      </c>
      <c r="E117" s="158">
        <v>50</v>
      </c>
      <c r="F117" s="158">
        <v>0</v>
      </c>
      <c r="G117" s="158">
        <v>0</v>
      </c>
      <c r="H117" s="158">
        <v>450</v>
      </c>
      <c r="I117" s="158">
        <v>10</v>
      </c>
      <c r="J117" s="158" t="s">
        <v>46</v>
      </c>
      <c r="K117" s="158">
        <v>1000</v>
      </c>
      <c r="L117" s="158">
        <v>75</v>
      </c>
      <c r="M117" s="158" t="s">
        <v>46</v>
      </c>
      <c r="N117" s="158" t="s">
        <v>46</v>
      </c>
      <c r="O117" s="155">
        <v>0</v>
      </c>
      <c r="P117" s="158" t="s">
        <v>130</v>
      </c>
      <c r="Q117" s="158">
        <v>25</v>
      </c>
      <c r="R117" s="158">
        <v>69.900000000000006</v>
      </c>
      <c r="S117" s="158">
        <v>5.0999999999999996</v>
      </c>
      <c r="T117" s="158"/>
      <c r="U117" s="214"/>
      <c r="V117" s="214"/>
      <c r="W117" s="214"/>
      <c r="X117" s="213"/>
      <c r="Y117" s="213"/>
      <c r="Z117" s="213"/>
      <c r="AA117" s="214"/>
      <c r="AB117" s="214"/>
      <c r="AC117" s="214"/>
      <c r="AD117" s="214"/>
      <c r="AO117" s="197"/>
    </row>
    <row r="118" spans="1:41">
      <c r="A118" s="199"/>
      <c r="B118" s="158" t="s">
        <v>134</v>
      </c>
      <c r="C118" s="158">
        <v>0</v>
      </c>
      <c r="D118" s="158">
        <v>0</v>
      </c>
      <c r="E118" s="158">
        <v>50</v>
      </c>
      <c r="F118" s="158">
        <v>0</v>
      </c>
      <c r="G118" s="158">
        <v>0</v>
      </c>
      <c r="H118" s="158">
        <v>450</v>
      </c>
      <c r="I118" s="158">
        <v>10</v>
      </c>
      <c r="J118" s="158" t="s">
        <v>46</v>
      </c>
      <c r="K118" s="158">
        <v>1000</v>
      </c>
      <c r="L118" s="158">
        <v>75</v>
      </c>
      <c r="M118" s="158" t="s">
        <v>46</v>
      </c>
      <c r="N118" s="158" t="s">
        <v>46</v>
      </c>
      <c r="O118" s="155">
        <v>0</v>
      </c>
      <c r="P118" s="158" t="s">
        <v>130</v>
      </c>
      <c r="Q118" s="158">
        <v>54</v>
      </c>
      <c r="R118" s="158">
        <v>38.299999999999997</v>
      </c>
      <c r="S118" s="158">
        <v>7.7</v>
      </c>
      <c r="T118" s="158"/>
      <c r="U118" s="214"/>
      <c r="V118" s="214"/>
      <c r="W118" s="214"/>
      <c r="X118" s="213"/>
      <c r="Y118" s="213"/>
      <c r="Z118" s="213"/>
      <c r="AA118" s="214"/>
      <c r="AB118" s="214"/>
      <c r="AC118" s="214"/>
      <c r="AD118" s="214"/>
      <c r="AO118" s="197"/>
    </row>
    <row r="119" spans="1:41">
      <c r="A119" s="199"/>
      <c r="B119" s="158" t="s">
        <v>134</v>
      </c>
      <c r="C119" s="158">
        <v>0</v>
      </c>
      <c r="D119" s="158">
        <v>50</v>
      </c>
      <c r="E119" s="158">
        <v>0</v>
      </c>
      <c r="F119" s="158">
        <v>0</v>
      </c>
      <c r="G119" s="158">
        <v>0</v>
      </c>
      <c r="H119" s="158">
        <v>450</v>
      </c>
      <c r="I119" s="158">
        <v>10</v>
      </c>
      <c r="J119" s="158" t="s">
        <v>46</v>
      </c>
      <c r="K119" s="158">
        <v>1000</v>
      </c>
      <c r="L119" s="158">
        <v>75</v>
      </c>
      <c r="M119" s="158" t="s">
        <v>46</v>
      </c>
      <c r="N119" s="158" t="s">
        <v>46</v>
      </c>
      <c r="O119" s="155">
        <v>0</v>
      </c>
      <c r="P119" s="158" t="s">
        <v>130</v>
      </c>
      <c r="Q119" s="158">
        <v>24</v>
      </c>
      <c r="R119" s="158">
        <v>51.2</v>
      </c>
      <c r="S119" s="158">
        <v>24.8</v>
      </c>
      <c r="T119" s="158"/>
      <c r="U119" s="214"/>
      <c r="V119" s="214"/>
      <c r="W119" s="214"/>
      <c r="X119" s="213"/>
      <c r="Y119" s="213"/>
      <c r="Z119" s="213"/>
      <c r="AA119" s="214"/>
      <c r="AB119" s="214"/>
      <c r="AC119" s="214"/>
      <c r="AD119" s="214"/>
      <c r="AO119" s="197"/>
    </row>
    <row r="120" spans="1:41">
      <c r="A120" s="199"/>
      <c r="B120" s="158" t="s">
        <v>135</v>
      </c>
      <c r="C120" s="158">
        <v>0</v>
      </c>
      <c r="D120" s="158">
        <v>25</v>
      </c>
      <c r="E120" s="158">
        <v>50</v>
      </c>
      <c r="F120" s="158">
        <v>0</v>
      </c>
      <c r="G120" s="158">
        <v>0</v>
      </c>
      <c r="H120" s="158">
        <v>450</v>
      </c>
      <c r="I120" s="158">
        <v>10</v>
      </c>
      <c r="J120" s="158" t="s">
        <v>46</v>
      </c>
      <c r="K120" s="158">
        <v>1000</v>
      </c>
      <c r="L120" s="158">
        <v>75</v>
      </c>
      <c r="M120" s="158" t="s">
        <v>46</v>
      </c>
      <c r="N120" s="158" t="s">
        <v>46</v>
      </c>
      <c r="O120" s="155">
        <v>0</v>
      </c>
      <c r="P120" s="158" t="s">
        <v>130</v>
      </c>
      <c r="Q120" s="158">
        <v>49</v>
      </c>
      <c r="R120" s="158">
        <v>47.1</v>
      </c>
      <c r="S120" s="158">
        <v>3.9</v>
      </c>
      <c r="T120" s="158"/>
      <c r="U120" s="214"/>
      <c r="V120" s="214"/>
      <c r="W120" s="214"/>
      <c r="X120" s="213"/>
      <c r="Y120" s="213"/>
      <c r="Z120" s="213"/>
      <c r="AA120" s="214"/>
      <c r="AB120" s="214"/>
      <c r="AC120" s="214"/>
      <c r="AD120" s="214"/>
      <c r="AO120" s="197"/>
    </row>
    <row r="121" spans="1:41">
      <c r="A121" s="199"/>
      <c r="B121" s="158" t="s">
        <v>136</v>
      </c>
      <c r="C121" s="158">
        <v>0</v>
      </c>
      <c r="D121" s="158">
        <v>20</v>
      </c>
      <c r="E121" s="158">
        <v>40</v>
      </c>
      <c r="F121" s="158">
        <v>0</v>
      </c>
      <c r="G121" s="158">
        <v>20</v>
      </c>
      <c r="H121" s="158">
        <v>450</v>
      </c>
      <c r="I121" s="158">
        <v>10</v>
      </c>
      <c r="J121" s="158" t="s">
        <v>46</v>
      </c>
      <c r="K121" s="158">
        <v>1000</v>
      </c>
      <c r="L121" s="158">
        <v>75</v>
      </c>
      <c r="M121" s="158" t="s">
        <v>46</v>
      </c>
      <c r="N121" s="158" t="s">
        <v>46</v>
      </c>
      <c r="O121" s="155">
        <v>0</v>
      </c>
      <c r="P121" s="158" t="s">
        <v>130</v>
      </c>
      <c r="Q121" s="158">
        <v>40</v>
      </c>
      <c r="R121" s="158">
        <v>42</v>
      </c>
      <c r="S121" s="158">
        <v>18</v>
      </c>
      <c r="T121" s="158"/>
      <c r="U121" s="214"/>
      <c r="V121" s="214"/>
      <c r="W121" s="214"/>
      <c r="X121" s="213"/>
      <c r="Y121" s="213"/>
      <c r="Z121" s="213"/>
      <c r="AA121" s="214"/>
      <c r="AB121" s="214"/>
      <c r="AC121" s="214"/>
      <c r="AD121" s="214"/>
      <c r="AO121" s="197"/>
    </row>
    <row r="122" spans="1:41">
      <c r="A122" s="200">
        <v>27</v>
      </c>
      <c r="B122" s="158">
        <v>0</v>
      </c>
      <c r="C122" s="158">
        <v>100</v>
      </c>
      <c r="D122" s="158">
        <v>0</v>
      </c>
      <c r="E122" s="158">
        <v>0</v>
      </c>
      <c r="F122" s="158">
        <v>0</v>
      </c>
      <c r="G122" s="158">
        <v>0</v>
      </c>
      <c r="H122" s="158">
        <v>450</v>
      </c>
      <c r="I122" s="158">
        <v>7.5</v>
      </c>
      <c r="J122" s="158" t="s">
        <v>46</v>
      </c>
      <c r="K122" s="158">
        <v>17</v>
      </c>
      <c r="L122" s="158" t="s">
        <v>46</v>
      </c>
      <c r="M122" s="158">
        <v>92</v>
      </c>
      <c r="N122" s="158">
        <v>50</v>
      </c>
      <c r="O122" s="155">
        <v>0</v>
      </c>
      <c r="P122" s="158" t="s">
        <v>57</v>
      </c>
      <c r="Q122" s="158">
        <v>79.8</v>
      </c>
      <c r="R122" s="158">
        <v>15.1</v>
      </c>
      <c r="S122" s="158">
        <v>5.0999999999999996</v>
      </c>
      <c r="T122" s="158"/>
      <c r="U122" s="199" t="s">
        <v>137</v>
      </c>
      <c r="V122" s="199"/>
      <c r="W122" s="199"/>
      <c r="X122" s="213" t="s">
        <v>138</v>
      </c>
      <c r="Y122" s="213"/>
      <c r="Z122" s="213"/>
      <c r="AA122" s="214" t="s">
        <v>139</v>
      </c>
      <c r="AB122" s="214"/>
      <c r="AC122" s="214"/>
      <c r="AD122" s="214"/>
      <c r="AO122" s="197"/>
    </row>
    <row r="123" spans="1:41">
      <c r="A123" s="246"/>
      <c r="B123" s="158">
        <v>100</v>
      </c>
      <c r="C123" s="158">
        <v>0</v>
      </c>
      <c r="D123" s="158">
        <v>0</v>
      </c>
      <c r="E123" s="158">
        <v>0</v>
      </c>
      <c r="F123" s="158">
        <v>0</v>
      </c>
      <c r="G123" s="158">
        <v>0</v>
      </c>
      <c r="H123" s="158">
        <v>450</v>
      </c>
      <c r="I123" s="158">
        <v>7.5</v>
      </c>
      <c r="J123" s="158" t="s">
        <v>46</v>
      </c>
      <c r="K123" s="158">
        <v>17</v>
      </c>
      <c r="L123" s="158" t="s">
        <v>46</v>
      </c>
      <c r="M123" s="158">
        <v>92</v>
      </c>
      <c r="N123" s="158">
        <v>50</v>
      </c>
      <c r="O123" s="155">
        <v>0</v>
      </c>
      <c r="P123" s="158" t="s">
        <v>57</v>
      </c>
      <c r="Q123" s="158">
        <v>79.8</v>
      </c>
      <c r="R123" s="158">
        <v>17</v>
      </c>
      <c r="S123" s="158">
        <v>3.2</v>
      </c>
      <c r="T123" s="158"/>
      <c r="U123" s="199"/>
      <c r="V123" s="199"/>
      <c r="W123" s="199"/>
      <c r="X123" s="213"/>
      <c r="Y123" s="213"/>
      <c r="Z123" s="213"/>
      <c r="AA123" s="214"/>
      <c r="AB123" s="214"/>
      <c r="AC123" s="214"/>
      <c r="AD123" s="214"/>
      <c r="AO123" s="197"/>
    </row>
    <row r="124" spans="1:41">
      <c r="A124" s="246"/>
      <c r="B124" s="158">
        <v>0</v>
      </c>
      <c r="C124" s="158" t="s">
        <v>126</v>
      </c>
      <c r="D124" s="158">
        <v>0</v>
      </c>
      <c r="E124" s="158">
        <v>0</v>
      </c>
      <c r="F124" s="158">
        <v>0</v>
      </c>
      <c r="G124" s="158">
        <v>0</v>
      </c>
      <c r="H124" s="158">
        <v>450</v>
      </c>
      <c r="I124" s="158">
        <v>7.5</v>
      </c>
      <c r="J124" s="158" t="s">
        <v>46</v>
      </c>
      <c r="K124" s="158">
        <v>17</v>
      </c>
      <c r="L124" s="158" t="s">
        <v>46</v>
      </c>
      <c r="M124" s="158">
        <v>92</v>
      </c>
      <c r="N124" s="158">
        <v>50</v>
      </c>
      <c r="O124" s="155">
        <v>0</v>
      </c>
      <c r="P124" s="158" t="s">
        <v>57</v>
      </c>
      <c r="Q124" s="158">
        <v>79.099999999999994</v>
      </c>
      <c r="R124" s="158">
        <v>12.6</v>
      </c>
      <c r="S124" s="158">
        <v>8.3000000000000007</v>
      </c>
      <c r="T124" s="158"/>
      <c r="U124" s="199"/>
      <c r="V124" s="199"/>
      <c r="W124" s="199"/>
      <c r="X124" s="213"/>
      <c r="Y124" s="213"/>
      <c r="Z124" s="213"/>
      <c r="AA124" s="214"/>
      <c r="AB124" s="214"/>
      <c r="AC124" s="214"/>
      <c r="AD124" s="214"/>
      <c r="AO124" s="197"/>
    </row>
    <row r="125" spans="1:41">
      <c r="A125" s="246"/>
      <c r="B125" s="158">
        <v>0</v>
      </c>
      <c r="C125" s="158">
        <v>0</v>
      </c>
      <c r="D125" s="158">
        <v>100</v>
      </c>
      <c r="E125" s="158">
        <v>0</v>
      </c>
      <c r="F125" s="158">
        <v>0</v>
      </c>
      <c r="G125" s="158">
        <v>0</v>
      </c>
      <c r="H125" s="158">
        <v>450</v>
      </c>
      <c r="I125" s="158">
        <v>7.5</v>
      </c>
      <c r="J125" s="158" t="s">
        <v>46</v>
      </c>
      <c r="K125" s="158">
        <v>17</v>
      </c>
      <c r="L125" s="158" t="s">
        <v>46</v>
      </c>
      <c r="M125" s="158">
        <v>92</v>
      </c>
      <c r="N125" s="158">
        <v>50</v>
      </c>
      <c r="O125" s="155">
        <v>0</v>
      </c>
      <c r="P125" s="158" t="s">
        <v>57</v>
      </c>
      <c r="Q125" s="158">
        <v>85</v>
      </c>
      <c r="R125" s="158">
        <v>14.2</v>
      </c>
      <c r="S125" s="158">
        <v>0.9</v>
      </c>
      <c r="T125" s="158"/>
      <c r="U125" s="199"/>
      <c r="V125" s="199"/>
      <c r="W125" s="199"/>
      <c r="X125" s="213"/>
      <c r="Y125" s="213"/>
      <c r="Z125" s="213"/>
      <c r="AA125" s="214"/>
      <c r="AB125" s="214"/>
      <c r="AC125" s="214"/>
      <c r="AD125" s="214"/>
      <c r="AO125" s="197"/>
    </row>
    <row r="126" spans="1:41">
      <c r="A126" s="246"/>
      <c r="B126" s="158">
        <v>0</v>
      </c>
      <c r="C126" s="158">
        <v>50</v>
      </c>
      <c r="D126" s="158">
        <v>50</v>
      </c>
      <c r="E126" s="158">
        <v>0</v>
      </c>
      <c r="F126" s="158">
        <v>0</v>
      </c>
      <c r="G126" s="158">
        <v>0</v>
      </c>
      <c r="H126" s="158">
        <v>450</v>
      </c>
      <c r="I126" s="158">
        <v>7.5</v>
      </c>
      <c r="J126" s="158" t="s">
        <v>46</v>
      </c>
      <c r="K126" s="158">
        <v>17</v>
      </c>
      <c r="L126" s="158" t="s">
        <v>46</v>
      </c>
      <c r="M126" s="158">
        <v>92</v>
      </c>
      <c r="N126" s="158">
        <v>50</v>
      </c>
      <c r="O126" s="155">
        <v>0</v>
      </c>
      <c r="P126" s="158" t="s">
        <v>57</v>
      </c>
      <c r="Q126" s="158">
        <v>79.400000000000006</v>
      </c>
      <c r="R126" s="158">
        <v>17.2</v>
      </c>
      <c r="S126" s="158">
        <v>3.4</v>
      </c>
      <c r="T126" s="158"/>
      <c r="U126" s="199"/>
      <c r="V126" s="199"/>
      <c r="W126" s="199"/>
      <c r="X126" s="213"/>
      <c r="Y126" s="213"/>
      <c r="Z126" s="213"/>
      <c r="AA126" s="214"/>
      <c r="AB126" s="214"/>
      <c r="AC126" s="214"/>
      <c r="AD126" s="214"/>
      <c r="AO126" s="197"/>
    </row>
    <row r="127" spans="1:41">
      <c r="A127" s="246"/>
      <c r="B127" s="158">
        <v>33.299999999999997</v>
      </c>
      <c r="C127" s="158">
        <v>33.299999999999997</v>
      </c>
      <c r="D127" s="158">
        <v>33.299999999999997</v>
      </c>
      <c r="E127" s="158">
        <v>0</v>
      </c>
      <c r="F127" s="158">
        <v>0</v>
      </c>
      <c r="G127" s="158">
        <v>0</v>
      </c>
      <c r="H127" s="158">
        <v>450</v>
      </c>
      <c r="I127" s="158">
        <v>7.5</v>
      </c>
      <c r="J127" s="158" t="s">
        <v>46</v>
      </c>
      <c r="K127" s="158">
        <v>17</v>
      </c>
      <c r="L127" s="158" t="s">
        <v>46</v>
      </c>
      <c r="M127" s="158">
        <v>92</v>
      </c>
      <c r="N127" s="158">
        <v>50</v>
      </c>
      <c r="O127" s="155">
        <v>0</v>
      </c>
      <c r="P127" s="158" t="s">
        <v>57</v>
      </c>
      <c r="Q127" s="158">
        <v>82.4</v>
      </c>
      <c r="R127" s="158">
        <v>13.8</v>
      </c>
      <c r="S127" s="158">
        <v>3.8</v>
      </c>
      <c r="T127" s="158"/>
      <c r="U127" s="199"/>
      <c r="V127" s="199"/>
      <c r="W127" s="199"/>
      <c r="X127" s="213"/>
      <c r="Y127" s="213"/>
      <c r="Z127" s="213"/>
      <c r="AA127" s="214"/>
      <c r="AB127" s="214"/>
      <c r="AC127" s="214"/>
      <c r="AD127" s="214"/>
      <c r="AO127" s="197"/>
    </row>
    <row r="128" spans="1:41">
      <c r="A128" s="246"/>
      <c r="B128" s="158">
        <v>25</v>
      </c>
      <c r="C128" s="158" t="s">
        <v>134</v>
      </c>
      <c r="D128" s="158">
        <v>25</v>
      </c>
      <c r="E128" s="158">
        <v>0</v>
      </c>
      <c r="F128" s="158">
        <v>0</v>
      </c>
      <c r="G128" s="158">
        <v>0</v>
      </c>
      <c r="H128" s="158">
        <v>450</v>
      </c>
      <c r="I128" s="158">
        <v>7.5</v>
      </c>
      <c r="J128" s="158" t="s">
        <v>46</v>
      </c>
      <c r="K128" s="158">
        <v>17</v>
      </c>
      <c r="L128" s="158" t="s">
        <v>46</v>
      </c>
      <c r="M128" s="158">
        <v>92</v>
      </c>
      <c r="N128" s="158">
        <v>50</v>
      </c>
      <c r="O128" s="155">
        <v>0</v>
      </c>
      <c r="P128" s="158" t="s">
        <v>57</v>
      </c>
      <c r="Q128" s="158">
        <v>79.7</v>
      </c>
      <c r="R128" s="158">
        <v>14.4</v>
      </c>
      <c r="S128" s="158">
        <v>5.9</v>
      </c>
      <c r="T128" s="158"/>
      <c r="U128" s="199"/>
      <c r="V128" s="199"/>
      <c r="W128" s="199"/>
      <c r="X128" s="213"/>
      <c r="Y128" s="213"/>
      <c r="Z128" s="213"/>
      <c r="AA128" s="214"/>
      <c r="AB128" s="214"/>
      <c r="AC128" s="214"/>
      <c r="AD128" s="214"/>
      <c r="AO128" s="197"/>
    </row>
    <row r="129" spans="1:41">
      <c r="A129" s="247"/>
      <c r="B129" s="159">
        <v>34.6</v>
      </c>
      <c r="C129" s="159" t="s">
        <v>140</v>
      </c>
      <c r="D129" s="159">
        <v>9.6</v>
      </c>
      <c r="E129" s="159">
        <v>9.6</v>
      </c>
      <c r="F129" s="159">
        <v>10.6</v>
      </c>
      <c r="G129" s="159">
        <v>1.1000000000000001</v>
      </c>
      <c r="H129" s="159">
        <v>450</v>
      </c>
      <c r="I129" s="159">
        <v>7.5</v>
      </c>
      <c r="J129" s="159" t="s">
        <v>46</v>
      </c>
      <c r="K129" s="159">
        <v>17</v>
      </c>
      <c r="L129" s="159" t="s">
        <v>46</v>
      </c>
      <c r="M129" s="159">
        <v>92</v>
      </c>
      <c r="N129" s="159">
        <v>50</v>
      </c>
      <c r="O129" s="155">
        <v>0</v>
      </c>
      <c r="P129" s="159" t="s">
        <v>57</v>
      </c>
      <c r="Q129" s="159">
        <v>75.400000000000006</v>
      </c>
      <c r="R129" s="159">
        <v>21.9</v>
      </c>
      <c r="S129" s="159">
        <v>2.7</v>
      </c>
      <c r="T129" s="159"/>
      <c r="U129" s="200"/>
      <c r="V129" s="200"/>
      <c r="W129" s="200"/>
      <c r="X129" s="221"/>
      <c r="Y129" s="221"/>
      <c r="Z129" s="221"/>
      <c r="AA129" s="215"/>
      <c r="AB129" s="215"/>
      <c r="AC129" s="215"/>
      <c r="AD129" s="215"/>
      <c r="AO129" s="197"/>
    </row>
    <row r="130" spans="1:41">
      <c r="A130" s="225">
        <v>28</v>
      </c>
      <c r="B130" s="165">
        <v>25</v>
      </c>
      <c r="C130" s="165">
        <v>50</v>
      </c>
      <c r="D130" s="165">
        <v>25</v>
      </c>
      <c r="E130" s="165">
        <v>0</v>
      </c>
      <c r="F130" s="165">
        <v>0</v>
      </c>
      <c r="G130" s="165">
        <v>0</v>
      </c>
      <c r="H130" s="165">
        <v>450</v>
      </c>
      <c r="I130" s="165" t="s">
        <v>46</v>
      </c>
      <c r="J130" s="165" t="s">
        <v>46</v>
      </c>
      <c r="K130" s="165">
        <v>17</v>
      </c>
      <c r="L130" s="165" t="s">
        <v>46</v>
      </c>
      <c r="M130" s="165">
        <v>80</v>
      </c>
      <c r="N130" s="165">
        <v>50</v>
      </c>
      <c r="O130" s="155">
        <v>0</v>
      </c>
      <c r="P130" s="165" t="s">
        <v>57</v>
      </c>
      <c r="Q130" s="165">
        <v>79.7</v>
      </c>
      <c r="R130" s="165">
        <v>14.4</v>
      </c>
      <c r="S130" s="165">
        <v>5.9</v>
      </c>
      <c r="T130" s="165"/>
      <c r="U130" s="224" t="s">
        <v>141</v>
      </c>
      <c r="V130" s="224"/>
      <c r="W130" s="224"/>
      <c r="X130" s="226" t="s">
        <v>142</v>
      </c>
      <c r="Y130" s="226"/>
      <c r="Z130" s="226"/>
      <c r="AA130" s="224" t="s">
        <v>143</v>
      </c>
      <c r="AB130" s="224"/>
      <c r="AC130" s="224"/>
      <c r="AD130" s="224"/>
      <c r="AO130" s="197"/>
    </row>
    <row r="131" spans="1:41">
      <c r="A131" s="239"/>
      <c r="B131" s="164">
        <v>0</v>
      </c>
      <c r="C131" s="164" t="s">
        <v>126</v>
      </c>
      <c r="D131" s="164">
        <v>0</v>
      </c>
      <c r="E131" s="164">
        <v>0</v>
      </c>
      <c r="F131" s="164">
        <v>0</v>
      </c>
      <c r="G131" s="164">
        <v>0</v>
      </c>
      <c r="H131" s="164">
        <v>450</v>
      </c>
      <c r="I131" s="164" t="s">
        <v>46</v>
      </c>
      <c r="J131" s="164" t="s">
        <v>46</v>
      </c>
      <c r="K131" s="164">
        <v>17</v>
      </c>
      <c r="L131" s="164" t="s">
        <v>46</v>
      </c>
      <c r="M131" s="164">
        <v>80</v>
      </c>
      <c r="N131" s="164">
        <v>50</v>
      </c>
      <c r="O131" s="155">
        <v>0</v>
      </c>
      <c r="P131" s="164" t="s">
        <v>57</v>
      </c>
      <c r="Q131" s="164">
        <v>79.099999999999994</v>
      </c>
      <c r="R131" s="164">
        <v>12.6</v>
      </c>
      <c r="S131" s="164">
        <v>8.3000000000000007</v>
      </c>
      <c r="T131" s="164"/>
      <c r="U131" s="225"/>
      <c r="V131" s="225"/>
      <c r="W131" s="225"/>
      <c r="X131" s="227"/>
      <c r="Y131" s="227"/>
      <c r="Z131" s="227"/>
      <c r="AA131" s="225"/>
      <c r="AB131" s="225"/>
      <c r="AC131" s="225"/>
      <c r="AD131" s="225"/>
      <c r="AO131" s="197"/>
    </row>
    <row r="132" spans="1:41">
      <c r="A132" s="199">
        <v>29</v>
      </c>
      <c r="B132" s="158">
        <v>44.4</v>
      </c>
      <c r="C132" s="158">
        <v>0</v>
      </c>
      <c r="D132" s="158">
        <v>21.2</v>
      </c>
      <c r="E132" s="158">
        <v>13.3</v>
      </c>
      <c r="F132" s="158">
        <v>12.2</v>
      </c>
      <c r="G132" s="158">
        <v>8.9</v>
      </c>
      <c r="H132" s="158">
        <v>500</v>
      </c>
      <c r="I132" s="158">
        <v>5</v>
      </c>
      <c r="J132" s="158" t="s">
        <v>144</v>
      </c>
      <c r="K132" s="158" t="s">
        <v>145</v>
      </c>
      <c r="L132" s="158"/>
      <c r="M132" s="158">
        <v>60</v>
      </c>
      <c r="N132" s="158" t="s">
        <v>146</v>
      </c>
      <c r="O132" s="155">
        <v>0</v>
      </c>
      <c r="P132" s="158" t="s">
        <v>57</v>
      </c>
      <c r="Q132" s="158">
        <v>48.7</v>
      </c>
      <c r="R132" s="158">
        <v>3.7</v>
      </c>
      <c r="S132" s="158">
        <v>34.6</v>
      </c>
      <c r="T132" s="158"/>
      <c r="U132" s="216" t="s">
        <v>147</v>
      </c>
      <c r="V132" s="217"/>
      <c r="W132" s="218"/>
      <c r="X132" s="201" t="s">
        <v>148</v>
      </c>
      <c r="Y132" s="202"/>
      <c r="Z132" s="203"/>
      <c r="AA132" s="207" t="s">
        <v>149</v>
      </c>
      <c r="AB132" s="208"/>
      <c r="AC132" s="208"/>
      <c r="AD132" s="209"/>
      <c r="AO132" s="197"/>
    </row>
    <row r="133" spans="1:41">
      <c r="A133" s="199"/>
      <c r="B133" s="158">
        <v>100</v>
      </c>
      <c r="C133" s="158">
        <v>0</v>
      </c>
      <c r="D133" s="158">
        <v>0</v>
      </c>
      <c r="E133" s="158">
        <v>0</v>
      </c>
      <c r="F133" s="158">
        <v>0</v>
      </c>
      <c r="G133" s="158">
        <v>0</v>
      </c>
      <c r="H133" s="158">
        <v>500</v>
      </c>
      <c r="I133" s="158">
        <v>5</v>
      </c>
      <c r="J133" s="158" t="s">
        <v>144</v>
      </c>
      <c r="K133" s="158" t="s">
        <v>145</v>
      </c>
      <c r="L133" s="158"/>
      <c r="M133" s="158">
        <v>60</v>
      </c>
      <c r="N133" s="158"/>
      <c r="O133" s="155">
        <v>0</v>
      </c>
      <c r="P133" s="158" t="s">
        <v>57</v>
      </c>
      <c r="Q133" s="158">
        <v>93</v>
      </c>
      <c r="R133" s="158">
        <v>7</v>
      </c>
      <c r="S133" s="158">
        <v>0</v>
      </c>
      <c r="T133" s="158"/>
      <c r="U133" s="219"/>
      <c r="V133" s="198"/>
      <c r="W133" s="220"/>
      <c r="X133" s="204"/>
      <c r="Y133" s="205"/>
      <c r="Z133" s="206"/>
      <c r="AA133" s="210"/>
      <c r="AB133" s="197"/>
      <c r="AC133" s="197"/>
      <c r="AD133" s="211"/>
      <c r="AO133" s="197"/>
    </row>
    <row r="134" spans="1:41">
      <c r="A134" s="199"/>
      <c r="B134" s="158">
        <v>0</v>
      </c>
      <c r="C134" s="158">
        <v>0</v>
      </c>
      <c r="D134" s="158">
        <v>100</v>
      </c>
      <c r="E134" s="158">
        <v>0</v>
      </c>
      <c r="F134" s="158">
        <v>0</v>
      </c>
      <c r="G134" s="158">
        <v>0</v>
      </c>
      <c r="H134" s="158">
        <v>500</v>
      </c>
      <c r="I134" s="158">
        <v>5</v>
      </c>
      <c r="J134" s="158" t="s">
        <v>144</v>
      </c>
      <c r="K134" s="158" t="s">
        <v>145</v>
      </c>
      <c r="L134" s="158"/>
      <c r="M134" s="158">
        <v>60</v>
      </c>
      <c r="N134" s="158"/>
      <c r="O134" s="155">
        <v>0</v>
      </c>
      <c r="P134" s="158" t="s">
        <v>57</v>
      </c>
      <c r="Q134" s="158">
        <v>95</v>
      </c>
      <c r="R134" s="158">
        <v>5</v>
      </c>
      <c r="S134" s="158">
        <v>0</v>
      </c>
      <c r="T134" s="158"/>
      <c r="U134" s="219"/>
      <c r="V134" s="198"/>
      <c r="W134" s="220"/>
      <c r="X134" s="204"/>
      <c r="Y134" s="205"/>
      <c r="Z134" s="206"/>
      <c r="AA134" s="210"/>
      <c r="AB134" s="197"/>
      <c r="AC134" s="197"/>
      <c r="AD134" s="211"/>
      <c r="AO134" s="197"/>
    </row>
    <row r="135" spans="1:41">
      <c r="A135" s="199"/>
      <c r="B135" s="158">
        <v>0</v>
      </c>
      <c r="C135" s="158">
        <v>0</v>
      </c>
      <c r="D135" s="158">
        <v>0</v>
      </c>
      <c r="E135" s="158">
        <v>100</v>
      </c>
      <c r="F135" s="158">
        <v>0</v>
      </c>
      <c r="G135" s="158">
        <v>0</v>
      </c>
      <c r="H135" s="158">
        <v>500</v>
      </c>
      <c r="I135" s="158">
        <v>5</v>
      </c>
      <c r="J135" s="158" t="s">
        <v>144</v>
      </c>
      <c r="K135" s="158" t="s">
        <v>145</v>
      </c>
      <c r="L135" s="158"/>
      <c r="M135" s="158">
        <v>60</v>
      </c>
      <c r="N135" s="158"/>
      <c r="O135" s="155">
        <v>0</v>
      </c>
      <c r="P135" s="158" t="s">
        <v>57</v>
      </c>
      <c r="Q135" s="158">
        <v>71</v>
      </c>
      <c r="R135" s="158">
        <v>2</v>
      </c>
      <c r="S135" s="158">
        <v>27</v>
      </c>
      <c r="T135" s="158"/>
      <c r="U135" s="219"/>
      <c r="V135" s="198"/>
      <c r="W135" s="220"/>
      <c r="X135" s="204"/>
      <c r="Y135" s="205"/>
      <c r="Z135" s="206"/>
      <c r="AA135" s="210"/>
      <c r="AB135" s="197"/>
      <c r="AC135" s="197"/>
      <c r="AD135" s="211"/>
      <c r="AO135" s="197"/>
    </row>
    <row r="136" spans="1:41">
      <c r="A136" s="199"/>
      <c r="B136" s="158">
        <v>0</v>
      </c>
      <c r="C136" s="158">
        <v>0</v>
      </c>
      <c r="D136" s="158">
        <v>0</v>
      </c>
      <c r="E136" s="158">
        <v>0</v>
      </c>
      <c r="F136" s="158">
        <v>0</v>
      </c>
      <c r="G136" s="158">
        <v>100</v>
      </c>
      <c r="H136" s="158">
        <v>500</v>
      </c>
      <c r="I136" s="158">
        <v>5</v>
      </c>
      <c r="J136" s="158" t="s">
        <v>144</v>
      </c>
      <c r="K136" s="158" t="s">
        <v>145</v>
      </c>
      <c r="L136" s="158"/>
      <c r="M136" s="158">
        <v>60</v>
      </c>
      <c r="N136" s="158"/>
      <c r="O136" s="155">
        <v>0</v>
      </c>
      <c r="P136" s="158" t="s">
        <v>57</v>
      </c>
      <c r="Q136" s="158">
        <v>15</v>
      </c>
      <c r="R136" s="158">
        <v>32</v>
      </c>
      <c r="S136" s="158">
        <v>53</v>
      </c>
      <c r="T136" s="158"/>
      <c r="U136" s="240"/>
      <c r="V136" s="241"/>
      <c r="W136" s="242"/>
      <c r="X136" s="234"/>
      <c r="Y136" s="235"/>
      <c r="Z136" s="236"/>
      <c r="AA136" s="243"/>
      <c r="AB136" s="244"/>
      <c r="AC136" s="244"/>
      <c r="AD136" s="245"/>
      <c r="AO136" s="197"/>
    </row>
    <row r="137" spans="1:41">
      <c r="A137" s="214">
        <v>32</v>
      </c>
      <c r="B137" s="158" t="s">
        <v>126</v>
      </c>
      <c r="C137" s="158">
        <v>0</v>
      </c>
      <c r="D137" s="158">
        <v>0</v>
      </c>
      <c r="E137" s="158">
        <v>0</v>
      </c>
      <c r="F137" s="158">
        <v>0</v>
      </c>
      <c r="G137" s="158">
        <v>0</v>
      </c>
      <c r="H137" s="158">
        <v>500</v>
      </c>
      <c r="I137" s="158">
        <v>10</v>
      </c>
      <c r="J137" s="158"/>
      <c r="K137" s="158">
        <v>2</v>
      </c>
      <c r="L137" s="158"/>
      <c r="M137" s="158">
        <v>30</v>
      </c>
      <c r="N137" s="158"/>
      <c r="O137" s="155">
        <v>0</v>
      </c>
      <c r="P137" s="158" t="s">
        <v>117</v>
      </c>
      <c r="Q137" s="158">
        <v>83</v>
      </c>
      <c r="R137" s="158">
        <v>10</v>
      </c>
      <c r="S137" s="158">
        <v>0</v>
      </c>
      <c r="T137" s="158"/>
      <c r="U137" s="199" t="s">
        <v>150</v>
      </c>
      <c r="V137" s="199"/>
      <c r="W137" s="199"/>
      <c r="X137" s="213" t="s">
        <v>151</v>
      </c>
      <c r="Y137" s="213"/>
      <c r="Z137" s="213"/>
      <c r="AA137" s="214" t="s">
        <v>152</v>
      </c>
      <c r="AB137" s="214"/>
      <c r="AC137" s="214"/>
      <c r="AD137" s="214"/>
      <c r="AO137" s="197"/>
    </row>
    <row r="138" spans="1:41">
      <c r="A138" s="214"/>
      <c r="B138" s="158">
        <v>0</v>
      </c>
      <c r="C138" s="158">
        <v>0</v>
      </c>
      <c r="D138" s="158">
        <v>100</v>
      </c>
      <c r="E138" s="158">
        <v>0</v>
      </c>
      <c r="F138" s="158">
        <v>0</v>
      </c>
      <c r="G138" s="158">
        <v>0</v>
      </c>
      <c r="H138" s="158">
        <v>500</v>
      </c>
      <c r="I138" s="158">
        <v>10</v>
      </c>
      <c r="J138" s="158"/>
      <c r="K138" s="158">
        <v>2</v>
      </c>
      <c r="L138" s="158"/>
      <c r="M138" s="158">
        <v>30</v>
      </c>
      <c r="N138" s="158"/>
      <c r="O138" s="155">
        <v>0</v>
      </c>
      <c r="P138" s="158" t="s">
        <v>117</v>
      </c>
      <c r="Q138" s="158">
        <v>81</v>
      </c>
      <c r="R138" s="158">
        <v>17</v>
      </c>
      <c r="S138" s="158">
        <v>0</v>
      </c>
      <c r="T138" s="158"/>
      <c r="U138" s="199"/>
      <c r="V138" s="199"/>
      <c r="W138" s="199"/>
      <c r="X138" s="213"/>
      <c r="Y138" s="213"/>
      <c r="Z138" s="213"/>
      <c r="AA138" s="214"/>
      <c r="AB138" s="214"/>
      <c r="AC138" s="214"/>
      <c r="AD138" s="214"/>
      <c r="AO138" s="197"/>
    </row>
    <row r="139" spans="1:41">
      <c r="A139" s="214"/>
      <c r="B139" s="158">
        <v>0</v>
      </c>
      <c r="C139" s="158">
        <v>0</v>
      </c>
      <c r="D139" s="158">
        <v>0</v>
      </c>
      <c r="E139" s="158">
        <v>100</v>
      </c>
      <c r="F139" s="158">
        <v>0</v>
      </c>
      <c r="G139" s="158">
        <v>0</v>
      </c>
      <c r="H139" s="158">
        <v>500</v>
      </c>
      <c r="I139" s="158">
        <v>10</v>
      </c>
      <c r="J139" s="158"/>
      <c r="K139" s="158">
        <v>2</v>
      </c>
      <c r="L139" s="158"/>
      <c r="M139" s="158">
        <v>30</v>
      </c>
      <c r="N139" s="158"/>
      <c r="O139" s="155">
        <v>0</v>
      </c>
      <c r="P139" s="158" t="s">
        <v>117</v>
      </c>
      <c r="Q139" s="158">
        <v>97</v>
      </c>
      <c r="R139" s="158">
        <v>3</v>
      </c>
      <c r="S139" s="158">
        <v>0</v>
      </c>
      <c r="T139" s="158"/>
      <c r="U139" s="199"/>
      <c r="V139" s="199"/>
      <c r="W139" s="199"/>
      <c r="X139" s="213"/>
      <c r="Y139" s="213"/>
      <c r="Z139" s="213"/>
      <c r="AA139" s="214"/>
      <c r="AB139" s="214"/>
      <c r="AC139" s="214"/>
      <c r="AD139" s="214"/>
      <c r="AO139" s="197"/>
    </row>
    <row r="140" spans="1:41">
      <c r="A140" s="214"/>
      <c r="B140" s="158">
        <v>0</v>
      </c>
      <c r="C140" s="158">
        <v>0</v>
      </c>
      <c r="D140" s="158">
        <v>0</v>
      </c>
      <c r="E140" s="158">
        <v>0</v>
      </c>
      <c r="F140" s="158">
        <v>0</v>
      </c>
      <c r="G140" s="158">
        <v>100</v>
      </c>
      <c r="H140" s="158">
        <v>500</v>
      </c>
      <c r="I140" s="158">
        <v>10</v>
      </c>
      <c r="J140" s="158"/>
      <c r="K140" s="158">
        <v>2</v>
      </c>
      <c r="L140" s="158"/>
      <c r="M140" s="158">
        <v>30</v>
      </c>
      <c r="N140" s="158"/>
      <c r="O140" s="155">
        <v>0</v>
      </c>
      <c r="P140" s="158" t="s">
        <v>117</v>
      </c>
      <c r="Q140" s="158">
        <v>38.5</v>
      </c>
      <c r="R140" s="158">
        <v>30</v>
      </c>
      <c r="S140" s="158">
        <v>20</v>
      </c>
      <c r="T140" s="158"/>
      <c r="U140" s="199"/>
      <c r="V140" s="199"/>
      <c r="W140" s="199"/>
      <c r="X140" s="213"/>
      <c r="Y140" s="213"/>
      <c r="Z140" s="213"/>
      <c r="AA140" s="214"/>
      <c r="AB140" s="214"/>
      <c r="AC140" s="214"/>
      <c r="AD140" s="214"/>
      <c r="AO140" s="197"/>
    </row>
    <row r="141" spans="1:41">
      <c r="A141" s="214"/>
      <c r="B141" s="158">
        <v>30</v>
      </c>
      <c r="C141" s="158">
        <v>30</v>
      </c>
      <c r="D141" s="158">
        <v>13</v>
      </c>
      <c r="E141" s="158">
        <v>18</v>
      </c>
      <c r="F141" s="158">
        <v>0</v>
      </c>
      <c r="G141" s="158">
        <v>0</v>
      </c>
      <c r="H141" s="158">
        <v>500</v>
      </c>
      <c r="I141" s="158">
        <v>10</v>
      </c>
      <c r="J141" s="158"/>
      <c r="K141" s="158">
        <v>2</v>
      </c>
      <c r="L141" s="158"/>
      <c r="M141" s="158">
        <v>30</v>
      </c>
      <c r="N141" s="158"/>
      <c r="O141" s="155">
        <v>0</v>
      </c>
      <c r="P141" s="158" t="s">
        <v>117</v>
      </c>
      <c r="Q141" s="158">
        <v>80</v>
      </c>
      <c r="R141" s="158">
        <v>13</v>
      </c>
      <c r="S141" s="158">
        <v>7</v>
      </c>
      <c r="T141" s="158"/>
      <c r="U141" s="199"/>
      <c r="V141" s="199"/>
      <c r="W141" s="199"/>
      <c r="X141" s="213"/>
      <c r="Y141" s="213"/>
      <c r="Z141" s="213"/>
      <c r="AA141" s="214"/>
      <c r="AB141" s="214"/>
      <c r="AC141" s="214"/>
      <c r="AD141" s="214"/>
      <c r="AO141" s="197"/>
    </row>
    <row r="142" spans="1:41">
      <c r="A142" s="214"/>
      <c r="B142" s="158">
        <v>30</v>
      </c>
      <c r="C142" s="158">
        <v>30</v>
      </c>
      <c r="D142" s="158">
        <v>13</v>
      </c>
      <c r="E142" s="158">
        <v>18</v>
      </c>
      <c r="F142" s="158">
        <v>0</v>
      </c>
      <c r="G142" s="158">
        <v>0</v>
      </c>
      <c r="H142" s="158">
        <v>500</v>
      </c>
      <c r="I142" s="158">
        <v>10</v>
      </c>
      <c r="J142" s="158"/>
      <c r="K142" s="158">
        <v>2</v>
      </c>
      <c r="L142" s="158"/>
      <c r="M142" s="158">
        <v>30</v>
      </c>
      <c r="N142" s="158"/>
      <c r="O142" s="155">
        <v>0</v>
      </c>
      <c r="P142" s="158" t="s">
        <v>117</v>
      </c>
      <c r="Q142" s="158">
        <v>88</v>
      </c>
      <c r="R142" s="158">
        <v>10</v>
      </c>
      <c r="S142" s="158">
        <v>2</v>
      </c>
      <c r="T142" s="158"/>
      <c r="U142" s="199"/>
      <c r="V142" s="199"/>
      <c r="W142" s="199"/>
      <c r="X142" s="213"/>
      <c r="Y142" s="213"/>
      <c r="Z142" s="213"/>
      <c r="AA142" s="214"/>
      <c r="AB142" s="214"/>
      <c r="AC142" s="214"/>
      <c r="AD142" s="214"/>
      <c r="AO142" s="197"/>
    </row>
    <row r="143" spans="1:41">
      <c r="A143" s="214">
        <v>33</v>
      </c>
      <c r="B143" s="158" t="s">
        <v>153</v>
      </c>
      <c r="C143" s="158">
        <v>0</v>
      </c>
      <c r="D143" s="158">
        <v>26.9</v>
      </c>
      <c r="E143" s="158">
        <v>8.6999999999999993</v>
      </c>
      <c r="F143" s="158">
        <v>0</v>
      </c>
      <c r="G143" s="158">
        <v>5.6</v>
      </c>
      <c r="H143" s="158">
        <v>450</v>
      </c>
      <c r="I143" s="158">
        <v>20</v>
      </c>
      <c r="J143" s="158"/>
      <c r="K143" s="158">
        <v>200</v>
      </c>
      <c r="L143" s="158"/>
      <c r="M143" s="158">
        <v>60</v>
      </c>
      <c r="N143" s="158">
        <v>100</v>
      </c>
      <c r="O143" s="155">
        <v>0</v>
      </c>
      <c r="P143" s="158" t="s">
        <v>154</v>
      </c>
      <c r="Q143" s="158">
        <v>78</v>
      </c>
      <c r="R143" s="158">
        <v>10</v>
      </c>
      <c r="S143" s="158">
        <v>12</v>
      </c>
      <c r="T143" s="158"/>
      <c r="U143" s="199" t="s">
        <v>155</v>
      </c>
      <c r="V143" s="199"/>
      <c r="W143" s="199"/>
      <c r="X143" s="213" t="s">
        <v>156</v>
      </c>
      <c r="Y143" s="213"/>
      <c r="Z143" s="213"/>
      <c r="AA143" s="214" t="s">
        <v>157</v>
      </c>
      <c r="AB143" s="214"/>
      <c r="AC143" s="214"/>
      <c r="AD143" s="214"/>
      <c r="AO143" s="197"/>
    </row>
    <row r="144" spans="1:41">
      <c r="A144" s="214"/>
      <c r="B144" s="158" t="s">
        <v>153</v>
      </c>
      <c r="C144" s="158">
        <v>0</v>
      </c>
      <c r="D144" s="158">
        <v>26.9</v>
      </c>
      <c r="E144" s="158">
        <v>8.6999999999999993</v>
      </c>
      <c r="F144" s="158">
        <v>0</v>
      </c>
      <c r="G144" s="158">
        <v>5.6</v>
      </c>
      <c r="H144" s="158">
        <v>500</v>
      </c>
      <c r="I144" s="158">
        <v>20</v>
      </c>
      <c r="J144" s="158"/>
      <c r="K144" s="158">
        <v>200</v>
      </c>
      <c r="L144" s="158"/>
      <c r="M144" s="158">
        <v>60</v>
      </c>
      <c r="N144" s="158">
        <v>100</v>
      </c>
      <c r="O144" s="155">
        <v>0</v>
      </c>
      <c r="P144" s="158" t="s">
        <v>154</v>
      </c>
      <c r="Q144" s="158">
        <v>80.5</v>
      </c>
      <c r="R144" s="158">
        <v>10</v>
      </c>
      <c r="S144" s="158">
        <v>9.5</v>
      </c>
      <c r="T144" s="158"/>
      <c r="U144" s="199"/>
      <c r="V144" s="199"/>
      <c r="W144" s="199"/>
      <c r="X144" s="213"/>
      <c r="Y144" s="213"/>
      <c r="Z144" s="213"/>
      <c r="AA144" s="214"/>
      <c r="AB144" s="214"/>
      <c r="AC144" s="214"/>
      <c r="AD144" s="214"/>
      <c r="AO144" s="197"/>
    </row>
    <row r="145" spans="1:41">
      <c r="A145" s="214"/>
      <c r="B145" s="158" t="s">
        <v>153</v>
      </c>
      <c r="C145" s="158">
        <v>0</v>
      </c>
      <c r="D145" s="158">
        <v>26.9</v>
      </c>
      <c r="E145" s="158">
        <v>8.6999999999999993</v>
      </c>
      <c r="F145" s="158">
        <v>0</v>
      </c>
      <c r="G145" s="158">
        <v>5.6</v>
      </c>
      <c r="H145" s="158">
        <v>550</v>
      </c>
      <c r="I145" s="158">
        <v>20</v>
      </c>
      <c r="J145" s="158"/>
      <c r="K145" s="158">
        <v>200</v>
      </c>
      <c r="L145" s="158"/>
      <c r="M145" s="158">
        <v>60</v>
      </c>
      <c r="N145" s="158">
        <v>100</v>
      </c>
      <c r="O145" s="155">
        <v>0</v>
      </c>
      <c r="P145" s="158" t="s">
        <v>154</v>
      </c>
      <c r="Q145" s="158">
        <v>82</v>
      </c>
      <c r="R145" s="158">
        <v>12</v>
      </c>
      <c r="S145" s="158">
        <v>5</v>
      </c>
      <c r="T145" s="158"/>
      <c r="U145" s="199"/>
      <c r="V145" s="199"/>
      <c r="W145" s="199"/>
      <c r="X145" s="213"/>
      <c r="Y145" s="213"/>
      <c r="Z145" s="213"/>
      <c r="AA145" s="214"/>
      <c r="AB145" s="214"/>
      <c r="AC145" s="214"/>
      <c r="AD145" s="214"/>
      <c r="AO145" s="197"/>
    </row>
    <row r="146" spans="1:41">
      <c r="A146" s="214"/>
      <c r="B146" s="158" t="s">
        <v>153</v>
      </c>
      <c r="C146" s="158">
        <v>0</v>
      </c>
      <c r="D146" s="158">
        <v>26.9</v>
      </c>
      <c r="E146" s="158">
        <v>8.6999999999999993</v>
      </c>
      <c r="F146" s="158">
        <v>0</v>
      </c>
      <c r="G146" s="158">
        <v>5.6</v>
      </c>
      <c r="H146" s="158">
        <v>600</v>
      </c>
      <c r="I146" s="158">
        <v>20</v>
      </c>
      <c r="J146" s="158"/>
      <c r="K146" s="158">
        <v>200</v>
      </c>
      <c r="L146" s="158"/>
      <c r="M146" s="158">
        <v>60</v>
      </c>
      <c r="N146" s="158">
        <v>100</v>
      </c>
      <c r="O146" s="155">
        <v>0</v>
      </c>
      <c r="P146" s="158" t="s">
        <v>154</v>
      </c>
      <c r="Q146" s="158">
        <v>84</v>
      </c>
      <c r="R146" s="158">
        <v>12</v>
      </c>
      <c r="S146" s="158">
        <v>3</v>
      </c>
      <c r="T146" s="158"/>
      <c r="U146" s="199"/>
      <c r="V146" s="199"/>
      <c r="W146" s="199"/>
      <c r="X146" s="213"/>
      <c r="Y146" s="213"/>
      <c r="Z146" s="213"/>
      <c r="AA146" s="214"/>
      <c r="AB146" s="214"/>
      <c r="AC146" s="214"/>
      <c r="AD146" s="214"/>
      <c r="AO146" s="197"/>
    </row>
    <row r="147" spans="1:41">
      <c r="A147" s="199">
        <v>34</v>
      </c>
      <c r="B147" s="158">
        <v>100</v>
      </c>
      <c r="C147" s="158">
        <v>0</v>
      </c>
      <c r="D147" s="158">
        <v>0</v>
      </c>
      <c r="E147" s="158">
        <v>0</v>
      </c>
      <c r="F147" s="158">
        <v>0</v>
      </c>
      <c r="G147" s="158">
        <v>0</v>
      </c>
      <c r="H147" s="158">
        <v>645</v>
      </c>
      <c r="I147" s="158"/>
      <c r="J147" s="158">
        <v>0.22500000000000001</v>
      </c>
      <c r="K147" s="158" t="s">
        <v>146</v>
      </c>
      <c r="L147" s="158">
        <v>0.82</v>
      </c>
      <c r="M147" s="158" t="s">
        <v>146</v>
      </c>
      <c r="N147" s="158" t="s">
        <v>146</v>
      </c>
      <c r="O147" s="155">
        <v>0</v>
      </c>
      <c r="P147" s="158" t="s">
        <v>158</v>
      </c>
      <c r="Q147" s="158">
        <v>79.7</v>
      </c>
      <c r="R147" s="158">
        <v>17.5</v>
      </c>
      <c r="S147" s="158">
        <v>0</v>
      </c>
      <c r="T147" s="158"/>
      <c r="U147" s="214" t="s">
        <v>159</v>
      </c>
      <c r="V147" s="214"/>
      <c r="W147" s="214"/>
      <c r="X147" s="213" t="s">
        <v>160</v>
      </c>
      <c r="Y147" s="213"/>
      <c r="Z147" s="213"/>
      <c r="AA147" s="214" t="s">
        <v>161</v>
      </c>
      <c r="AB147" s="214"/>
      <c r="AC147" s="214"/>
      <c r="AD147" s="214"/>
      <c r="AO147" s="197"/>
    </row>
    <row r="148" spans="1:41">
      <c r="A148" s="199"/>
      <c r="B148" s="158">
        <v>100</v>
      </c>
      <c r="C148" s="158">
        <v>0</v>
      </c>
      <c r="D148" s="158">
        <v>0</v>
      </c>
      <c r="E148" s="158">
        <v>0</v>
      </c>
      <c r="F148" s="158">
        <v>0</v>
      </c>
      <c r="G148" s="158">
        <v>0</v>
      </c>
      <c r="H148" s="158">
        <v>640</v>
      </c>
      <c r="I148" s="158"/>
      <c r="J148" s="158">
        <v>0.22500000000000001</v>
      </c>
      <c r="K148" s="158"/>
      <c r="L148" s="158">
        <v>0.99</v>
      </c>
      <c r="M148" s="158"/>
      <c r="N148" s="158"/>
      <c r="O148" s="155">
        <v>0</v>
      </c>
      <c r="P148" s="158" t="s">
        <v>158</v>
      </c>
      <c r="Q148" s="158">
        <v>78.900000000000006</v>
      </c>
      <c r="R148" s="158">
        <v>11.4</v>
      </c>
      <c r="S148" s="158">
        <v>0</v>
      </c>
      <c r="T148" s="158"/>
      <c r="U148" s="214"/>
      <c r="V148" s="214"/>
      <c r="W148" s="214"/>
      <c r="X148" s="213"/>
      <c r="Y148" s="213"/>
      <c r="Z148" s="213"/>
      <c r="AA148" s="214"/>
      <c r="AB148" s="214"/>
      <c r="AC148" s="214"/>
      <c r="AD148" s="214"/>
      <c r="AO148" s="197"/>
    </row>
    <row r="149" spans="1:41">
      <c r="A149" s="199"/>
      <c r="B149" s="158">
        <v>100</v>
      </c>
      <c r="C149" s="158">
        <v>0</v>
      </c>
      <c r="D149" s="158">
        <v>0</v>
      </c>
      <c r="E149" s="158">
        <v>0</v>
      </c>
      <c r="F149" s="158">
        <v>0</v>
      </c>
      <c r="G149" s="158">
        <v>0</v>
      </c>
      <c r="H149" s="158">
        <v>650</v>
      </c>
      <c r="I149" s="158"/>
      <c r="J149" s="158">
        <v>0.22500000000000001</v>
      </c>
      <c r="K149" s="158"/>
      <c r="L149" s="158">
        <v>1.46</v>
      </c>
      <c r="M149" s="158"/>
      <c r="N149" s="158"/>
      <c r="O149" s="155">
        <v>0</v>
      </c>
      <c r="P149" s="158" t="s">
        <v>158</v>
      </c>
      <c r="Q149" s="158">
        <v>68.5</v>
      </c>
      <c r="R149" s="158">
        <v>31.5</v>
      </c>
      <c r="S149" s="158">
        <v>0</v>
      </c>
      <c r="T149" s="158"/>
      <c r="U149" s="214"/>
      <c r="V149" s="214"/>
      <c r="W149" s="214"/>
      <c r="X149" s="213"/>
      <c r="Y149" s="213"/>
      <c r="Z149" s="213"/>
      <c r="AA149" s="214"/>
      <c r="AB149" s="214"/>
      <c r="AC149" s="214"/>
      <c r="AD149" s="214"/>
      <c r="AO149" s="197"/>
    </row>
    <row r="150" spans="1:41">
      <c r="A150" s="199"/>
      <c r="B150" s="158">
        <v>100</v>
      </c>
      <c r="C150" s="158">
        <v>0</v>
      </c>
      <c r="D150" s="158">
        <v>0</v>
      </c>
      <c r="E150" s="158">
        <v>0</v>
      </c>
      <c r="F150" s="158">
        <v>0</v>
      </c>
      <c r="G150" s="158">
        <v>0</v>
      </c>
      <c r="H150" s="158">
        <v>650</v>
      </c>
      <c r="I150" s="158"/>
      <c r="J150" s="158">
        <v>0.22500000000000001</v>
      </c>
      <c r="K150" s="158"/>
      <c r="L150" s="158">
        <v>2.57</v>
      </c>
      <c r="M150" s="158"/>
      <c r="N150" s="158"/>
      <c r="O150" s="155">
        <v>0</v>
      </c>
      <c r="P150" s="158" t="s">
        <v>158</v>
      </c>
      <c r="Q150" s="158">
        <v>72.3</v>
      </c>
      <c r="R150" s="158">
        <v>22.1</v>
      </c>
      <c r="S150" s="158">
        <v>0</v>
      </c>
      <c r="T150" s="158"/>
      <c r="U150" s="214"/>
      <c r="V150" s="214"/>
      <c r="W150" s="214"/>
      <c r="X150" s="213"/>
      <c r="Y150" s="213"/>
      <c r="Z150" s="213"/>
      <c r="AA150" s="214"/>
      <c r="AB150" s="214"/>
      <c r="AC150" s="214"/>
      <c r="AD150" s="214"/>
      <c r="AO150" s="197"/>
    </row>
    <row r="151" spans="1:41">
      <c r="A151" s="199"/>
      <c r="B151" s="158">
        <v>100</v>
      </c>
      <c r="C151" s="158">
        <v>0</v>
      </c>
      <c r="D151" s="158">
        <v>0</v>
      </c>
      <c r="E151" s="158">
        <v>0</v>
      </c>
      <c r="F151" s="158">
        <v>0</v>
      </c>
      <c r="G151" s="158">
        <v>0</v>
      </c>
      <c r="H151" s="158">
        <v>685</v>
      </c>
      <c r="I151" s="158"/>
      <c r="J151" s="158">
        <v>0.22500000000000001</v>
      </c>
      <c r="K151" s="158"/>
      <c r="L151" s="158">
        <v>0.79</v>
      </c>
      <c r="M151" s="158"/>
      <c r="N151" s="158"/>
      <c r="O151" s="155">
        <v>0</v>
      </c>
      <c r="P151" s="158" t="s">
        <v>158</v>
      </c>
      <c r="Q151" s="158">
        <v>33.4</v>
      </c>
      <c r="R151" s="158">
        <v>60.1</v>
      </c>
      <c r="S151" s="158">
        <v>0</v>
      </c>
      <c r="T151" s="158"/>
      <c r="U151" s="214"/>
      <c r="V151" s="214"/>
      <c r="W151" s="214"/>
      <c r="X151" s="213"/>
      <c r="Y151" s="213"/>
      <c r="Z151" s="213"/>
      <c r="AA151" s="214"/>
      <c r="AB151" s="214"/>
      <c r="AC151" s="214"/>
      <c r="AD151" s="214"/>
      <c r="AO151" s="197"/>
    </row>
    <row r="152" spans="1:41">
      <c r="A152" s="199"/>
      <c r="B152" s="158">
        <v>100</v>
      </c>
      <c r="C152" s="158">
        <v>0</v>
      </c>
      <c r="D152" s="158">
        <v>0</v>
      </c>
      <c r="E152" s="158">
        <v>0</v>
      </c>
      <c r="F152" s="158">
        <v>0</v>
      </c>
      <c r="G152" s="158">
        <v>0</v>
      </c>
      <c r="H152" s="158">
        <v>685</v>
      </c>
      <c r="I152" s="158"/>
      <c r="J152" s="158">
        <v>0.22500000000000001</v>
      </c>
      <c r="K152" s="158"/>
      <c r="L152" s="158">
        <v>1.3</v>
      </c>
      <c r="M152" s="158"/>
      <c r="N152" s="158"/>
      <c r="O152" s="155">
        <v>0</v>
      </c>
      <c r="P152" s="158" t="s">
        <v>158</v>
      </c>
      <c r="Q152" s="158">
        <v>39.6</v>
      </c>
      <c r="R152" s="158">
        <v>59.9</v>
      </c>
      <c r="S152" s="158">
        <v>0</v>
      </c>
      <c r="T152" s="158"/>
      <c r="U152" s="214"/>
      <c r="V152" s="214"/>
      <c r="W152" s="214"/>
      <c r="X152" s="213"/>
      <c r="Y152" s="213"/>
      <c r="Z152" s="213"/>
      <c r="AA152" s="214"/>
      <c r="AB152" s="214"/>
      <c r="AC152" s="214"/>
      <c r="AD152" s="214"/>
      <c r="AO152" s="197"/>
    </row>
    <row r="153" spans="1:41">
      <c r="A153" s="199"/>
      <c r="B153" s="158">
        <v>100</v>
      </c>
      <c r="C153" s="158">
        <v>0</v>
      </c>
      <c r="D153" s="158">
        <v>0</v>
      </c>
      <c r="E153" s="158">
        <v>0</v>
      </c>
      <c r="F153" s="158">
        <v>0</v>
      </c>
      <c r="G153" s="158">
        <v>0</v>
      </c>
      <c r="H153" s="158">
        <v>700</v>
      </c>
      <c r="I153" s="158"/>
      <c r="J153" s="158">
        <v>0.22500000000000001</v>
      </c>
      <c r="K153" s="158"/>
      <c r="L153" s="158">
        <v>1.69</v>
      </c>
      <c r="M153" s="158"/>
      <c r="N153" s="158"/>
      <c r="O153" s="155">
        <v>0</v>
      </c>
      <c r="P153" s="158" t="s">
        <v>158</v>
      </c>
      <c r="Q153" s="158">
        <v>32.1</v>
      </c>
      <c r="R153" s="158">
        <v>64.2</v>
      </c>
      <c r="S153" s="158">
        <v>0</v>
      </c>
      <c r="T153" s="158"/>
      <c r="U153" s="214"/>
      <c r="V153" s="214"/>
      <c r="W153" s="214"/>
      <c r="X153" s="213"/>
      <c r="Y153" s="213"/>
      <c r="Z153" s="213"/>
      <c r="AA153" s="214"/>
      <c r="AB153" s="214"/>
      <c r="AC153" s="214"/>
      <c r="AD153" s="214"/>
      <c r="AO153" s="197"/>
    </row>
    <row r="154" spans="1:41">
      <c r="A154" s="199"/>
      <c r="B154" s="158">
        <v>100</v>
      </c>
      <c r="C154" s="158">
        <v>0</v>
      </c>
      <c r="D154" s="158">
        <v>0</v>
      </c>
      <c r="E154" s="158">
        <v>0</v>
      </c>
      <c r="F154" s="158">
        <v>0</v>
      </c>
      <c r="G154" s="158">
        <v>0</v>
      </c>
      <c r="H154" s="158">
        <v>685</v>
      </c>
      <c r="I154" s="158"/>
      <c r="J154" s="158">
        <v>0.22500000000000001</v>
      </c>
      <c r="K154" s="158"/>
      <c r="L154" s="158">
        <v>2.12</v>
      </c>
      <c r="M154" s="158"/>
      <c r="N154" s="158"/>
      <c r="O154" s="155">
        <v>0</v>
      </c>
      <c r="P154" s="158" t="s">
        <v>158</v>
      </c>
      <c r="Q154" s="158">
        <v>40.700000000000003</v>
      </c>
      <c r="R154" s="158">
        <v>55.9</v>
      </c>
      <c r="S154" s="158">
        <v>0</v>
      </c>
      <c r="T154" s="158"/>
      <c r="U154" s="214"/>
      <c r="V154" s="214"/>
      <c r="W154" s="214"/>
      <c r="X154" s="213"/>
      <c r="Y154" s="213"/>
      <c r="Z154" s="213"/>
      <c r="AA154" s="214"/>
      <c r="AB154" s="214"/>
      <c r="AC154" s="214"/>
      <c r="AD154" s="214"/>
      <c r="AO154" s="197"/>
    </row>
    <row r="155" spans="1:41">
      <c r="A155" s="199"/>
      <c r="B155" s="158">
        <v>100</v>
      </c>
      <c r="C155" s="158">
        <v>0</v>
      </c>
      <c r="D155" s="158">
        <v>0</v>
      </c>
      <c r="E155" s="158">
        <v>0</v>
      </c>
      <c r="F155" s="158">
        <v>0</v>
      </c>
      <c r="G155" s="158">
        <v>0</v>
      </c>
      <c r="H155" s="158">
        <v>730</v>
      </c>
      <c r="I155" s="158"/>
      <c r="J155" s="158">
        <v>0.22500000000000001</v>
      </c>
      <c r="K155" s="158"/>
      <c r="L155" s="158">
        <v>0.78</v>
      </c>
      <c r="M155" s="158"/>
      <c r="N155" s="158"/>
      <c r="O155" s="155">
        <v>0</v>
      </c>
      <c r="P155" s="158" t="s">
        <v>158</v>
      </c>
      <c r="Q155" s="158">
        <v>19.600000000000001</v>
      </c>
      <c r="R155" s="158">
        <v>79</v>
      </c>
      <c r="S155" s="158">
        <v>0</v>
      </c>
      <c r="T155" s="158"/>
      <c r="U155" s="214"/>
      <c r="V155" s="214"/>
      <c r="W155" s="214"/>
      <c r="X155" s="213"/>
      <c r="Y155" s="213"/>
      <c r="Z155" s="213"/>
      <c r="AA155" s="214"/>
      <c r="AB155" s="214"/>
      <c r="AC155" s="214"/>
      <c r="AD155" s="214"/>
      <c r="AO155" s="197"/>
    </row>
    <row r="156" spans="1:41">
      <c r="A156" s="199"/>
      <c r="B156" s="158">
        <v>100</v>
      </c>
      <c r="C156" s="158">
        <v>0</v>
      </c>
      <c r="D156" s="158">
        <v>0</v>
      </c>
      <c r="E156" s="158">
        <v>0</v>
      </c>
      <c r="F156" s="158">
        <v>0</v>
      </c>
      <c r="G156" s="158">
        <v>0</v>
      </c>
      <c r="H156" s="158">
        <v>725</v>
      </c>
      <c r="I156" s="158"/>
      <c r="J156" s="158">
        <v>0.22500000000000001</v>
      </c>
      <c r="K156" s="158"/>
      <c r="L156" s="158">
        <v>1</v>
      </c>
      <c r="M156" s="158"/>
      <c r="N156" s="158"/>
      <c r="O156" s="155">
        <v>0</v>
      </c>
      <c r="P156" s="158" t="s">
        <v>158</v>
      </c>
      <c r="Q156" s="158">
        <v>20.7</v>
      </c>
      <c r="R156" s="158">
        <v>77.3</v>
      </c>
      <c r="S156" s="158">
        <v>0</v>
      </c>
      <c r="T156" s="158"/>
      <c r="U156" s="214"/>
      <c r="V156" s="214"/>
      <c r="W156" s="214"/>
      <c r="X156" s="213"/>
      <c r="Y156" s="213"/>
      <c r="Z156" s="213"/>
      <c r="AA156" s="214"/>
      <c r="AB156" s="214"/>
      <c r="AC156" s="214"/>
      <c r="AD156" s="214"/>
      <c r="AO156" s="197"/>
    </row>
    <row r="157" spans="1:41">
      <c r="A157" s="199"/>
      <c r="B157" s="158">
        <v>100</v>
      </c>
      <c r="C157" s="158">
        <v>0</v>
      </c>
      <c r="D157" s="158">
        <v>0</v>
      </c>
      <c r="E157" s="158">
        <v>0</v>
      </c>
      <c r="F157" s="158">
        <v>0</v>
      </c>
      <c r="G157" s="158">
        <v>0</v>
      </c>
      <c r="H157" s="158">
        <v>715</v>
      </c>
      <c r="I157" s="158"/>
      <c r="J157" s="158">
        <v>0.22500000000000001</v>
      </c>
      <c r="K157" s="158"/>
      <c r="L157" s="158">
        <v>1.38</v>
      </c>
      <c r="M157" s="158"/>
      <c r="N157" s="158"/>
      <c r="O157" s="155">
        <v>0</v>
      </c>
      <c r="P157" s="158" t="s">
        <v>158</v>
      </c>
      <c r="Q157" s="158">
        <v>19.2</v>
      </c>
      <c r="R157" s="158">
        <v>75.099999999999994</v>
      </c>
      <c r="S157" s="158">
        <v>0</v>
      </c>
      <c r="T157" s="158"/>
      <c r="U157" s="214"/>
      <c r="V157" s="214"/>
      <c r="W157" s="214"/>
      <c r="X157" s="213"/>
      <c r="Y157" s="213"/>
      <c r="Z157" s="213"/>
      <c r="AA157" s="214"/>
      <c r="AB157" s="214"/>
      <c r="AC157" s="214"/>
      <c r="AD157" s="214"/>
      <c r="AO157" s="197"/>
    </row>
    <row r="158" spans="1:41">
      <c r="A158" s="199"/>
      <c r="B158" s="158">
        <v>100</v>
      </c>
      <c r="C158" s="158">
        <v>0</v>
      </c>
      <c r="D158" s="158">
        <v>0</v>
      </c>
      <c r="E158" s="158">
        <v>0</v>
      </c>
      <c r="F158" s="158">
        <v>0</v>
      </c>
      <c r="G158" s="158">
        <v>0</v>
      </c>
      <c r="H158" s="158">
        <v>730</v>
      </c>
      <c r="I158" s="158"/>
      <c r="J158" s="158">
        <v>0.22500000000000001</v>
      </c>
      <c r="K158" s="158"/>
      <c r="L158" s="158">
        <v>2.27</v>
      </c>
      <c r="M158" s="158"/>
      <c r="N158" s="158"/>
      <c r="O158" s="155">
        <v>0</v>
      </c>
      <c r="P158" s="158" t="s">
        <v>158</v>
      </c>
      <c r="Q158" s="158">
        <v>13.5</v>
      </c>
      <c r="R158" s="158">
        <v>76.099999999999994</v>
      </c>
      <c r="S158" s="158">
        <v>0</v>
      </c>
      <c r="T158" s="158"/>
      <c r="U158" s="214"/>
      <c r="V158" s="214"/>
      <c r="W158" s="214"/>
      <c r="X158" s="213"/>
      <c r="Y158" s="213"/>
      <c r="Z158" s="213"/>
      <c r="AA158" s="214"/>
      <c r="AB158" s="214"/>
      <c r="AC158" s="214"/>
      <c r="AD158" s="214"/>
      <c r="AO158" s="197"/>
    </row>
    <row r="159" spans="1:41">
      <c r="A159" s="199"/>
      <c r="B159" s="158">
        <v>100</v>
      </c>
      <c r="C159" s="158">
        <v>0</v>
      </c>
      <c r="D159" s="158">
        <v>0</v>
      </c>
      <c r="E159" s="158">
        <v>0</v>
      </c>
      <c r="F159" s="158">
        <v>0</v>
      </c>
      <c r="G159" s="158">
        <v>0</v>
      </c>
      <c r="H159" s="158">
        <v>780</v>
      </c>
      <c r="I159" s="158"/>
      <c r="J159" s="158">
        <v>0.22500000000000001</v>
      </c>
      <c r="K159" s="158"/>
      <c r="L159" s="158">
        <v>0.7</v>
      </c>
      <c r="M159" s="158"/>
      <c r="N159" s="158"/>
      <c r="O159" s="155">
        <v>0</v>
      </c>
      <c r="P159" s="158" t="s">
        <v>158</v>
      </c>
      <c r="Q159" s="158">
        <v>15.3</v>
      </c>
      <c r="R159" s="158">
        <v>78.8</v>
      </c>
      <c r="S159" s="158">
        <v>0</v>
      </c>
      <c r="T159" s="158"/>
      <c r="U159" s="214"/>
      <c r="V159" s="214"/>
      <c r="W159" s="214"/>
      <c r="X159" s="213"/>
      <c r="Y159" s="213"/>
      <c r="Z159" s="213"/>
      <c r="AA159" s="214"/>
      <c r="AB159" s="214"/>
      <c r="AC159" s="214"/>
      <c r="AD159" s="214"/>
      <c r="AO159" s="197"/>
    </row>
    <row r="160" spans="1:41">
      <c r="A160" s="199"/>
      <c r="B160" s="158">
        <v>100</v>
      </c>
      <c r="C160" s="158">
        <v>0</v>
      </c>
      <c r="D160" s="158">
        <v>0</v>
      </c>
      <c r="E160" s="158">
        <v>0</v>
      </c>
      <c r="F160" s="158">
        <v>0</v>
      </c>
      <c r="G160" s="158">
        <v>0</v>
      </c>
      <c r="H160" s="158">
        <v>780</v>
      </c>
      <c r="I160" s="158"/>
      <c r="J160" s="158">
        <v>0.22500000000000001</v>
      </c>
      <c r="K160" s="158"/>
      <c r="L160" s="158">
        <v>0.81</v>
      </c>
      <c r="M160" s="158"/>
      <c r="N160" s="158"/>
      <c r="O160" s="155">
        <v>0</v>
      </c>
      <c r="P160" s="158" t="s">
        <v>158</v>
      </c>
      <c r="Q160" s="158">
        <v>9.6</v>
      </c>
      <c r="R160" s="158">
        <v>85.6</v>
      </c>
      <c r="S160" s="158">
        <v>0</v>
      </c>
      <c r="T160" s="158"/>
      <c r="U160" s="214"/>
      <c r="V160" s="214"/>
      <c r="W160" s="214"/>
      <c r="X160" s="213"/>
      <c r="Y160" s="213"/>
      <c r="Z160" s="213"/>
      <c r="AA160" s="214"/>
      <c r="AB160" s="214"/>
      <c r="AC160" s="214"/>
      <c r="AD160" s="214"/>
      <c r="AO160" s="197"/>
    </row>
    <row r="161" spans="1:44">
      <c r="A161" s="199"/>
      <c r="B161" s="158">
        <v>100</v>
      </c>
      <c r="C161" s="158">
        <v>0</v>
      </c>
      <c r="D161" s="158">
        <v>0</v>
      </c>
      <c r="E161" s="158">
        <v>0</v>
      </c>
      <c r="F161" s="158">
        <v>0</v>
      </c>
      <c r="G161" s="158">
        <v>0</v>
      </c>
      <c r="H161" s="158">
        <v>780</v>
      </c>
      <c r="I161" s="158"/>
      <c r="J161" s="158">
        <v>0.22500000000000001</v>
      </c>
      <c r="K161" s="158"/>
      <c r="L161" s="158">
        <v>1.34</v>
      </c>
      <c r="M161" s="158"/>
      <c r="N161" s="158"/>
      <c r="O161" s="155">
        <v>0</v>
      </c>
      <c r="P161" s="158" t="s">
        <v>158</v>
      </c>
      <c r="Q161" s="158">
        <v>13.4</v>
      </c>
      <c r="R161" s="158">
        <v>86.4</v>
      </c>
      <c r="S161" s="158">
        <v>0</v>
      </c>
      <c r="T161" s="158"/>
      <c r="U161" s="214"/>
      <c r="V161" s="214"/>
      <c r="W161" s="214"/>
      <c r="X161" s="213"/>
      <c r="Y161" s="213"/>
      <c r="Z161" s="213"/>
      <c r="AA161" s="214"/>
      <c r="AB161" s="214"/>
      <c r="AC161" s="214"/>
      <c r="AD161" s="214"/>
      <c r="AO161" s="197"/>
    </row>
    <row r="162" spans="1:44">
      <c r="A162" s="199"/>
      <c r="B162" s="158">
        <v>100</v>
      </c>
      <c r="C162" s="158">
        <v>0</v>
      </c>
      <c r="D162" s="158">
        <v>0</v>
      </c>
      <c r="E162" s="158">
        <v>0</v>
      </c>
      <c r="F162" s="158">
        <v>0</v>
      </c>
      <c r="G162" s="158">
        <v>0</v>
      </c>
      <c r="H162" s="158">
        <v>800</v>
      </c>
      <c r="I162" s="158"/>
      <c r="J162" s="158">
        <v>0.22500000000000001</v>
      </c>
      <c r="K162" s="158"/>
      <c r="L162" s="158">
        <v>1.55</v>
      </c>
      <c r="M162" s="158"/>
      <c r="N162" s="158"/>
      <c r="O162" s="155">
        <v>0</v>
      </c>
      <c r="P162" s="158" t="s">
        <v>158</v>
      </c>
      <c r="Q162" s="158">
        <v>13.7</v>
      </c>
      <c r="R162" s="158">
        <v>83.1</v>
      </c>
      <c r="S162" s="158">
        <v>0</v>
      </c>
      <c r="T162" s="158"/>
      <c r="U162" s="214"/>
      <c r="V162" s="214"/>
      <c r="W162" s="214"/>
      <c r="X162" s="213"/>
      <c r="Y162" s="213"/>
      <c r="Z162" s="213"/>
      <c r="AA162" s="214"/>
      <c r="AB162" s="214"/>
      <c r="AC162" s="214"/>
      <c r="AD162" s="214"/>
      <c r="AO162" s="197"/>
    </row>
    <row r="163" spans="1:44">
      <c r="A163" s="199"/>
      <c r="B163" s="158">
        <v>100</v>
      </c>
      <c r="C163" s="158">
        <v>0</v>
      </c>
      <c r="D163" s="158">
        <v>0</v>
      </c>
      <c r="E163" s="158">
        <v>0</v>
      </c>
      <c r="F163" s="158">
        <v>0</v>
      </c>
      <c r="G163" s="158">
        <v>0</v>
      </c>
      <c r="H163" s="158">
        <v>850</v>
      </c>
      <c r="I163" s="158"/>
      <c r="J163" s="158">
        <v>0.22500000000000001</v>
      </c>
      <c r="K163" s="158"/>
      <c r="L163" s="158">
        <v>0.64</v>
      </c>
      <c r="M163" s="158"/>
      <c r="N163" s="158"/>
      <c r="O163" s="155">
        <v>0</v>
      </c>
      <c r="P163" s="158" t="s">
        <v>158</v>
      </c>
      <c r="Q163" s="158">
        <v>11.4</v>
      </c>
      <c r="R163" s="158">
        <v>75.099999999999994</v>
      </c>
      <c r="S163" s="158">
        <v>0</v>
      </c>
      <c r="T163" s="158"/>
      <c r="U163" s="214"/>
      <c r="V163" s="214"/>
      <c r="W163" s="214"/>
      <c r="X163" s="213"/>
      <c r="Y163" s="213"/>
      <c r="Z163" s="213"/>
      <c r="AA163" s="214"/>
      <c r="AB163" s="214"/>
      <c r="AC163" s="214"/>
      <c r="AD163" s="214"/>
      <c r="AO163" s="197"/>
    </row>
    <row r="164" spans="1:44">
      <c r="A164" s="199"/>
      <c r="B164" s="158">
        <v>100</v>
      </c>
      <c r="C164" s="158">
        <v>0</v>
      </c>
      <c r="D164" s="158">
        <v>0</v>
      </c>
      <c r="E164" s="158">
        <v>0</v>
      </c>
      <c r="F164" s="158">
        <v>0</v>
      </c>
      <c r="G164" s="158">
        <v>0</v>
      </c>
      <c r="H164" s="158">
        <v>850</v>
      </c>
      <c r="I164" s="158"/>
      <c r="J164" s="158">
        <v>0.22500000000000001</v>
      </c>
      <c r="K164" s="158"/>
      <c r="L164" s="158">
        <v>0.86</v>
      </c>
      <c r="M164" s="158"/>
      <c r="N164" s="158"/>
      <c r="O164" s="155">
        <v>0</v>
      </c>
      <c r="P164" s="158" t="s">
        <v>158</v>
      </c>
      <c r="Q164" s="158">
        <v>16.2</v>
      </c>
      <c r="R164" s="158">
        <v>72.5</v>
      </c>
      <c r="S164" s="158">
        <v>0</v>
      </c>
      <c r="T164" s="158"/>
      <c r="U164" s="214"/>
      <c r="V164" s="214"/>
      <c r="W164" s="214"/>
      <c r="X164" s="213"/>
      <c r="Y164" s="213"/>
      <c r="Z164" s="213"/>
      <c r="AA164" s="214"/>
      <c r="AB164" s="214"/>
      <c r="AC164" s="214"/>
      <c r="AD164" s="214"/>
      <c r="AO164" s="197"/>
    </row>
    <row r="165" spans="1:44">
      <c r="A165" s="199"/>
      <c r="B165" s="158">
        <v>100</v>
      </c>
      <c r="C165" s="158">
        <v>0</v>
      </c>
      <c r="D165" s="158">
        <v>0</v>
      </c>
      <c r="E165" s="158">
        <v>0</v>
      </c>
      <c r="F165" s="158">
        <v>0</v>
      </c>
      <c r="G165" s="158">
        <v>0</v>
      </c>
      <c r="H165" s="158">
        <v>850</v>
      </c>
      <c r="I165" s="158"/>
      <c r="J165" s="158">
        <v>0.22500000000000001</v>
      </c>
      <c r="K165" s="158"/>
      <c r="L165" s="158">
        <v>1.22</v>
      </c>
      <c r="M165" s="158"/>
      <c r="N165" s="158"/>
      <c r="O165" s="155">
        <v>0</v>
      </c>
      <c r="P165" s="158" t="s">
        <v>158</v>
      </c>
      <c r="Q165" s="158">
        <v>15.4</v>
      </c>
      <c r="R165" s="158">
        <v>65.099999999999994</v>
      </c>
      <c r="S165" s="158">
        <v>0</v>
      </c>
      <c r="T165" s="158"/>
      <c r="U165" s="214"/>
      <c r="V165" s="214"/>
      <c r="W165" s="214"/>
      <c r="X165" s="213"/>
      <c r="Y165" s="213"/>
      <c r="Z165" s="213"/>
      <c r="AA165" s="214"/>
      <c r="AB165" s="214"/>
      <c r="AC165" s="214"/>
      <c r="AD165" s="214"/>
      <c r="AO165" s="197"/>
    </row>
    <row r="166" spans="1:44">
      <c r="A166" s="199"/>
      <c r="B166" s="158">
        <v>100</v>
      </c>
      <c r="C166" s="158">
        <v>0</v>
      </c>
      <c r="D166" s="158">
        <v>0</v>
      </c>
      <c r="E166" s="158">
        <v>0</v>
      </c>
      <c r="F166" s="158">
        <v>0</v>
      </c>
      <c r="G166" s="158">
        <v>0</v>
      </c>
      <c r="H166" s="158">
        <v>850</v>
      </c>
      <c r="I166" s="158"/>
      <c r="J166" s="158">
        <v>0.22500000000000001</v>
      </c>
      <c r="K166" s="158"/>
      <c r="L166" s="158">
        <v>1.71</v>
      </c>
      <c r="M166" s="158"/>
      <c r="N166" s="158"/>
      <c r="O166" s="155">
        <v>0</v>
      </c>
      <c r="P166" s="158" t="s">
        <v>158</v>
      </c>
      <c r="Q166" s="158">
        <v>12.2</v>
      </c>
      <c r="R166" s="158">
        <v>64.5</v>
      </c>
      <c r="S166" s="158">
        <v>0</v>
      </c>
      <c r="T166" s="158"/>
      <c r="U166" s="214"/>
      <c r="V166" s="214"/>
      <c r="W166" s="214"/>
      <c r="X166" s="213"/>
      <c r="Y166" s="213"/>
      <c r="Z166" s="213"/>
      <c r="AA166" s="214"/>
      <c r="AB166" s="214"/>
      <c r="AC166" s="214"/>
      <c r="AD166" s="214"/>
      <c r="AE166" s="23"/>
      <c r="AF166" s="23"/>
      <c r="AG166" s="23"/>
      <c r="AH166" s="23"/>
      <c r="AI166" s="23"/>
      <c r="AJ166" s="23"/>
      <c r="AK166" s="23"/>
      <c r="AL166" s="23"/>
      <c r="AM166" s="23"/>
      <c r="AN166" s="23"/>
      <c r="AO166" s="23"/>
      <c r="AP166" s="23"/>
      <c r="AQ166" s="23"/>
      <c r="AR166" s="23"/>
    </row>
    <row r="167" spans="1:44" ht="14.25" customHeight="1">
      <c r="A167" s="199">
        <v>35</v>
      </c>
      <c r="B167" s="158">
        <v>0</v>
      </c>
      <c r="C167" s="158">
        <v>0</v>
      </c>
      <c r="D167" s="158">
        <v>0</v>
      </c>
      <c r="E167" s="158">
        <v>100</v>
      </c>
      <c r="F167" s="158">
        <v>0</v>
      </c>
      <c r="G167" s="158">
        <v>0</v>
      </c>
      <c r="H167" s="158">
        <v>450</v>
      </c>
      <c r="I167" s="158"/>
      <c r="J167" s="158" t="s">
        <v>162</v>
      </c>
      <c r="K167" s="158">
        <v>10</v>
      </c>
      <c r="L167" s="158"/>
      <c r="M167" s="158"/>
      <c r="N167" s="158"/>
      <c r="O167" s="155">
        <v>0</v>
      </c>
      <c r="P167" s="158" t="s">
        <v>158</v>
      </c>
      <c r="Q167" s="158">
        <v>97.6</v>
      </c>
      <c r="R167" s="158">
        <v>0</v>
      </c>
      <c r="S167" s="158">
        <v>0.19</v>
      </c>
      <c r="T167" s="158"/>
      <c r="U167" s="199" t="s">
        <v>163</v>
      </c>
      <c r="V167" s="199"/>
      <c r="W167" s="199"/>
      <c r="X167" s="213" t="s">
        <v>164</v>
      </c>
      <c r="Y167" s="213"/>
      <c r="Z167" s="213"/>
      <c r="AA167" s="214" t="s">
        <v>165</v>
      </c>
      <c r="AB167" s="214"/>
      <c r="AC167" s="214"/>
      <c r="AD167" s="214"/>
      <c r="AO167" s="198" t="s">
        <v>166</v>
      </c>
    </row>
    <row r="168" spans="1:44" ht="14.25" customHeight="1">
      <c r="A168" s="199"/>
      <c r="B168" s="158">
        <v>0</v>
      </c>
      <c r="C168" s="158">
        <v>0</v>
      </c>
      <c r="D168" s="158">
        <v>0</v>
      </c>
      <c r="E168" s="158">
        <v>100</v>
      </c>
      <c r="F168" s="158">
        <v>0</v>
      </c>
      <c r="G168" s="158">
        <v>0</v>
      </c>
      <c r="H168" s="158">
        <v>500</v>
      </c>
      <c r="I168" s="158"/>
      <c r="J168" s="158" t="s">
        <v>162</v>
      </c>
      <c r="K168" s="158">
        <v>10</v>
      </c>
      <c r="L168" s="158"/>
      <c r="M168" s="158"/>
      <c r="N168" s="158"/>
      <c r="O168" s="155">
        <v>0</v>
      </c>
      <c r="P168" s="158" t="s">
        <v>158</v>
      </c>
      <c r="Q168" s="158">
        <v>96.4</v>
      </c>
      <c r="R168" s="158">
        <v>0.04</v>
      </c>
      <c r="S168" s="158">
        <v>0.19</v>
      </c>
      <c r="T168" s="158"/>
      <c r="U168" s="199"/>
      <c r="V168" s="199"/>
      <c r="W168" s="199"/>
      <c r="X168" s="213"/>
      <c r="Y168" s="213"/>
      <c r="Z168" s="213"/>
      <c r="AA168" s="214"/>
      <c r="AB168" s="214"/>
      <c r="AC168" s="214"/>
      <c r="AD168" s="214"/>
      <c r="AO168" s="198"/>
    </row>
    <row r="169" spans="1:44" ht="14.25" customHeight="1">
      <c r="A169" s="199"/>
      <c r="B169" s="158">
        <v>0</v>
      </c>
      <c r="C169" s="158">
        <v>0</v>
      </c>
      <c r="D169" s="158">
        <v>0</v>
      </c>
      <c r="E169" s="158">
        <v>100</v>
      </c>
      <c r="F169" s="158">
        <v>0</v>
      </c>
      <c r="G169" s="158">
        <v>0</v>
      </c>
      <c r="H169" s="158">
        <v>550</v>
      </c>
      <c r="I169" s="158"/>
      <c r="J169" s="158" t="s">
        <v>162</v>
      </c>
      <c r="K169" s="158">
        <v>10</v>
      </c>
      <c r="L169" s="158"/>
      <c r="M169" s="158"/>
      <c r="N169" s="158"/>
      <c r="O169" s="155">
        <v>0</v>
      </c>
      <c r="P169" s="158" t="s">
        <v>158</v>
      </c>
      <c r="Q169" s="158">
        <v>95.3</v>
      </c>
      <c r="R169" s="158">
        <v>0.26</v>
      </c>
      <c r="S169" s="158">
        <v>0.19</v>
      </c>
      <c r="T169" s="158"/>
      <c r="U169" s="199"/>
      <c r="V169" s="199"/>
      <c r="W169" s="199"/>
      <c r="X169" s="213"/>
      <c r="Y169" s="213"/>
      <c r="Z169" s="213"/>
      <c r="AA169" s="214"/>
      <c r="AB169" s="214"/>
      <c r="AC169" s="214"/>
      <c r="AD169" s="214"/>
      <c r="AO169" s="198"/>
    </row>
    <row r="170" spans="1:44" ht="14.25" customHeight="1">
      <c r="A170" s="199"/>
      <c r="B170" s="158">
        <v>0</v>
      </c>
      <c r="C170" s="158">
        <v>0</v>
      </c>
      <c r="D170" s="158">
        <v>0</v>
      </c>
      <c r="E170" s="158">
        <v>100</v>
      </c>
      <c r="F170" s="158">
        <v>0</v>
      </c>
      <c r="G170" s="158">
        <v>0</v>
      </c>
      <c r="H170" s="158">
        <v>600</v>
      </c>
      <c r="I170" s="158"/>
      <c r="J170" s="158" t="s">
        <v>162</v>
      </c>
      <c r="K170" s="158">
        <v>10</v>
      </c>
      <c r="L170" s="158"/>
      <c r="M170" s="158"/>
      <c r="N170" s="158"/>
      <c r="O170" s="155">
        <v>0</v>
      </c>
      <c r="P170" s="158" t="s">
        <v>158</v>
      </c>
      <c r="Q170" s="158">
        <v>98.7</v>
      </c>
      <c r="R170" s="158">
        <v>0.65</v>
      </c>
      <c r="S170" s="158">
        <v>0.19</v>
      </c>
      <c r="T170" s="158"/>
      <c r="U170" s="199"/>
      <c r="V170" s="199"/>
      <c r="W170" s="199"/>
      <c r="X170" s="213"/>
      <c r="Y170" s="213"/>
      <c r="Z170" s="213"/>
      <c r="AA170" s="214"/>
      <c r="AB170" s="214"/>
      <c r="AC170" s="214"/>
      <c r="AD170" s="214"/>
      <c r="AO170" s="198"/>
    </row>
    <row r="171" spans="1:44" ht="14.25" customHeight="1">
      <c r="A171" s="199"/>
      <c r="B171" s="158">
        <v>0</v>
      </c>
      <c r="C171" s="158">
        <v>0</v>
      </c>
      <c r="D171" s="158">
        <v>0</v>
      </c>
      <c r="E171" s="158">
        <v>100</v>
      </c>
      <c r="F171" s="158">
        <v>0</v>
      </c>
      <c r="G171" s="158">
        <v>0</v>
      </c>
      <c r="H171" s="158">
        <v>650</v>
      </c>
      <c r="I171" s="158"/>
      <c r="J171" s="158" t="s">
        <v>162</v>
      </c>
      <c r="K171" s="158">
        <v>10</v>
      </c>
      <c r="L171" s="158"/>
      <c r="M171" s="158"/>
      <c r="N171" s="158"/>
      <c r="O171" s="155">
        <v>0</v>
      </c>
      <c r="P171" s="158" t="s">
        <v>158</v>
      </c>
      <c r="Q171" s="158">
        <v>90.7</v>
      </c>
      <c r="R171" s="158">
        <v>1.51</v>
      </c>
      <c r="S171" s="158">
        <v>0.19</v>
      </c>
      <c r="T171" s="158"/>
      <c r="U171" s="199"/>
      <c r="V171" s="199"/>
      <c r="W171" s="199"/>
      <c r="X171" s="213"/>
      <c r="Y171" s="213"/>
      <c r="Z171" s="213"/>
      <c r="AA171" s="214"/>
      <c r="AB171" s="214"/>
      <c r="AC171" s="214"/>
      <c r="AD171" s="214"/>
      <c r="AO171" s="198"/>
    </row>
    <row r="172" spans="1:44" ht="14.25" customHeight="1">
      <c r="A172" s="199"/>
      <c r="B172" s="158">
        <v>0</v>
      </c>
      <c r="C172" s="158">
        <v>0</v>
      </c>
      <c r="D172" s="158">
        <v>0</v>
      </c>
      <c r="E172" s="158">
        <v>100</v>
      </c>
      <c r="F172" s="158">
        <v>0</v>
      </c>
      <c r="G172" s="158">
        <v>0</v>
      </c>
      <c r="H172" s="158">
        <v>700</v>
      </c>
      <c r="I172" s="158"/>
      <c r="J172" s="158" t="s">
        <v>162</v>
      </c>
      <c r="K172" s="158">
        <v>10</v>
      </c>
      <c r="L172" s="158"/>
      <c r="M172" s="158"/>
      <c r="N172" s="158"/>
      <c r="O172" s="155">
        <v>0</v>
      </c>
      <c r="P172" s="158" t="s">
        <v>158</v>
      </c>
      <c r="Q172" s="158">
        <v>90.2</v>
      </c>
      <c r="R172" s="158">
        <v>3.54</v>
      </c>
      <c r="S172" s="158">
        <v>0.19</v>
      </c>
      <c r="T172" s="158"/>
      <c r="U172" s="199"/>
      <c r="V172" s="199"/>
      <c r="W172" s="199"/>
      <c r="X172" s="213"/>
      <c r="Y172" s="213"/>
      <c r="Z172" s="213"/>
      <c r="AA172" s="214"/>
      <c r="AB172" s="214"/>
      <c r="AC172" s="214"/>
      <c r="AD172" s="214"/>
      <c r="AO172" s="198"/>
    </row>
    <row r="173" spans="1:44" ht="14.25" customHeight="1">
      <c r="A173" s="199">
        <v>36</v>
      </c>
      <c r="B173" s="158">
        <v>0</v>
      </c>
      <c r="C173" s="158">
        <v>100</v>
      </c>
      <c r="D173" s="158">
        <v>0</v>
      </c>
      <c r="E173" s="158">
        <v>0</v>
      </c>
      <c r="F173" s="158">
        <v>0</v>
      </c>
      <c r="G173" s="158">
        <v>0</v>
      </c>
      <c r="H173" s="158">
        <v>425</v>
      </c>
      <c r="I173" s="158">
        <v>10</v>
      </c>
      <c r="J173" s="158">
        <v>2</v>
      </c>
      <c r="K173" s="158">
        <v>10</v>
      </c>
      <c r="L173" s="158"/>
      <c r="M173" s="158">
        <v>60</v>
      </c>
      <c r="N173" s="158" t="s">
        <v>146</v>
      </c>
      <c r="O173" s="155">
        <v>0</v>
      </c>
      <c r="P173" s="158" t="s">
        <v>167</v>
      </c>
      <c r="Q173" s="158">
        <v>89.5</v>
      </c>
      <c r="R173" s="158">
        <v>10</v>
      </c>
      <c r="S173" s="158">
        <v>0</v>
      </c>
      <c r="T173" s="158"/>
      <c r="U173" s="199" t="s">
        <v>168</v>
      </c>
      <c r="V173" s="199"/>
      <c r="W173" s="199"/>
      <c r="X173" s="213" t="s">
        <v>169</v>
      </c>
      <c r="Y173" s="213"/>
      <c r="Z173" s="213"/>
      <c r="AA173" s="214" t="s">
        <v>170</v>
      </c>
      <c r="AB173" s="214"/>
      <c r="AC173" s="214"/>
      <c r="AD173" s="214"/>
      <c r="AO173" s="198"/>
    </row>
    <row r="174" spans="1:44" ht="14.25" customHeight="1">
      <c r="A174" s="199"/>
      <c r="B174" s="158">
        <v>0</v>
      </c>
      <c r="C174" s="158">
        <v>100</v>
      </c>
      <c r="D174" s="158">
        <v>0</v>
      </c>
      <c r="E174" s="158">
        <v>0</v>
      </c>
      <c r="F174" s="158">
        <v>0</v>
      </c>
      <c r="G174" s="158">
        <v>0</v>
      </c>
      <c r="H174" s="158">
        <v>450</v>
      </c>
      <c r="I174" s="158">
        <v>10</v>
      </c>
      <c r="J174" s="158">
        <v>2</v>
      </c>
      <c r="K174" s="158">
        <v>10</v>
      </c>
      <c r="L174" s="158"/>
      <c r="M174" s="158">
        <v>60</v>
      </c>
      <c r="N174" s="158"/>
      <c r="O174" s="155">
        <v>0</v>
      </c>
      <c r="P174" s="158" t="s">
        <v>167</v>
      </c>
      <c r="Q174" s="158">
        <v>72.400000000000006</v>
      </c>
      <c r="R174" s="158">
        <v>25</v>
      </c>
      <c r="S174" s="158">
        <v>1.75</v>
      </c>
      <c r="T174" s="158"/>
      <c r="U174" s="199"/>
      <c r="V174" s="199"/>
      <c r="W174" s="199"/>
      <c r="X174" s="213"/>
      <c r="Y174" s="213"/>
      <c r="Z174" s="213"/>
      <c r="AA174" s="214"/>
      <c r="AB174" s="214"/>
      <c r="AC174" s="214"/>
      <c r="AD174" s="214"/>
      <c r="AO174" s="198"/>
    </row>
    <row r="175" spans="1:44" ht="14.25" customHeight="1">
      <c r="A175" s="199"/>
      <c r="B175" s="158">
        <v>0</v>
      </c>
      <c r="C175" s="158">
        <v>100</v>
      </c>
      <c r="D175" s="158">
        <v>0</v>
      </c>
      <c r="E175" s="158">
        <v>0</v>
      </c>
      <c r="F175" s="158">
        <v>0</v>
      </c>
      <c r="G175" s="158">
        <v>0</v>
      </c>
      <c r="H175" s="158">
        <v>500</v>
      </c>
      <c r="I175" s="158">
        <v>10</v>
      </c>
      <c r="J175" s="158">
        <v>2</v>
      </c>
      <c r="K175" s="158">
        <v>10</v>
      </c>
      <c r="L175" s="158"/>
      <c r="M175" s="158">
        <v>60</v>
      </c>
      <c r="N175" s="158"/>
      <c r="O175" s="155">
        <v>0</v>
      </c>
      <c r="P175" s="158" t="s">
        <v>167</v>
      </c>
      <c r="Q175" s="158">
        <v>37.5</v>
      </c>
      <c r="R175" s="158">
        <v>47</v>
      </c>
      <c r="S175" s="158">
        <v>15.5</v>
      </c>
      <c r="T175" s="158"/>
      <c r="U175" s="199"/>
      <c r="V175" s="199"/>
      <c r="W175" s="199"/>
      <c r="X175" s="213"/>
      <c r="Y175" s="213"/>
      <c r="Z175" s="213"/>
      <c r="AA175" s="214"/>
      <c r="AB175" s="214"/>
      <c r="AC175" s="214"/>
      <c r="AD175" s="214"/>
      <c r="AO175" s="198"/>
    </row>
    <row r="176" spans="1:44" ht="14.25" customHeight="1">
      <c r="A176" s="199"/>
      <c r="B176" s="158">
        <v>0</v>
      </c>
      <c r="C176" s="158">
        <v>0</v>
      </c>
      <c r="D176" s="158">
        <v>0</v>
      </c>
      <c r="E176" s="158">
        <v>100</v>
      </c>
      <c r="F176" s="158">
        <v>0</v>
      </c>
      <c r="G176" s="158">
        <v>0</v>
      </c>
      <c r="H176" s="158">
        <v>350</v>
      </c>
      <c r="I176" s="158">
        <v>10</v>
      </c>
      <c r="J176" s="158">
        <v>2</v>
      </c>
      <c r="K176" s="158">
        <v>10</v>
      </c>
      <c r="L176" s="158"/>
      <c r="M176" s="158">
        <v>60</v>
      </c>
      <c r="N176" s="158"/>
      <c r="O176" s="155">
        <v>0</v>
      </c>
      <c r="P176" s="158" t="s">
        <v>167</v>
      </c>
      <c r="Q176" s="158">
        <v>99</v>
      </c>
      <c r="R176" s="158">
        <v>0</v>
      </c>
      <c r="S176" s="158">
        <v>1</v>
      </c>
      <c r="T176" s="158"/>
      <c r="U176" s="199"/>
      <c r="V176" s="199"/>
      <c r="W176" s="199"/>
      <c r="X176" s="213"/>
      <c r="Y176" s="213"/>
      <c r="Z176" s="213"/>
      <c r="AA176" s="214"/>
      <c r="AB176" s="214"/>
      <c r="AC176" s="214"/>
      <c r="AD176" s="214"/>
      <c r="AO176" s="198"/>
    </row>
    <row r="177" spans="1:41" ht="14.25" customHeight="1">
      <c r="A177" s="199"/>
      <c r="B177" s="158">
        <v>0</v>
      </c>
      <c r="C177" s="158">
        <v>0</v>
      </c>
      <c r="D177" s="158">
        <v>0</v>
      </c>
      <c r="E177" s="158">
        <v>100</v>
      </c>
      <c r="F177" s="158">
        <v>0</v>
      </c>
      <c r="G177" s="158">
        <v>0</v>
      </c>
      <c r="H177" s="158">
        <v>450</v>
      </c>
      <c r="I177" s="158">
        <v>10</v>
      </c>
      <c r="J177" s="158">
        <v>2</v>
      </c>
      <c r="K177" s="158">
        <v>10</v>
      </c>
      <c r="L177" s="158"/>
      <c r="M177" s="158">
        <v>60</v>
      </c>
      <c r="N177" s="158"/>
      <c r="O177" s="155">
        <v>0</v>
      </c>
      <c r="P177" s="158" t="s">
        <v>167</v>
      </c>
      <c r="Q177" s="158">
        <v>79.400000000000006</v>
      </c>
      <c r="R177" s="158">
        <v>1</v>
      </c>
      <c r="S177" s="158">
        <v>19.600000000000001</v>
      </c>
      <c r="T177" s="158"/>
      <c r="U177" s="199"/>
      <c r="V177" s="199"/>
      <c r="W177" s="199"/>
      <c r="X177" s="213"/>
      <c r="Y177" s="213"/>
      <c r="Z177" s="213"/>
      <c r="AA177" s="214"/>
      <c r="AB177" s="214"/>
      <c r="AC177" s="214"/>
      <c r="AD177" s="214"/>
      <c r="AO177" s="198"/>
    </row>
    <row r="178" spans="1:41" ht="14.25" customHeight="1">
      <c r="A178" s="199"/>
      <c r="B178" s="158">
        <v>0</v>
      </c>
      <c r="C178" s="158">
        <v>0</v>
      </c>
      <c r="D178" s="158">
        <v>0</v>
      </c>
      <c r="E178" s="158">
        <v>100</v>
      </c>
      <c r="F178" s="158">
        <v>0</v>
      </c>
      <c r="G178" s="158">
        <v>0</v>
      </c>
      <c r="H178" s="158">
        <v>500</v>
      </c>
      <c r="I178" s="158">
        <v>10</v>
      </c>
      <c r="J178" s="158">
        <v>2</v>
      </c>
      <c r="K178" s="158">
        <v>10</v>
      </c>
      <c r="L178" s="158"/>
      <c r="M178" s="158">
        <v>60</v>
      </c>
      <c r="N178" s="158"/>
      <c r="O178" s="155">
        <v>0</v>
      </c>
      <c r="P178" s="158" t="s">
        <v>167</v>
      </c>
      <c r="Q178" s="158">
        <v>67.099999999999994</v>
      </c>
      <c r="R178" s="158">
        <v>2.5</v>
      </c>
      <c r="S178" s="158">
        <v>30.4</v>
      </c>
      <c r="T178" s="158"/>
      <c r="U178" s="199"/>
      <c r="V178" s="199"/>
      <c r="W178" s="199"/>
      <c r="X178" s="213"/>
      <c r="Y178" s="213"/>
      <c r="Z178" s="213"/>
      <c r="AA178" s="214"/>
      <c r="AB178" s="214"/>
      <c r="AC178" s="214"/>
      <c r="AD178" s="214"/>
      <c r="AO178" s="198"/>
    </row>
    <row r="179" spans="1:41" ht="14.25" customHeight="1">
      <c r="A179" s="199"/>
      <c r="B179" s="158">
        <v>0</v>
      </c>
      <c r="C179" s="158">
        <v>70</v>
      </c>
      <c r="D179" s="158">
        <v>0</v>
      </c>
      <c r="E179" s="158">
        <v>30</v>
      </c>
      <c r="F179" s="158">
        <v>0</v>
      </c>
      <c r="G179" s="158">
        <v>0</v>
      </c>
      <c r="H179" s="158">
        <v>400</v>
      </c>
      <c r="I179" s="158">
        <v>10</v>
      </c>
      <c r="J179" s="158">
        <v>2</v>
      </c>
      <c r="K179" s="158">
        <v>10</v>
      </c>
      <c r="L179" s="158"/>
      <c r="M179" s="158">
        <v>60</v>
      </c>
      <c r="N179" s="158"/>
      <c r="O179" s="155">
        <v>0</v>
      </c>
      <c r="P179" s="158" t="s">
        <v>167</v>
      </c>
      <c r="Q179" s="158">
        <v>96</v>
      </c>
      <c r="R179" s="158">
        <v>4</v>
      </c>
      <c r="S179" s="158">
        <v>0</v>
      </c>
      <c r="T179" s="158"/>
      <c r="U179" s="199"/>
      <c r="V179" s="199"/>
      <c r="W179" s="199"/>
      <c r="X179" s="213"/>
      <c r="Y179" s="213"/>
      <c r="Z179" s="213"/>
      <c r="AA179" s="214"/>
      <c r="AB179" s="214"/>
      <c r="AC179" s="214"/>
      <c r="AD179" s="214"/>
      <c r="AO179" s="198"/>
    </row>
    <row r="180" spans="1:41" ht="14.25" customHeight="1">
      <c r="A180" s="199"/>
      <c r="B180" s="158">
        <v>0</v>
      </c>
      <c r="C180" s="158">
        <v>70</v>
      </c>
      <c r="D180" s="158">
        <v>0</v>
      </c>
      <c r="E180" s="158">
        <v>30</v>
      </c>
      <c r="F180" s="158">
        <v>0</v>
      </c>
      <c r="G180" s="158">
        <v>0</v>
      </c>
      <c r="H180" s="158">
        <v>425</v>
      </c>
      <c r="I180" s="158">
        <v>10</v>
      </c>
      <c r="J180" s="158">
        <v>2</v>
      </c>
      <c r="K180" s="158">
        <v>10</v>
      </c>
      <c r="L180" s="158"/>
      <c r="M180" s="158">
        <v>60</v>
      </c>
      <c r="N180" s="158"/>
      <c r="O180" s="155">
        <v>0</v>
      </c>
      <c r="P180" s="158" t="s">
        <v>167</v>
      </c>
      <c r="Q180" s="158">
        <v>90.2</v>
      </c>
      <c r="R180" s="158">
        <v>8.6</v>
      </c>
      <c r="S180" s="158">
        <v>1.2</v>
      </c>
      <c r="T180" s="158"/>
      <c r="U180" s="199"/>
      <c r="V180" s="199"/>
      <c r="W180" s="199"/>
      <c r="X180" s="213"/>
      <c r="Y180" s="213"/>
      <c r="Z180" s="213"/>
      <c r="AA180" s="214"/>
      <c r="AB180" s="214"/>
      <c r="AC180" s="214"/>
      <c r="AD180" s="214"/>
      <c r="AO180" s="198"/>
    </row>
    <row r="181" spans="1:41" ht="14.25" customHeight="1">
      <c r="A181" s="199"/>
      <c r="B181" s="158">
        <v>0</v>
      </c>
      <c r="C181" s="158">
        <v>70</v>
      </c>
      <c r="D181" s="158">
        <v>0</v>
      </c>
      <c r="E181" s="158">
        <v>30</v>
      </c>
      <c r="F181" s="158">
        <v>0</v>
      </c>
      <c r="G181" s="158">
        <v>0</v>
      </c>
      <c r="H181" s="158">
        <v>450</v>
      </c>
      <c r="I181" s="158">
        <v>10</v>
      </c>
      <c r="J181" s="158">
        <v>2</v>
      </c>
      <c r="K181" s="158">
        <v>10</v>
      </c>
      <c r="L181" s="158"/>
      <c r="M181" s="158">
        <v>60</v>
      </c>
      <c r="N181" s="158"/>
      <c r="O181" s="155">
        <v>0</v>
      </c>
      <c r="P181" s="158" t="s">
        <v>167</v>
      </c>
      <c r="Q181" s="158">
        <v>83.7</v>
      </c>
      <c r="R181" s="158">
        <v>12.8</v>
      </c>
      <c r="S181" s="158">
        <v>3.5</v>
      </c>
      <c r="T181" s="158"/>
      <c r="U181" s="199"/>
      <c r="V181" s="199"/>
      <c r="W181" s="199"/>
      <c r="X181" s="213"/>
      <c r="Y181" s="213"/>
      <c r="Z181" s="213"/>
      <c r="AA181" s="214"/>
      <c r="AB181" s="214"/>
      <c r="AC181" s="214"/>
      <c r="AD181" s="214"/>
      <c r="AO181" s="198"/>
    </row>
    <row r="182" spans="1:41" ht="14.25" customHeight="1">
      <c r="A182" s="199">
        <v>38</v>
      </c>
      <c r="B182" s="158">
        <v>0</v>
      </c>
      <c r="C182" s="158">
        <v>0</v>
      </c>
      <c r="D182" s="158">
        <v>100</v>
      </c>
      <c r="E182" s="158">
        <v>0</v>
      </c>
      <c r="F182" s="158">
        <v>0</v>
      </c>
      <c r="G182" s="158">
        <v>0</v>
      </c>
      <c r="H182" s="158">
        <v>380</v>
      </c>
      <c r="I182" s="158">
        <v>3</v>
      </c>
      <c r="J182" s="158"/>
      <c r="K182" s="158">
        <v>10</v>
      </c>
      <c r="L182" s="158"/>
      <c r="M182" s="158"/>
      <c r="N182" s="158">
        <v>30</v>
      </c>
      <c r="O182" s="155">
        <v>0</v>
      </c>
      <c r="P182" s="158" t="s">
        <v>57</v>
      </c>
      <c r="Q182" s="158">
        <v>64.900000000000006</v>
      </c>
      <c r="R182" s="158">
        <v>24.7</v>
      </c>
      <c r="S182" s="158">
        <v>10.4</v>
      </c>
      <c r="T182" s="158"/>
      <c r="U182" s="216" t="s">
        <v>171</v>
      </c>
      <c r="V182" s="217"/>
      <c r="W182" s="218"/>
      <c r="X182" s="213" t="s">
        <v>172</v>
      </c>
      <c r="Y182" s="213"/>
      <c r="Z182" s="213"/>
      <c r="AA182" s="214" t="s">
        <v>173</v>
      </c>
      <c r="AB182" s="214"/>
      <c r="AC182" s="214"/>
      <c r="AD182" s="214"/>
      <c r="AE182" t="s">
        <v>174</v>
      </c>
      <c r="AO182" s="198"/>
    </row>
    <row r="183" spans="1:41" ht="14.25" customHeight="1">
      <c r="A183" s="199"/>
      <c r="B183" s="158">
        <v>100</v>
      </c>
      <c r="C183" s="158">
        <v>0</v>
      </c>
      <c r="D183" s="158">
        <v>0</v>
      </c>
      <c r="E183" s="158">
        <v>0</v>
      </c>
      <c r="F183" s="158">
        <v>0</v>
      </c>
      <c r="G183" s="158">
        <v>0</v>
      </c>
      <c r="H183" s="158">
        <v>430</v>
      </c>
      <c r="I183" s="158">
        <v>3</v>
      </c>
      <c r="J183" s="158"/>
      <c r="K183" s="158">
        <v>10</v>
      </c>
      <c r="L183" s="158"/>
      <c r="M183" s="158"/>
      <c r="N183" s="158">
        <v>30</v>
      </c>
      <c r="O183" s="155">
        <v>0</v>
      </c>
      <c r="P183" s="158" t="s">
        <v>57</v>
      </c>
      <c r="Q183" s="158">
        <v>69.3</v>
      </c>
      <c r="R183" s="158">
        <v>9.6</v>
      </c>
      <c r="S183" s="158">
        <v>21.1</v>
      </c>
      <c r="T183" s="158"/>
      <c r="U183" s="219"/>
      <c r="V183" s="198"/>
      <c r="W183" s="220"/>
      <c r="X183" s="213"/>
      <c r="Y183" s="213"/>
      <c r="Z183" s="213"/>
      <c r="AA183" s="214"/>
      <c r="AB183" s="214"/>
      <c r="AC183" s="214"/>
      <c r="AD183" s="214"/>
      <c r="AO183" s="198"/>
    </row>
    <row r="184" spans="1:41" ht="14.25" customHeight="1">
      <c r="A184" s="200"/>
      <c r="B184" s="159">
        <v>0</v>
      </c>
      <c r="C184" s="159">
        <v>0</v>
      </c>
      <c r="D184" s="159">
        <v>100</v>
      </c>
      <c r="E184" s="159">
        <v>0</v>
      </c>
      <c r="F184" s="159">
        <v>0</v>
      </c>
      <c r="G184" s="159">
        <v>0</v>
      </c>
      <c r="H184" s="159">
        <v>380</v>
      </c>
      <c r="I184" s="159">
        <v>3</v>
      </c>
      <c r="J184" s="159"/>
      <c r="K184" s="159">
        <v>10</v>
      </c>
      <c r="L184" s="159"/>
      <c r="M184" s="159"/>
      <c r="N184" s="159">
        <v>30</v>
      </c>
      <c r="O184" s="155">
        <v>0</v>
      </c>
      <c r="P184" s="159" t="s">
        <v>57</v>
      </c>
      <c r="Q184" s="159">
        <v>80.099999999999994</v>
      </c>
      <c r="R184" s="159">
        <v>6.6</v>
      </c>
      <c r="S184" s="159">
        <v>13.3</v>
      </c>
      <c r="T184" s="159"/>
      <c r="U184" s="219"/>
      <c r="V184" s="198"/>
      <c r="W184" s="220"/>
      <c r="X184" s="221"/>
      <c r="Y184" s="221"/>
      <c r="Z184" s="221"/>
      <c r="AA184" s="215"/>
      <c r="AB184" s="215"/>
      <c r="AC184" s="215"/>
      <c r="AD184" s="215"/>
      <c r="AO184" s="198"/>
    </row>
    <row r="185" spans="1:41" ht="14.25" customHeight="1">
      <c r="A185" s="199">
        <v>39</v>
      </c>
      <c r="B185" s="158">
        <v>0</v>
      </c>
      <c r="C185" s="158">
        <v>0</v>
      </c>
      <c r="D185" s="158" t="s">
        <v>126</v>
      </c>
      <c r="E185" s="158">
        <v>0</v>
      </c>
      <c r="F185" s="158"/>
      <c r="G185" s="158">
        <v>0</v>
      </c>
      <c r="H185" s="158">
        <v>250</v>
      </c>
      <c r="I185" s="158"/>
      <c r="J185" s="158">
        <v>50</v>
      </c>
      <c r="K185" s="158">
        <v>1000</v>
      </c>
      <c r="L185" s="158"/>
      <c r="M185" s="158">
        <v>30</v>
      </c>
      <c r="N185" s="158"/>
      <c r="O185" s="155">
        <v>0</v>
      </c>
      <c r="P185" s="158" t="s">
        <v>57</v>
      </c>
      <c r="Q185" s="158">
        <v>51.76</v>
      </c>
      <c r="R185" s="158">
        <v>40</v>
      </c>
      <c r="S185" s="158">
        <v>8.24</v>
      </c>
      <c r="T185" s="158"/>
      <c r="U185" s="214" t="s">
        <v>175</v>
      </c>
      <c r="V185" s="214"/>
      <c r="W185" s="214"/>
      <c r="X185" s="213" t="s">
        <v>176</v>
      </c>
      <c r="Y185" s="213"/>
      <c r="Z185" s="213"/>
      <c r="AA185" s="214" t="s">
        <v>177</v>
      </c>
      <c r="AB185" s="214"/>
      <c r="AC185" s="214"/>
      <c r="AD185" s="214"/>
      <c r="AO185" s="198"/>
    </row>
    <row r="186" spans="1:41" ht="14.25" customHeight="1">
      <c r="A186" s="199"/>
      <c r="B186" s="158">
        <v>0</v>
      </c>
      <c r="C186" s="158">
        <v>0</v>
      </c>
      <c r="D186" s="158" t="s">
        <v>126</v>
      </c>
      <c r="E186" s="158">
        <v>0</v>
      </c>
      <c r="F186" s="158"/>
      <c r="G186" s="158">
        <v>0</v>
      </c>
      <c r="H186" s="158">
        <v>300</v>
      </c>
      <c r="I186" s="158"/>
      <c r="J186" s="158">
        <v>50</v>
      </c>
      <c r="K186" s="158">
        <v>1000</v>
      </c>
      <c r="L186" s="158"/>
      <c r="M186" s="158">
        <v>30</v>
      </c>
      <c r="N186" s="158"/>
      <c r="O186" s="155">
        <v>0</v>
      </c>
      <c r="P186" s="158" t="s">
        <v>57</v>
      </c>
      <c r="Q186" s="158">
        <v>68.98</v>
      </c>
      <c r="R186" s="158">
        <v>23</v>
      </c>
      <c r="S186" s="158">
        <v>8.02</v>
      </c>
      <c r="T186" s="158"/>
      <c r="U186" s="214"/>
      <c r="V186" s="214"/>
      <c r="W186" s="214"/>
      <c r="X186" s="213"/>
      <c r="Y186" s="213"/>
      <c r="Z186" s="213"/>
      <c r="AA186" s="214"/>
      <c r="AB186" s="214"/>
      <c r="AC186" s="214"/>
      <c r="AD186" s="214"/>
      <c r="AO186" s="198"/>
    </row>
    <row r="187" spans="1:41" ht="14.25" customHeight="1">
      <c r="A187" s="199"/>
      <c r="B187" s="158">
        <v>0</v>
      </c>
      <c r="C187" s="158">
        <v>0</v>
      </c>
      <c r="D187" s="158" t="s">
        <v>126</v>
      </c>
      <c r="E187" s="158">
        <v>0</v>
      </c>
      <c r="F187" s="158"/>
      <c r="G187" s="158">
        <v>0</v>
      </c>
      <c r="H187" s="158">
        <v>350</v>
      </c>
      <c r="I187" s="158"/>
      <c r="J187" s="158">
        <v>50</v>
      </c>
      <c r="K187" s="158">
        <v>1000</v>
      </c>
      <c r="L187" s="158"/>
      <c r="M187" s="158">
        <v>30</v>
      </c>
      <c r="N187" s="158"/>
      <c r="O187" s="155">
        <v>0</v>
      </c>
      <c r="P187" s="158" t="s">
        <v>57</v>
      </c>
      <c r="Q187" s="158">
        <v>79.680000000000007</v>
      </c>
      <c r="R187" s="158">
        <v>17</v>
      </c>
      <c r="S187" s="158">
        <v>3.32</v>
      </c>
      <c r="T187" s="158"/>
      <c r="U187" s="214"/>
      <c r="V187" s="214"/>
      <c r="W187" s="214"/>
      <c r="X187" s="213"/>
      <c r="Y187" s="213"/>
      <c r="Z187" s="213"/>
      <c r="AA187" s="214"/>
      <c r="AB187" s="214"/>
      <c r="AC187" s="214"/>
      <c r="AD187" s="214"/>
      <c r="AO187" s="198"/>
    </row>
    <row r="188" spans="1:41" ht="14.25" customHeight="1">
      <c r="A188" s="199"/>
      <c r="B188" s="158">
        <v>0</v>
      </c>
      <c r="C188" s="158">
        <v>0</v>
      </c>
      <c r="D188" s="158" t="s">
        <v>126</v>
      </c>
      <c r="E188" s="158">
        <v>0</v>
      </c>
      <c r="F188" s="158"/>
      <c r="G188" s="158">
        <v>0</v>
      </c>
      <c r="H188" s="158">
        <v>400</v>
      </c>
      <c r="I188" s="158"/>
      <c r="J188" s="158">
        <v>50</v>
      </c>
      <c r="K188" s="158">
        <v>1000</v>
      </c>
      <c r="L188" s="158"/>
      <c r="M188" s="158">
        <v>30</v>
      </c>
      <c r="N188" s="158"/>
      <c r="O188" s="155">
        <v>0</v>
      </c>
      <c r="P188" s="158" t="s">
        <v>57</v>
      </c>
      <c r="Q188" s="158">
        <v>80.14</v>
      </c>
      <c r="R188" s="158">
        <v>19</v>
      </c>
      <c r="S188" s="158">
        <v>0.86</v>
      </c>
      <c r="T188" s="158"/>
      <c r="U188" s="214"/>
      <c r="V188" s="214"/>
      <c r="W188" s="214"/>
      <c r="X188" s="213"/>
      <c r="Y188" s="213"/>
      <c r="Z188" s="213"/>
      <c r="AA188" s="214"/>
      <c r="AB188" s="214"/>
      <c r="AC188" s="214"/>
      <c r="AD188" s="214"/>
      <c r="AO188" s="198"/>
    </row>
    <row r="189" spans="1:41" ht="14.25" customHeight="1">
      <c r="A189" s="199"/>
      <c r="B189" s="158">
        <v>0</v>
      </c>
      <c r="C189" s="158">
        <v>0</v>
      </c>
      <c r="D189" s="158" t="s">
        <v>126</v>
      </c>
      <c r="E189" s="158">
        <v>0</v>
      </c>
      <c r="F189" s="158"/>
      <c r="G189" s="158">
        <v>0</v>
      </c>
      <c r="H189" s="158">
        <v>250</v>
      </c>
      <c r="I189" s="158"/>
      <c r="J189" s="158">
        <v>50</v>
      </c>
      <c r="K189" s="158">
        <v>1000</v>
      </c>
      <c r="L189" s="158"/>
      <c r="M189" s="158">
        <v>60</v>
      </c>
      <c r="N189" s="158"/>
      <c r="O189" s="155">
        <v>0</v>
      </c>
      <c r="P189" s="158" t="s">
        <v>57</v>
      </c>
      <c r="Q189" s="158">
        <v>52.31</v>
      </c>
      <c r="R189" s="158">
        <v>43</v>
      </c>
      <c r="S189" s="158">
        <v>4.6900000000000004</v>
      </c>
      <c r="T189" s="158"/>
      <c r="U189" s="214"/>
      <c r="V189" s="214"/>
      <c r="W189" s="214"/>
      <c r="X189" s="213"/>
      <c r="Y189" s="213"/>
      <c r="Z189" s="213"/>
      <c r="AA189" s="214"/>
      <c r="AB189" s="214"/>
      <c r="AC189" s="214"/>
      <c r="AD189" s="214"/>
      <c r="AO189" s="198"/>
    </row>
    <row r="190" spans="1:41" ht="14.25" customHeight="1">
      <c r="A190" s="199"/>
      <c r="B190" s="158">
        <v>0</v>
      </c>
      <c r="C190" s="158">
        <v>0</v>
      </c>
      <c r="D190" s="158" t="s">
        <v>126</v>
      </c>
      <c r="E190" s="158">
        <v>0</v>
      </c>
      <c r="F190" s="158"/>
      <c r="G190" s="158">
        <v>0</v>
      </c>
      <c r="H190" s="158">
        <v>300</v>
      </c>
      <c r="I190" s="158"/>
      <c r="J190" s="158">
        <v>50</v>
      </c>
      <c r="K190" s="158">
        <v>1000</v>
      </c>
      <c r="L190" s="158"/>
      <c r="M190" s="158">
        <v>60</v>
      </c>
      <c r="N190" s="158"/>
      <c r="O190" s="155">
        <v>0</v>
      </c>
      <c r="P190" s="158" t="s">
        <v>57</v>
      </c>
      <c r="Q190" s="158">
        <v>69.319999999999993</v>
      </c>
      <c r="R190" s="158">
        <v>29</v>
      </c>
      <c r="S190" s="158">
        <v>1.68</v>
      </c>
      <c r="T190" s="158"/>
      <c r="U190" s="214"/>
      <c r="V190" s="214"/>
      <c r="W190" s="214"/>
      <c r="X190" s="213"/>
      <c r="Y190" s="213"/>
      <c r="Z190" s="213"/>
      <c r="AA190" s="214"/>
      <c r="AB190" s="214"/>
      <c r="AC190" s="214"/>
      <c r="AD190" s="214"/>
      <c r="AO190" s="198"/>
    </row>
    <row r="191" spans="1:41" ht="14.25" customHeight="1">
      <c r="A191" s="199"/>
      <c r="B191" s="158">
        <v>0</v>
      </c>
      <c r="C191" s="158">
        <v>0</v>
      </c>
      <c r="D191" s="158" t="s">
        <v>126</v>
      </c>
      <c r="E191" s="158">
        <v>0</v>
      </c>
      <c r="F191" s="158"/>
      <c r="G191" s="158">
        <v>0</v>
      </c>
      <c r="H191" s="158">
        <v>350</v>
      </c>
      <c r="I191" s="158"/>
      <c r="J191" s="158">
        <v>50</v>
      </c>
      <c r="K191" s="158">
        <v>1000</v>
      </c>
      <c r="L191" s="158"/>
      <c r="M191" s="158">
        <v>60</v>
      </c>
      <c r="N191" s="158"/>
      <c r="O191" s="155">
        <v>0</v>
      </c>
      <c r="P191" s="158" t="s">
        <v>57</v>
      </c>
      <c r="Q191" s="158">
        <v>85.06</v>
      </c>
      <c r="R191" s="158">
        <v>7</v>
      </c>
      <c r="S191" s="158">
        <v>7.94</v>
      </c>
      <c r="T191" s="158"/>
      <c r="U191" s="214"/>
      <c r="V191" s="214"/>
      <c r="W191" s="214"/>
      <c r="X191" s="213"/>
      <c r="Y191" s="213"/>
      <c r="Z191" s="213"/>
      <c r="AA191" s="214"/>
      <c r="AB191" s="214"/>
      <c r="AC191" s="214"/>
      <c r="AD191" s="214"/>
      <c r="AO191" s="198"/>
    </row>
    <row r="192" spans="1:41" ht="14.25" customHeight="1">
      <c r="A192" s="200"/>
      <c r="B192" s="159">
        <v>0</v>
      </c>
      <c r="C192" s="159">
        <v>0</v>
      </c>
      <c r="D192" s="159" t="s">
        <v>126</v>
      </c>
      <c r="E192" s="159">
        <v>0</v>
      </c>
      <c r="F192" s="159"/>
      <c r="G192" s="159">
        <v>0</v>
      </c>
      <c r="H192" s="159">
        <v>400</v>
      </c>
      <c r="I192" s="159"/>
      <c r="J192" s="159">
        <v>50</v>
      </c>
      <c r="K192" s="159">
        <v>1000</v>
      </c>
      <c r="L192" s="159"/>
      <c r="M192" s="159">
        <v>60</v>
      </c>
      <c r="N192" s="159"/>
      <c r="O192" s="155">
        <v>0</v>
      </c>
      <c r="P192" s="159" t="s">
        <v>57</v>
      </c>
      <c r="Q192" s="159">
        <v>88.86</v>
      </c>
      <c r="R192" s="159">
        <v>8</v>
      </c>
      <c r="S192" s="159">
        <v>3.14</v>
      </c>
      <c r="T192" s="159"/>
      <c r="U192" s="215"/>
      <c r="V192" s="215"/>
      <c r="W192" s="215"/>
      <c r="X192" s="221"/>
      <c r="Y192" s="221"/>
      <c r="Z192" s="221"/>
      <c r="AA192" s="215"/>
      <c r="AB192" s="215"/>
      <c r="AC192" s="215"/>
      <c r="AD192" s="215"/>
      <c r="AO192" s="198"/>
    </row>
    <row r="193" spans="1:41" ht="14.25" customHeight="1">
      <c r="A193" s="199">
        <v>40</v>
      </c>
      <c r="B193" s="158">
        <v>25</v>
      </c>
      <c r="C193" s="158">
        <v>35</v>
      </c>
      <c r="D193" s="158">
        <v>40</v>
      </c>
      <c r="E193" s="158">
        <v>0</v>
      </c>
      <c r="F193" s="158">
        <v>0</v>
      </c>
      <c r="G193" s="158">
        <v>0</v>
      </c>
      <c r="H193" s="158">
        <v>400</v>
      </c>
      <c r="I193" s="158" t="s">
        <v>146</v>
      </c>
      <c r="J193" s="158">
        <v>1.4</v>
      </c>
      <c r="K193" s="158"/>
      <c r="L193" s="158"/>
      <c r="M193" s="158">
        <v>60</v>
      </c>
      <c r="N193" s="158">
        <v>500</v>
      </c>
      <c r="O193" s="155">
        <v>0</v>
      </c>
      <c r="P193" s="158" t="s">
        <v>117</v>
      </c>
      <c r="Q193" s="158">
        <v>18.89</v>
      </c>
      <c r="R193" s="158">
        <v>41.24</v>
      </c>
      <c r="S193" s="158">
        <v>39.86</v>
      </c>
      <c r="T193" s="158"/>
      <c r="U193" s="214" t="s">
        <v>178</v>
      </c>
      <c r="V193" s="214"/>
      <c r="W193" s="214"/>
      <c r="X193" s="213" t="s">
        <v>179</v>
      </c>
      <c r="Y193" s="213"/>
      <c r="Z193" s="213"/>
      <c r="AA193" s="214" t="s">
        <v>180</v>
      </c>
      <c r="AB193" s="214"/>
      <c r="AC193" s="214"/>
      <c r="AD193" s="214"/>
      <c r="AO193" s="198"/>
    </row>
    <row r="194" spans="1:41" ht="14.25" customHeight="1">
      <c r="A194" s="199"/>
      <c r="B194" s="158">
        <v>25</v>
      </c>
      <c r="C194" s="158">
        <v>35</v>
      </c>
      <c r="D194" s="158">
        <v>40</v>
      </c>
      <c r="E194" s="158">
        <v>0</v>
      </c>
      <c r="F194" s="158">
        <v>0</v>
      </c>
      <c r="G194" s="158">
        <v>0</v>
      </c>
      <c r="H194" s="158">
        <v>500</v>
      </c>
      <c r="I194" s="158"/>
      <c r="J194" s="158">
        <v>1.4</v>
      </c>
      <c r="K194" s="158"/>
      <c r="L194" s="158"/>
      <c r="M194" s="158">
        <v>60</v>
      </c>
      <c r="N194" s="158">
        <v>500</v>
      </c>
      <c r="O194" s="155">
        <v>0</v>
      </c>
      <c r="P194" s="158" t="s">
        <v>117</v>
      </c>
      <c r="Q194" s="158">
        <v>30.66</v>
      </c>
      <c r="R194" s="158">
        <v>67.91</v>
      </c>
      <c r="S194" s="158">
        <v>1.43</v>
      </c>
      <c r="T194" s="158"/>
      <c r="U194" s="214"/>
      <c r="V194" s="214"/>
      <c r="W194" s="214"/>
      <c r="X194" s="213"/>
      <c r="Y194" s="213"/>
      <c r="Z194" s="213"/>
      <c r="AA194" s="214"/>
      <c r="AB194" s="214"/>
      <c r="AC194" s="214"/>
      <c r="AD194" s="214"/>
      <c r="AO194" s="198"/>
    </row>
    <row r="195" spans="1:41" ht="14.25" customHeight="1">
      <c r="A195" s="199"/>
      <c r="B195" s="158">
        <v>25</v>
      </c>
      <c r="C195" s="158">
        <v>35</v>
      </c>
      <c r="D195" s="158">
        <v>40</v>
      </c>
      <c r="E195" s="158">
        <v>0</v>
      </c>
      <c r="F195" s="158">
        <v>0</v>
      </c>
      <c r="G195" s="158">
        <v>0</v>
      </c>
      <c r="H195" s="158">
        <v>450</v>
      </c>
      <c r="I195" s="158"/>
      <c r="J195" s="158">
        <v>1.4</v>
      </c>
      <c r="K195" s="158"/>
      <c r="L195" s="158"/>
      <c r="M195" s="158">
        <v>45</v>
      </c>
      <c r="N195" s="158">
        <v>500</v>
      </c>
      <c r="O195" s="155">
        <v>0</v>
      </c>
      <c r="P195" s="158" t="s">
        <v>117</v>
      </c>
      <c r="Q195" s="158">
        <v>26.68</v>
      </c>
      <c r="R195" s="158">
        <v>47.87</v>
      </c>
      <c r="S195" s="158">
        <v>25.46</v>
      </c>
      <c r="T195" s="158"/>
      <c r="U195" s="214"/>
      <c r="V195" s="214"/>
      <c r="W195" s="214"/>
      <c r="X195" s="213"/>
      <c r="Y195" s="213"/>
      <c r="Z195" s="213"/>
      <c r="AA195" s="214"/>
      <c r="AB195" s="214"/>
      <c r="AC195" s="214"/>
      <c r="AD195" s="214"/>
      <c r="AO195" s="198"/>
    </row>
    <row r="196" spans="1:41" ht="14.25" customHeight="1">
      <c r="A196" s="199"/>
      <c r="B196" s="158">
        <v>25</v>
      </c>
      <c r="C196" s="158">
        <v>35</v>
      </c>
      <c r="D196" s="158">
        <v>40</v>
      </c>
      <c r="E196" s="158">
        <v>0</v>
      </c>
      <c r="F196" s="158">
        <v>0</v>
      </c>
      <c r="G196" s="158">
        <v>0</v>
      </c>
      <c r="H196" s="158">
        <v>475</v>
      </c>
      <c r="I196" s="158"/>
      <c r="J196" s="158">
        <v>1.4</v>
      </c>
      <c r="K196" s="158"/>
      <c r="L196" s="158"/>
      <c r="M196" s="158">
        <v>45</v>
      </c>
      <c r="N196" s="158">
        <v>500</v>
      </c>
      <c r="O196" s="155">
        <v>0</v>
      </c>
      <c r="P196" s="158" t="s">
        <v>117</v>
      </c>
      <c r="Q196" s="158">
        <v>28.26</v>
      </c>
      <c r="R196" s="158">
        <v>59.99</v>
      </c>
      <c r="S196" s="158">
        <v>11.75</v>
      </c>
      <c r="T196" s="158"/>
      <c r="U196" s="214"/>
      <c r="V196" s="214"/>
      <c r="W196" s="214"/>
      <c r="X196" s="213"/>
      <c r="Y196" s="213"/>
      <c r="Z196" s="213"/>
      <c r="AA196" s="214"/>
      <c r="AB196" s="214"/>
      <c r="AC196" s="214"/>
      <c r="AD196" s="214"/>
      <c r="AO196" s="198"/>
    </row>
    <row r="197" spans="1:41" ht="14.25" customHeight="1">
      <c r="A197" s="199"/>
      <c r="B197" s="158">
        <v>25</v>
      </c>
      <c r="C197" s="158">
        <v>35</v>
      </c>
      <c r="D197" s="158">
        <v>40</v>
      </c>
      <c r="E197" s="158">
        <v>0</v>
      </c>
      <c r="F197" s="158">
        <v>0</v>
      </c>
      <c r="G197" s="158">
        <v>0</v>
      </c>
      <c r="H197" s="158">
        <v>500</v>
      </c>
      <c r="I197" s="158"/>
      <c r="J197" s="158">
        <v>1.4</v>
      </c>
      <c r="K197" s="158"/>
      <c r="L197" s="158"/>
      <c r="M197" s="158">
        <v>45</v>
      </c>
      <c r="N197" s="158">
        <v>500</v>
      </c>
      <c r="O197" s="155">
        <v>0</v>
      </c>
      <c r="P197" s="158" t="s">
        <v>117</v>
      </c>
      <c r="Q197" s="158">
        <v>32.799999999999997</v>
      </c>
      <c r="R197" s="158">
        <v>65.75</v>
      </c>
      <c r="S197" s="158">
        <v>1.46</v>
      </c>
      <c r="T197" s="158"/>
      <c r="U197" s="214"/>
      <c r="V197" s="214"/>
      <c r="W197" s="214"/>
      <c r="X197" s="213"/>
      <c r="Y197" s="213"/>
      <c r="Z197" s="213"/>
      <c r="AA197" s="214"/>
      <c r="AB197" s="214"/>
      <c r="AC197" s="214"/>
      <c r="AD197" s="214"/>
      <c r="AO197" s="198"/>
    </row>
    <row r="198" spans="1:41" ht="14.25" customHeight="1">
      <c r="A198" s="199"/>
      <c r="B198" s="158">
        <v>25</v>
      </c>
      <c r="C198" s="158">
        <v>35</v>
      </c>
      <c r="D198" s="158">
        <v>40</v>
      </c>
      <c r="E198" s="158">
        <v>0</v>
      </c>
      <c r="F198" s="158">
        <v>0</v>
      </c>
      <c r="G198" s="158">
        <v>0</v>
      </c>
      <c r="H198" s="158">
        <v>525</v>
      </c>
      <c r="I198" s="158"/>
      <c r="J198" s="158">
        <v>1.4</v>
      </c>
      <c r="K198" s="158"/>
      <c r="L198" s="158"/>
      <c r="M198" s="158">
        <v>45</v>
      </c>
      <c r="N198" s="158">
        <v>500</v>
      </c>
      <c r="O198" s="155">
        <v>0</v>
      </c>
      <c r="P198" s="158" t="s">
        <v>117</v>
      </c>
      <c r="Q198" s="158">
        <v>28.8</v>
      </c>
      <c r="R198" s="158">
        <v>69.98</v>
      </c>
      <c r="S198" s="158">
        <v>1.23</v>
      </c>
      <c r="T198" s="158"/>
      <c r="U198" s="214"/>
      <c r="V198" s="214"/>
      <c r="W198" s="214"/>
      <c r="X198" s="213"/>
      <c r="Y198" s="213"/>
      <c r="Z198" s="213"/>
      <c r="AA198" s="214"/>
      <c r="AB198" s="214"/>
      <c r="AC198" s="214"/>
      <c r="AD198" s="214"/>
      <c r="AO198" s="198"/>
    </row>
    <row r="199" spans="1:41" ht="14.25" customHeight="1">
      <c r="A199" s="199"/>
      <c r="B199" s="158">
        <v>25</v>
      </c>
      <c r="C199" s="158">
        <v>35</v>
      </c>
      <c r="D199" s="158">
        <v>40</v>
      </c>
      <c r="E199" s="158">
        <v>0</v>
      </c>
      <c r="F199" s="158">
        <v>0</v>
      </c>
      <c r="G199" s="158">
        <v>0</v>
      </c>
      <c r="H199" s="158">
        <v>500</v>
      </c>
      <c r="I199" s="158"/>
      <c r="J199" s="158">
        <v>1.4</v>
      </c>
      <c r="K199" s="158"/>
      <c r="L199" s="158"/>
      <c r="M199" s="158">
        <v>30</v>
      </c>
      <c r="N199" s="158">
        <v>500</v>
      </c>
      <c r="O199" s="155">
        <v>0</v>
      </c>
      <c r="P199" s="158" t="s">
        <v>117</v>
      </c>
      <c r="Q199" s="158">
        <v>28.8</v>
      </c>
      <c r="R199" s="158">
        <v>66.13</v>
      </c>
      <c r="S199" s="158">
        <v>5.08</v>
      </c>
      <c r="T199" s="158"/>
      <c r="U199" s="214"/>
      <c r="V199" s="214"/>
      <c r="W199" s="214"/>
      <c r="X199" s="213"/>
      <c r="Y199" s="213"/>
      <c r="Z199" s="213"/>
      <c r="AA199" s="214"/>
      <c r="AB199" s="214"/>
      <c r="AC199" s="214"/>
      <c r="AD199" s="214"/>
      <c r="AO199" s="198"/>
    </row>
    <row r="200" spans="1:41" ht="14.25" customHeight="1">
      <c r="A200" s="200"/>
      <c r="B200" s="159">
        <v>25</v>
      </c>
      <c r="C200" s="159">
        <v>35</v>
      </c>
      <c r="D200" s="159">
        <v>40</v>
      </c>
      <c r="E200" s="159">
        <v>0</v>
      </c>
      <c r="F200" s="159">
        <v>0</v>
      </c>
      <c r="G200" s="159">
        <v>0</v>
      </c>
      <c r="H200" s="159">
        <v>500</v>
      </c>
      <c r="I200" s="159"/>
      <c r="J200" s="159">
        <v>1.4</v>
      </c>
      <c r="K200" s="159"/>
      <c r="L200" s="159"/>
      <c r="M200" s="159">
        <v>90</v>
      </c>
      <c r="N200" s="159">
        <v>500</v>
      </c>
      <c r="O200" s="155">
        <v>0</v>
      </c>
      <c r="P200" s="159" t="s">
        <v>117</v>
      </c>
      <c r="Q200" s="159">
        <v>30.37</v>
      </c>
      <c r="R200" s="159">
        <v>68.17</v>
      </c>
      <c r="S200" s="159">
        <v>1.47</v>
      </c>
      <c r="T200" s="159"/>
      <c r="U200" s="215"/>
      <c r="V200" s="215"/>
      <c r="W200" s="215"/>
      <c r="X200" s="221"/>
      <c r="Y200" s="221"/>
      <c r="Z200" s="221"/>
      <c r="AA200" s="215"/>
      <c r="AB200" s="215"/>
      <c r="AC200" s="215"/>
      <c r="AD200" s="215"/>
      <c r="AO200" s="198"/>
    </row>
    <row r="201" spans="1:41" ht="14.25" customHeight="1">
      <c r="A201" s="199">
        <v>41</v>
      </c>
      <c r="B201" s="158" t="s">
        <v>181</v>
      </c>
      <c r="C201" s="158">
        <v>0</v>
      </c>
      <c r="D201" s="158">
        <v>35</v>
      </c>
      <c r="E201" s="158">
        <v>18</v>
      </c>
      <c r="F201" s="158">
        <v>4</v>
      </c>
      <c r="G201" s="158">
        <v>3</v>
      </c>
      <c r="H201" s="158">
        <v>460</v>
      </c>
      <c r="I201" s="158">
        <v>20</v>
      </c>
      <c r="J201" s="158">
        <v>3</v>
      </c>
      <c r="K201" s="158">
        <v>100</v>
      </c>
      <c r="L201" s="158"/>
      <c r="M201" s="158">
        <v>30</v>
      </c>
      <c r="N201" s="158">
        <v>10000</v>
      </c>
      <c r="O201" s="155">
        <v>0</v>
      </c>
      <c r="P201" s="158" t="s">
        <v>182</v>
      </c>
      <c r="Q201" s="158">
        <v>72</v>
      </c>
      <c r="R201" s="158">
        <v>26.9</v>
      </c>
      <c r="S201" s="158">
        <v>1.1000000000000001</v>
      </c>
      <c r="T201" s="158"/>
      <c r="U201" s="214" t="s">
        <v>183</v>
      </c>
      <c r="V201" s="214"/>
      <c r="W201" s="214"/>
      <c r="X201" s="213" t="s">
        <v>184</v>
      </c>
      <c r="Y201" s="213"/>
      <c r="Z201" s="213"/>
      <c r="AA201" s="214" t="s">
        <v>185</v>
      </c>
      <c r="AB201" s="214"/>
      <c r="AC201" s="214"/>
      <c r="AD201" s="214"/>
      <c r="AO201" s="198"/>
    </row>
    <row r="202" spans="1:41" ht="14.25" customHeight="1">
      <c r="A202" s="199"/>
      <c r="B202" s="158" t="s">
        <v>181</v>
      </c>
      <c r="C202" s="158">
        <v>0</v>
      </c>
      <c r="D202" s="158">
        <v>35</v>
      </c>
      <c r="E202" s="158">
        <v>18</v>
      </c>
      <c r="F202" s="158">
        <v>4</v>
      </c>
      <c r="G202" s="158">
        <v>3</v>
      </c>
      <c r="H202" s="158">
        <v>500</v>
      </c>
      <c r="I202" s="158">
        <v>20</v>
      </c>
      <c r="J202" s="158">
        <v>3</v>
      </c>
      <c r="K202" s="158">
        <v>100</v>
      </c>
      <c r="L202" s="158"/>
      <c r="M202" s="158">
        <v>30</v>
      </c>
      <c r="N202" s="158">
        <v>10000</v>
      </c>
      <c r="O202" s="155">
        <v>0</v>
      </c>
      <c r="P202" s="158" t="s">
        <v>182</v>
      </c>
      <c r="Q202" s="158">
        <v>65.2</v>
      </c>
      <c r="R202" s="158">
        <v>34</v>
      </c>
      <c r="S202" s="158">
        <v>0.8</v>
      </c>
      <c r="T202" s="158"/>
      <c r="U202" s="214"/>
      <c r="V202" s="214"/>
      <c r="W202" s="214"/>
      <c r="X202" s="213"/>
      <c r="Y202" s="213"/>
      <c r="Z202" s="213"/>
      <c r="AA202" s="214"/>
      <c r="AB202" s="214"/>
      <c r="AC202" s="214"/>
      <c r="AD202" s="214"/>
      <c r="AO202" s="198"/>
    </row>
    <row r="203" spans="1:41" ht="14.25" customHeight="1">
      <c r="A203" s="200"/>
      <c r="B203" s="159" t="s">
        <v>181</v>
      </c>
      <c r="C203" s="159">
        <v>0</v>
      </c>
      <c r="D203" s="159">
        <v>35</v>
      </c>
      <c r="E203" s="159">
        <v>18</v>
      </c>
      <c r="F203" s="159">
        <v>4</v>
      </c>
      <c r="G203" s="159">
        <v>3</v>
      </c>
      <c r="H203" s="159">
        <v>600</v>
      </c>
      <c r="I203" s="159">
        <v>20</v>
      </c>
      <c r="J203" s="159">
        <v>3</v>
      </c>
      <c r="K203" s="159">
        <v>100</v>
      </c>
      <c r="L203" s="159"/>
      <c r="M203" s="159">
        <v>30</v>
      </c>
      <c r="N203" s="159">
        <v>10000</v>
      </c>
      <c r="O203" s="155">
        <v>0</v>
      </c>
      <c r="P203" s="159" t="s">
        <v>182</v>
      </c>
      <c r="Q203" s="159">
        <v>42.9</v>
      </c>
      <c r="R203" s="159">
        <v>56.2</v>
      </c>
      <c r="S203" s="159">
        <v>0.9</v>
      </c>
      <c r="T203" s="159"/>
      <c r="U203" s="214"/>
      <c r="V203" s="214"/>
      <c r="W203" s="214"/>
      <c r="X203" s="213"/>
      <c r="Y203" s="213"/>
      <c r="Z203" s="213"/>
      <c r="AA203" s="214"/>
      <c r="AB203" s="214"/>
      <c r="AC203" s="214"/>
      <c r="AD203" s="214"/>
      <c r="AO203" s="198"/>
    </row>
    <row r="204" spans="1:41" ht="14.25" customHeight="1">
      <c r="A204" s="228">
        <v>30</v>
      </c>
      <c r="B204" s="14">
        <v>0</v>
      </c>
      <c r="C204" s="155">
        <v>100</v>
      </c>
      <c r="D204" s="155">
        <v>0</v>
      </c>
      <c r="E204" s="155">
        <v>0</v>
      </c>
      <c r="F204" s="155">
        <v>0</v>
      </c>
      <c r="G204" s="155">
        <v>0</v>
      </c>
      <c r="H204" s="155">
        <v>500</v>
      </c>
      <c r="I204" s="150" t="s">
        <v>46</v>
      </c>
      <c r="J204" s="150" t="s">
        <v>46</v>
      </c>
      <c r="K204" s="150" t="s">
        <v>46</v>
      </c>
      <c r="L204" s="150" t="s">
        <v>46</v>
      </c>
      <c r="M204" s="150" t="s">
        <v>46</v>
      </c>
      <c r="N204" s="150" t="s">
        <v>46</v>
      </c>
      <c r="O204" s="155">
        <v>0</v>
      </c>
      <c r="P204" s="158" t="s">
        <v>158</v>
      </c>
      <c r="Q204" s="155">
        <v>89.2</v>
      </c>
      <c r="R204" s="155">
        <v>10.8</v>
      </c>
      <c r="S204" s="155">
        <v>0</v>
      </c>
      <c r="T204" s="14"/>
      <c r="U204" s="237" t="s">
        <v>186</v>
      </c>
      <c r="V204" s="217"/>
      <c r="W204" s="217"/>
      <c r="X204" s="217" t="s">
        <v>187</v>
      </c>
      <c r="Y204" s="217"/>
      <c r="Z204" s="217"/>
      <c r="AA204" s="217"/>
      <c r="AB204" s="217"/>
      <c r="AC204" s="217"/>
      <c r="AD204" s="217"/>
      <c r="AO204" s="198"/>
    </row>
    <row r="205" spans="1:41" ht="14.25" customHeight="1">
      <c r="A205" s="228"/>
      <c r="B205" s="14">
        <v>0</v>
      </c>
      <c r="C205" s="155">
        <v>100</v>
      </c>
      <c r="D205" s="155">
        <v>0</v>
      </c>
      <c r="E205" s="155">
        <v>0</v>
      </c>
      <c r="F205" s="155">
        <v>0</v>
      </c>
      <c r="G205" s="155">
        <v>0</v>
      </c>
      <c r="H205" s="150">
        <v>550</v>
      </c>
      <c r="I205" s="150" t="s">
        <v>46</v>
      </c>
      <c r="J205" s="150" t="s">
        <v>46</v>
      </c>
      <c r="K205" s="150" t="s">
        <v>46</v>
      </c>
      <c r="L205" s="150" t="s">
        <v>46</v>
      </c>
      <c r="M205" s="150" t="s">
        <v>46</v>
      </c>
      <c r="N205" s="150" t="s">
        <v>46</v>
      </c>
      <c r="O205" s="155">
        <v>0</v>
      </c>
      <c r="P205" s="158" t="s">
        <v>158</v>
      </c>
      <c r="Q205" s="150">
        <v>78.599999999999994</v>
      </c>
      <c r="R205" s="155">
        <v>21.4</v>
      </c>
      <c r="S205" s="155">
        <v>0</v>
      </c>
      <c r="T205" s="14"/>
      <c r="U205" s="238"/>
      <c r="V205" s="198"/>
      <c r="W205" s="198"/>
      <c r="X205" s="198"/>
      <c r="Y205" s="198"/>
      <c r="Z205" s="198"/>
      <c r="AA205" s="198"/>
      <c r="AB205" s="198"/>
      <c r="AC205" s="198"/>
      <c r="AD205" s="198"/>
      <c r="AO205" s="198"/>
    </row>
    <row r="206" spans="1:41" ht="14.25" customHeight="1">
      <c r="A206" s="228"/>
      <c r="B206" s="14">
        <v>0</v>
      </c>
      <c r="C206" s="155">
        <v>100</v>
      </c>
      <c r="D206" s="155">
        <v>0</v>
      </c>
      <c r="E206" s="155">
        <v>0</v>
      </c>
      <c r="F206" s="155">
        <v>0</v>
      </c>
      <c r="G206" s="155">
        <v>0</v>
      </c>
      <c r="H206" s="155">
        <v>600</v>
      </c>
      <c r="I206" s="150" t="s">
        <v>46</v>
      </c>
      <c r="J206" s="150" t="s">
        <v>46</v>
      </c>
      <c r="K206" s="150" t="s">
        <v>46</v>
      </c>
      <c r="L206" s="150" t="s">
        <v>46</v>
      </c>
      <c r="M206" s="150" t="s">
        <v>46</v>
      </c>
      <c r="N206" s="150" t="s">
        <v>46</v>
      </c>
      <c r="O206" s="155">
        <v>0</v>
      </c>
      <c r="P206" s="158" t="s">
        <v>158</v>
      </c>
      <c r="Q206" s="150">
        <v>75.8</v>
      </c>
      <c r="R206" s="155">
        <v>24.2</v>
      </c>
      <c r="S206" s="155">
        <v>0</v>
      </c>
      <c r="T206" s="14"/>
      <c r="U206" s="238"/>
      <c r="V206" s="198"/>
      <c r="W206" s="198"/>
      <c r="X206" s="198"/>
      <c r="Y206" s="198"/>
      <c r="Z206" s="198"/>
      <c r="AA206" s="198"/>
      <c r="AB206" s="198"/>
      <c r="AC206" s="198"/>
      <c r="AD206" s="198"/>
      <c r="AO206" s="198"/>
    </row>
    <row r="207" spans="1:41" ht="14.25" customHeight="1">
      <c r="A207" s="228"/>
      <c r="B207" s="14">
        <v>0</v>
      </c>
      <c r="C207" s="155">
        <v>100</v>
      </c>
      <c r="D207" s="155">
        <v>0</v>
      </c>
      <c r="E207" s="155">
        <v>0</v>
      </c>
      <c r="F207" s="155">
        <v>0</v>
      </c>
      <c r="G207" s="155">
        <v>0</v>
      </c>
      <c r="H207" s="155">
        <v>650</v>
      </c>
      <c r="I207" s="150" t="s">
        <v>46</v>
      </c>
      <c r="J207" s="150" t="s">
        <v>46</v>
      </c>
      <c r="K207" s="150" t="s">
        <v>46</v>
      </c>
      <c r="L207" s="150" t="s">
        <v>46</v>
      </c>
      <c r="M207" s="150" t="s">
        <v>46</v>
      </c>
      <c r="N207" s="150" t="s">
        <v>46</v>
      </c>
      <c r="O207" s="155">
        <v>0</v>
      </c>
      <c r="P207" s="158" t="s">
        <v>158</v>
      </c>
      <c r="Q207" s="150">
        <v>59.9</v>
      </c>
      <c r="R207" s="155">
        <v>12.1</v>
      </c>
      <c r="S207" s="155">
        <v>0</v>
      </c>
      <c r="T207" s="14"/>
      <c r="U207" s="238"/>
      <c r="V207" s="198"/>
      <c r="W207" s="198"/>
      <c r="X207" s="198"/>
      <c r="Y207" s="198"/>
      <c r="Z207" s="198"/>
      <c r="AA207" s="198"/>
      <c r="AB207" s="198"/>
      <c r="AC207" s="198"/>
      <c r="AD207" s="198"/>
      <c r="AO207" s="198"/>
    </row>
    <row r="208" spans="1:41" ht="14.25" customHeight="1">
      <c r="A208" s="228"/>
      <c r="B208" s="14">
        <v>0</v>
      </c>
      <c r="C208" s="155">
        <v>100</v>
      </c>
      <c r="D208" s="155">
        <v>0</v>
      </c>
      <c r="E208" s="155">
        <v>0</v>
      </c>
      <c r="F208" s="155">
        <v>0</v>
      </c>
      <c r="G208" s="155">
        <v>0</v>
      </c>
      <c r="H208" s="155">
        <v>700</v>
      </c>
      <c r="I208" s="150" t="s">
        <v>46</v>
      </c>
      <c r="J208" s="150" t="s">
        <v>46</v>
      </c>
      <c r="K208" s="150" t="s">
        <v>46</v>
      </c>
      <c r="L208" s="150" t="s">
        <v>46</v>
      </c>
      <c r="M208" s="150" t="s">
        <v>46</v>
      </c>
      <c r="N208" s="150" t="s">
        <v>46</v>
      </c>
      <c r="O208" s="155">
        <v>0</v>
      </c>
      <c r="P208" s="158" t="s">
        <v>158</v>
      </c>
      <c r="Q208" s="150">
        <v>28.6</v>
      </c>
      <c r="R208" s="155">
        <v>4</v>
      </c>
      <c r="S208" s="155">
        <v>0</v>
      </c>
      <c r="T208" s="14"/>
      <c r="U208" s="238"/>
      <c r="V208" s="198"/>
      <c r="W208" s="198"/>
      <c r="X208" s="198"/>
      <c r="Y208" s="198"/>
      <c r="Z208" s="198"/>
      <c r="AA208" s="198"/>
      <c r="AB208" s="198"/>
      <c r="AC208" s="198"/>
      <c r="AD208" s="198"/>
      <c r="AO208" s="198"/>
    </row>
    <row r="209" spans="1:41" ht="14.25" customHeight="1">
      <c r="A209" s="228">
        <v>31</v>
      </c>
      <c r="B209" s="155">
        <v>100</v>
      </c>
      <c r="C209" s="155">
        <v>0</v>
      </c>
      <c r="D209" s="155">
        <v>0</v>
      </c>
      <c r="E209" s="155">
        <v>0</v>
      </c>
      <c r="F209" s="155">
        <v>0</v>
      </c>
      <c r="G209" s="155">
        <v>0</v>
      </c>
      <c r="H209" s="150">
        <v>640</v>
      </c>
      <c r="I209" s="150" t="s">
        <v>46</v>
      </c>
      <c r="J209" s="150" t="s">
        <v>46</v>
      </c>
      <c r="K209" s="150" t="s">
        <v>46</v>
      </c>
      <c r="L209" s="150">
        <v>1.45</v>
      </c>
      <c r="M209" s="150" t="s">
        <v>46</v>
      </c>
      <c r="N209" s="150" t="s">
        <v>46</v>
      </c>
      <c r="O209" s="155">
        <v>0</v>
      </c>
      <c r="P209" s="158" t="s">
        <v>158</v>
      </c>
      <c r="Q209" s="150">
        <v>68.5</v>
      </c>
      <c r="R209" s="150">
        <v>33.5</v>
      </c>
      <c r="S209" s="155">
        <v>0</v>
      </c>
      <c r="T209" s="155"/>
      <c r="U209" s="230" t="s">
        <v>188</v>
      </c>
      <c r="V209" s="197"/>
      <c r="W209" s="197"/>
      <c r="X209" s="231" t="s">
        <v>189</v>
      </c>
      <c r="Y209" s="231"/>
      <c r="Z209" s="231"/>
      <c r="AA209" s="198"/>
      <c r="AB209" s="198"/>
      <c r="AC209" s="198"/>
      <c r="AD209" s="198"/>
      <c r="AO209" s="198"/>
    </row>
    <row r="210" spans="1:41" ht="14.25" customHeight="1">
      <c r="A210" s="228"/>
      <c r="B210" s="155">
        <v>100</v>
      </c>
      <c r="C210" s="155">
        <v>0</v>
      </c>
      <c r="D210" s="155">
        <v>0</v>
      </c>
      <c r="E210" s="155">
        <v>0</v>
      </c>
      <c r="F210" s="155">
        <v>0</v>
      </c>
      <c r="G210" s="155">
        <v>0</v>
      </c>
      <c r="H210" s="150">
        <v>680</v>
      </c>
      <c r="I210" s="150" t="s">
        <v>46</v>
      </c>
      <c r="J210" s="150" t="s">
        <v>46</v>
      </c>
      <c r="K210" s="150" t="s">
        <v>46</v>
      </c>
      <c r="L210" s="150">
        <v>1.3</v>
      </c>
      <c r="M210" s="150" t="s">
        <v>46</v>
      </c>
      <c r="N210" s="150" t="s">
        <v>46</v>
      </c>
      <c r="O210" s="155">
        <v>0</v>
      </c>
      <c r="P210" s="158" t="s">
        <v>158</v>
      </c>
      <c r="Q210" s="150">
        <v>39.6</v>
      </c>
      <c r="R210" s="150">
        <v>69.400000000000006</v>
      </c>
      <c r="S210" s="155">
        <v>0</v>
      </c>
      <c r="T210" s="155"/>
      <c r="U210" s="230"/>
      <c r="V210" s="197"/>
      <c r="W210" s="197"/>
      <c r="X210" s="231"/>
      <c r="Y210" s="231"/>
      <c r="Z210" s="231"/>
      <c r="AA210" s="198"/>
      <c r="AB210" s="198"/>
      <c r="AC210" s="198"/>
      <c r="AD210" s="198"/>
      <c r="AO210" s="198"/>
    </row>
    <row r="211" spans="1:41" ht="14.25" customHeight="1">
      <c r="A211" s="228"/>
      <c r="B211" s="155">
        <v>100</v>
      </c>
      <c r="C211" s="155">
        <v>0</v>
      </c>
      <c r="D211" s="155">
        <v>0</v>
      </c>
      <c r="E211" s="155">
        <v>0</v>
      </c>
      <c r="F211" s="155">
        <v>0</v>
      </c>
      <c r="G211" s="155">
        <v>0</v>
      </c>
      <c r="H211" s="150">
        <v>730</v>
      </c>
      <c r="I211" s="150" t="s">
        <v>46</v>
      </c>
      <c r="J211" s="150" t="s">
        <v>46</v>
      </c>
      <c r="K211" s="150" t="s">
        <v>46</v>
      </c>
      <c r="L211" s="150">
        <v>1.3</v>
      </c>
      <c r="M211" s="150" t="s">
        <v>46</v>
      </c>
      <c r="N211" s="150" t="s">
        <v>46</v>
      </c>
      <c r="O211" s="155">
        <v>0</v>
      </c>
      <c r="P211" s="158" t="s">
        <v>158</v>
      </c>
      <c r="Q211" s="150">
        <v>18</v>
      </c>
      <c r="R211" s="150">
        <v>91.7</v>
      </c>
      <c r="S211" s="155">
        <v>0</v>
      </c>
      <c r="T211" s="155"/>
      <c r="U211" s="230"/>
      <c r="V211" s="197"/>
      <c r="W211" s="197"/>
      <c r="X211" s="231"/>
      <c r="Y211" s="231"/>
      <c r="Z211" s="231"/>
      <c r="AA211" s="198"/>
      <c r="AB211" s="198"/>
      <c r="AC211" s="198"/>
      <c r="AD211" s="198"/>
      <c r="AO211" s="198"/>
    </row>
    <row r="212" spans="1:41" ht="14.25" customHeight="1">
      <c r="A212" s="228"/>
      <c r="B212" s="155">
        <v>100</v>
      </c>
      <c r="C212" s="155">
        <v>0</v>
      </c>
      <c r="D212" s="155">
        <v>0</v>
      </c>
      <c r="E212" s="155">
        <v>0</v>
      </c>
      <c r="F212" s="155">
        <v>0</v>
      </c>
      <c r="G212" s="155">
        <v>0</v>
      </c>
      <c r="H212" s="150">
        <v>780</v>
      </c>
      <c r="I212" s="150" t="s">
        <v>46</v>
      </c>
      <c r="J212" s="150" t="s">
        <v>46</v>
      </c>
      <c r="K212" s="150" t="s">
        <v>46</v>
      </c>
      <c r="L212" s="150">
        <v>0.81</v>
      </c>
      <c r="M212" s="150" t="s">
        <v>46</v>
      </c>
      <c r="N212" s="150" t="s">
        <v>46</v>
      </c>
      <c r="O212" s="155">
        <v>0</v>
      </c>
      <c r="P212" s="158" t="s">
        <v>158</v>
      </c>
      <c r="Q212" s="150">
        <v>9.6</v>
      </c>
      <c r="R212" s="150">
        <v>102.2</v>
      </c>
      <c r="S212" s="155">
        <v>0</v>
      </c>
      <c r="T212" s="155"/>
      <c r="U212" s="230"/>
      <c r="V212" s="197"/>
      <c r="W212" s="197"/>
      <c r="X212" s="231"/>
      <c r="Y212" s="231"/>
      <c r="Z212" s="231"/>
      <c r="AA212" s="198"/>
      <c r="AB212" s="198"/>
      <c r="AC212" s="198"/>
      <c r="AD212" s="198"/>
      <c r="AO212" s="198"/>
    </row>
    <row r="213" spans="1:41" ht="14.25" customHeight="1">
      <c r="A213" s="229"/>
      <c r="B213" s="171">
        <v>100</v>
      </c>
      <c r="C213" s="171">
        <v>0</v>
      </c>
      <c r="D213" s="171">
        <v>0</v>
      </c>
      <c r="E213" s="171">
        <v>0</v>
      </c>
      <c r="F213" s="171">
        <v>0</v>
      </c>
      <c r="G213" s="171">
        <v>0</v>
      </c>
      <c r="H213" s="10">
        <v>850</v>
      </c>
      <c r="I213" s="10" t="s">
        <v>46</v>
      </c>
      <c r="J213" s="10" t="s">
        <v>46</v>
      </c>
      <c r="K213" s="10" t="s">
        <v>46</v>
      </c>
      <c r="L213" s="10">
        <v>0.85</v>
      </c>
      <c r="M213" s="10" t="s">
        <v>46</v>
      </c>
      <c r="N213" s="10" t="s">
        <v>46</v>
      </c>
      <c r="O213" s="171">
        <v>0</v>
      </c>
      <c r="P213" s="159" t="s">
        <v>158</v>
      </c>
      <c r="Q213" s="10">
        <v>16.2</v>
      </c>
      <c r="R213" s="10">
        <v>89.1</v>
      </c>
      <c r="S213" s="171">
        <v>0</v>
      </c>
      <c r="T213" s="171"/>
      <c r="U213" s="230"/>
      <c r="V213" s="197"/>
      <c r="W213" s="197"/>
      <c r="X213" s="231"/>
      <c r="Y213" s="231"/>
      <c r="Z213" s="231"/>
      <c r="AA213" s="198"/>
      <c r="AB213" s="198"/>
      <c r="AC213" s="198"/>
      <c r="AD213" s="198"/>
      <c r="AO213" s="198"/>
    </row>
    <row r="214" spans="1:41">
      <c r="A214" s="214">
        <v>1</v>
      </c>
      <c r="B214" s="158">
        <v>0</v>
      </c>
      <c r="C214" s="158">
        <v>100</v>
      </c>
      <c r="D214" s="158">
        <v>0</v>
      </c>
      <c r="E214" s="158">
        <v>0</v>
      </c>
      <c r="F214" s="158">
        <v>0</v>
      </c>
      <c r="G214" s="158">
        <v>0</v>
      </c>
      <c r="H214" s="158">
        <v>400</v>
      </c>
      <c r="I214" s="158">
        <v>10</v>
      </c>
      <c r="J214" s="17" t="s">
        <v>38</v>
      </c>
      <c r="K214" s="17"/>
      <c r="L214" s="172">
        <v>10</v>
      </c>
      <c r="M214" s="158">
        <v>20</v>
      </c>
      <c r="N214" s="158">
        <v>200</v>
      </c>
      <c r="O214" s="158">
        <v>1</v>
      </c>
      <c r="P214" s="172" t="s">
        <v>39</v>
      </c>
      <c r="Q214" s="172">
        <v>84</v>
      </c>
      <c r="R214" s="158">
        <v>3</v>
      </c>
      <c r="S214" s="158">
        <v>10</v>
      </c>
      <c r="T214" s="158"/>
      <c r="U214" s="232" t="s">
        <v>41</v>
      </c>
      <c r="V214" s="232"/>
      <c r="W214" s="232"/>
      <c r="X214" s="201" t="s">
        <v>42</v>
      </c>
      <c r="Y214" s="202"/>
      <c r="Z214" s="203"/>
      <c r="AA214" s="214" t="s">
        <v>190</v>
      </c>
      <c r="AB214" s="214"/>
      <c r="AC214" s="214"/>
      <c r="AD214" s="214"/>
      <c r="AE214" s="158" t="s">
        <v>191</v>
      </c>
      <c r="AF214" s="18">
        <v>2</v>
      </c>
      <c r="AG214" s="18">
        <v>7.4</v>
      </c>
      <c r="AH214" s="18">
        <v>0.64</v>
      </c>
      <c r="AI214" s="18">
        <v>440</v>
      </c>
      <c r="AJ214" s="18">
        <v>0.61</v>
      </c>
      <c r="AK214" s="18">
        <v>11</v>
      </c>
      <c r="AL214" s="158">
        <v>10</v>
      </c>
      <c r="AO214" s="198"/>
    </row>
    <row r="215" spans="1:41">
      <c r="A215" s="214"/>
      <c r="B215" s="158">
        <v>0</v>
      </c>
      <c r="C215" s="158">
        <v>100</v>
      </c>
      <c r="D215" s="158">
        <v>0</v>
      </c>
      <c r="E215" s="158">
        <v>0</v>
      </c>
      <c r="F215" s="158">
        <v>0</v>
      </c>
      <c r="G215" s="158">
        <v>0</v>
      </c>
      <c r="H215" s="158">
        <v>450</v>
      </c>
      <c r="I215" s="158">
        <v>10</v>
      </c>
      <c r="J215" s="17" t="s">
        <v>38</v>
      </c>
      <c r="K215" s="17"/>
      <c r="L215" s="172">
        <v>10</v>
      </c>
      <c r="M215" s="158">
        <v>20</v>
      </c>
      <c r="N215" s="158">
        <v>200</v>
      </c>
      <c r="O215" s="158">
        <v>1</v>
      </c>
      <c r="P215" s="172" t="s">
        <v>39</v>
      </c>
      <c r="Q215" s="172">
        <v>81</v>
      </c>
      <c r="R215" s="158">
        <v>7</v>
      </c>
      <c r="S215" s="158">
        <v>10</v>
      </c>
      <c r="T215" s="158"/>
      <c r="U215" s="232"/>
      <c r="V215" s="232"/>
      <c r="W215" s="232"/>
      <c r="X215" s="204"/>
      <c r="Y215" s="205"/>
      <c r="Z215" s="206"/>
      <c r="AA215" s="214"/>
      <c r="AB215" s="214"/>
      <c r="AC215" s="214"/>
      <c r="AD215" s="214"/>
      <c r="AE215" s="158" t="s">
        <v>191</v>
      </c>
      <c r="AF215" s="18">
        <v>2</v>
      </c>
      <c r="AG215" s="18">
        <v>7.4</v>
      </c>
      <c r="AH215" s="18">
        <v>0.64</v>
      </c>
      <c r="AI215" s="18">
        <v>440</v>
      </c>
      <c r="AJ215" s="18">
        <v>0.61</v>
      </c>
      <c r="AK215" s="18">
        <v>11</v>
      </c>
      <c r="AL215" s="158">
        <v>10</v>
      </c>
      <c r="AO215" s="198"/>
    </row>
    <row r="216" spans="1:41">
      <c r="A216" s="214"/>
      <c r="B216" s="158">
        <v>0</v>
      </c>
      <c r="C216" s="158">
        <v>100</v>
      </c>
      <c r="D216" s="158">
        <v>0</v>
      </c>
      <c r="E216" s="158">
        <v>0</v>
      </c>
      <c r="F216" s="158">
        <v>0</v>
      </c>
      <c r="G216" s="158">
        <v>0</v>
      </c>
      <c r="H216" s="172">
        <v>500</v>
      </c>
      <c r="I216" s="158">
        <v>10</v>
      </c>
      <c r="J216" s="17" t="s">
        <v>38</v>
      </c>
      <c r="K216" s="17"/>
      <c r="L216" s="172">
        <v>10</v>
      </c>
      <c r="M216" s="158">
        <v>20</v>
      </c>
      <c r="N216" s="158">
        <v>200</v>
      </c>
      <c r="O216" s="158">
        <v>1</v>
      </c>
      <c r="P216" s="172" t="s">
        <v>39</v>
      </c>
      <c r="Q216" s="172">
        <v>80</v>
      </c>
      <c r="R216" s="158">
        <v>7</v>
      </c>
      <c r="S216" s="158">
        <v>10</v>
      </c>
      <c r="T216" s="158"/>
      <c r="U216" s="232"/>
      <c r="V216" s="232"/>
      <c r="W216" s="232"/>
      <c r="X216" s="204"/>
      <c r="Y216" s="205"/>
      <c r="Z216" s="206"/>
      <c r="AA216" s="214"/>
      <c r="AB216" s="214"/>
      <c r="AC216" s="214"/>
      <c r="AD216" s="214"/>
      <c r="AE216" s="158" t="s">
        <v>191</v>
      </c>
      <c r="AF216" s="18">
        <v>2</v>
      </c>
      <c r="AG216" s="18">
        <v>7.4</v>
      </c>
      <c r="AH216" s="18">
        <v>0.64</v>
      </c>
      <c r="AI216" s="18">
        <v>440</v>
      </c>
      <c r="AJ216" s="18">
        <v>0.61</v>
      </c>
      <c r="AK216" s="18">
        <v>11</v>
      </c>
      <c r="AL216" s="158">
        <v>10</v>
      </c>
      <c r="AO216" s="198"/>
    </row>
    <row r="217" spans="1:41">
      <c r="A217" s="214"/>
      <c r="B217" s="158">
        <v>0</v>
      </c>
      <c r="C217" s="158">
        <v>100</v>
      </c>
      <c r="D217" s="158">
        <v>0</v>
      </c>
      <c r="E217" s="158">
        <v>0</v>
      </c>
      <c r="F217" s="158">
        <v>0</v>
      </c>
      <c r="G217" s="158">
        <v>0</v>
      </c>
      <c r="H217" s="158">
        <v>550</v>
      </c>
      <c r="I217" s="158">
        <v>10</v>
      </c>
      <c r="J217" s="17" t="s">
        <v>38</v>
      </c>
      <c r="K217" s="17"/>
      <c r="L217" s="172">
        <v>10</v>
      </c>
      <c r="M217" s="158">
        <v>20</v>
      </c>
      <c r="N217" s="158">
        <v>200</v>
      </c>
      <c r="O217" s="158">
        <v>1</v>
      </c>
      <c r="P217" s="172" t="s">
        <v>39</v>
      </c>
      <c r="Q217" s="172">
        <v>76</v>
      </c>
      <c r="R217" s="158">
        <v>7</v>
      </c>
      <c r="S217" s="158">
        <v>9</v>
      </c>
      <c r="T217" s="158"/>
      <c r="U217" s="232"/>
      <c r="V217" s="232"/>
      <c r="W217" s="232"/>
      <c r="X217" s="204"/>
      <c r="Y217" s="205"/>
      <c r="Z217" s="206"/>
      <c r="AA217" s="214"/>
      <c r="AB217" s="214"/>
      <c r="AC217" s="214"/>
      <c r="AD217" s="214"/>
      <c r="AE217" s="158" t="s">
        <v>191</v>
      </c>
      <c r="AF217" s="18">
        <v>2</v>
      </c>
      <c r="AG217" s="18">
        <v>7.4</v>
      </c>
      <c r="AH217" s="18">
        <v>0.64</v>
      </c>
      <c r="AI217" s="18">
        <v>440</v>
      </c>
      <c r="AJ217" s="18">
        <v>0.61</v>
      </c>
      <c r="AK217" s="18">
        <v>11</v>
      </c>
      <c r="AL217" s="158">
        <v>10</v>
      </c>
      <c r="AO217" s="198"/>
    </row>
    <row r="218" spans="1:41">
      <c r="A218" s="214"/>
      <c r="B218" s="158">
        <v>0</v>
      </c>
      <c r="C218" s="158">
        <v>100</v>
      </c>
      <c r="D218" s="158">
        <v>0</v>
      </c>
      <c r="E218" s="158">
        <v>0</v>
      </c>
      <c r="F218" s="158">
        <v>0</v>
      </c>
      <c r="G218" s="158">
        <v>0</v>
      </c>
      <c r="H218" s="158">
        <v>600</v>
      </c>
      <c r="I218" s="158">
        <v>10</v>
      </c>
      <c r="J218" s="17" t="s">
        <v>38</v>
      </c>
      <c r="K218" s="17"/>
      <c r="L218" s="172">
        <v>10</v>
      </c>
      <c r="M218" s="158">
        <v>20</v>
      </c>
      <c r="N218" s="158">
        <v>200</v>
      </c>
      <c r="O218" s="158">
        <v>1</v>
      </c>
      <c r="P218" s="172" t="s">
        <v>39</v>
      </c>
      <c r="Q218" s="172">
        <v>71</v>
      </c>
      <c r="R218" s="158">
        <v>19</v>
      </c>
      <c r="S218" s="158">
        <v>7</v>
      </c>
      <c r="T218" s="158"/>
      <c r="U218" s="232"/>
      <c r="V218" s="232"/>
      <c r="W218" s="232"/>
      <c r="X218" s="204"/>
      <c r="Y218" s="205"/>
      <c r="Z218" s="206"/>
      <c r="AA218" s="214"/>
      <c r="AB218" s="214"/>
      <c r="AC218" s="214"/>
      <c r="AD218" s="214"/>
      <c r="AE218" s="158" t="s">
        <v>191</v>
      </c>
      <c r="AF218" s="18">
        <v>2</v>
      </c>
      <c r="AG218" s="18">
        <v>7.4</v>
      </c>
      <c r="AH218" s="18">
        <v>0.64</v>
      </c>
      <c r="AI218" s="18">
        <v>440</v>
      </c>
      <c r="AJ218" s="18">
        <v>0.61</v>
      </c>
      <c r="AK218" s="18">
        <v>11</v>
      </c>
      <c r="AL218" s="158">
        <v>10</v>
      </c>
      <c r="AO218" s="198"/>
    </row>
    <row r="219" spans="1:41" ht="14.25" customHeight="1">
      <c r="A219" s="214"/>
      <c r="B219" s="158">
        <v>0</v>
      </c>
      <c r="C219" s="158">
        <v>100</v>
      </c>
      <c r="D219" s="158">
        <v>0</v>
      </c>
      <c r="E219" s="158">
        <v>0</v>
      </c>
      <c r="F219" s="158">
        <v>0</v>
      </c>
      <c r="G219" s="158">
        <v>0</v>
      </c>
      <c r="H219" s="158">
        <v>400</v>
      </c>
      <c r="I219" s="158">
        <v>10</v>
      </c>
      <c r="J219" s="17" t="s">
        <v>38</v>
      </c>
      <c r="K219" s="17"/>
      <c r="L219" s="172">
        <v>10</v>
      </c>
      <c r="M219" s="158">
        <v>20</v>
      </c>
      <c r="N219" s="158">
        <v>200</v>
      </c>
      <c r="O219" s="158">
        <v>1</v>
      </c>
      <c r="P219" s="172" t="s">
        <v>39</v>
      </c>
      <c r="Q219" s="158">
        <v>83</v>
      </c>
      <c r="R219" s="158">
        <v>1</v>
      </c>
      <c r="S219" s="158">
        <v>10</v>
      </c>
      <c r="T219" s="158"/>
      <c r="U219" s="232"/>
      <c r="V219" s="232"/>
      <c r="W219" s="232"/>
      <c r="X219" s="204"/>
      <c r="Y219" s="205"/>
      <c r="Z219" s="206"/>
      <c r="AA219" s="214"/>
      <c r="AB219" s="214"/>
      <c r="AC219" s="214"/>
      <c r="AD219" s="214"/>
      <c r="AE219" s="158" t="s">
        <v>192</v>
      </c>
      <c r="AF219" s="158">
        <v>2</v>
      </c>
      <c r="AG219" s="158">
        <v>2</v>
      </c>
      <c r="AH219" s="158">
        <v>2</v>
      </c>
      <c r="AI219" s="158">
        <v>2</v>
      </c>
      <c r="AJ219" s="158">
        <v>2</v>
      </c>
      <c r="AK219" s="158">
        <v>2</v>
      </c>
      <c r="AL219" s="158">
        <v>10</v>
      </c>
      <c r="AO219" s="198"/>
    </row>
    <row r="220" spans="1:41" ht="14.25" customHeight="1">
      <c r="A220" s="214"/>
      <c r="B220" s="158">
        <v>0</v>
      </c>
      <c r="C220" s="158">
        <v>100</v>
      </c>
      <c r="D220" s="158">
        <v>0</v>
      </c>
      <c r="E220" s="158">
        <v>0</v>
      </c>
      <c r="F220" s="158">
        <v>0</v>
      </c>
      <c r="G220" s="158">
        <v>0</v>
      </c>
      <c r="H220" s="158">
        <v>450</v>
      </c>
      <c r="I220" s="158">
        <v>10</v>
      </c>
      <c r="J220" s="17" t="s">
        <v>38</v>
      </c>
      <c r="K220" s="17"/>
      <c r="L220" s="172">
        <v>10</v>
      </c>
      <c r="M220" s="158">
        <v>20</v>
      </c>
      <c r="N220" s="158">
        <v>200</v>
      </c>
      <c r="O220" s="158">
        <v>1</v>
      </c>
      <c r="P220" s="172" t="s">
        <v>39</v>
      </c>
      <c r="Q220" s="158">
        <v>80</v>
      </c>
      <c r="R220" s="158">
        <v>7</v>
      </c>
      <c r="S220" s="158">
        <v>3</v>
      </c>
      <c r="T220" s="158"/>
      <c r="U220" s="232"/>
      <c r="V220" s="232"/>
      <c r="W220" s="232"/>
      <c r="X220" s="204"/>
      <c r="Y220" s="205"/>
      <c r="Z220" s="206"/>
      <c r="AA220" s="214"/>
      <c r="AB220" s="214"/>
      <c r="AC220" s="214"/>
      <c r="AD220" s="214"/>
      <c r="AE220" s="158" t="s">
        <v>192</v>
      </c>
      <c r="AF220" s="158">
        <v>2</v>
      </c>
      <c r="AG220" s="158">
        <v>2</v>
      </c>
      <c r="AH220" s="158">
        <v>2</v>
      </c>
      <c r="AI220" s="158">
        <v>2</v>
      </c>
      <c r="AJ220" s="158">
        <v>2</v>
      </c>
      <c r="AK220" s="158">
        <v>2</v>
      </c>
      <c r="AL220" s="158">
        <v>10</v>
      </c>
      <c r="AO220" s="198"/>
    </row>
    <row r="221" spans="1:41" ht="14.25" customHeight="1">
      <c r="A221" s="214"/>
      <c r="B221" s="158">
        <v>0</v>
      </c>
      <c r="C221" s="158">
        <v>100</v>
      </c>
      <c r="D221" s="158">
        <v>0</v>
      </c>
      <c r="E221" s="158">
        <v>0</v>
      </c>
      <c r="F221" s="158">
        <v>0</v>
      </c>
      <c r="G221" s="158">
        <v>0</v>
      </c>
      <c r="H221" s="172">
        <v>500</v>
      </c>
      <c r="I221" s="158">
        <v>10</v>
      </c>
      <c r="J221" s="17" t="s">
        <v>38</v>
      </c>
      <c r="K221" s="17"/>
      <c r="L221" s="172">
        <v>10</v>
      </c>
      <c r="M221" s="158">
        <v>20</v>
      </c>
      <c r="N221" s="158">
        <v>200</v>
      </c>
      <c r="O221" s="158">
        <v>1</v>
      </c>
      <c r="P221" s="172" t="s">
        <v>39</v>
      </c>
      <c r="Q221" s="158">
        <v>77</v>
      </c>
      <c r="R221" s="158">
        <v>18</v>
      </c>
      <c r="S221" s="158">
        <v>2</v>
      </c>
      <c r="T221" s="158"/>
      <c r="U221" s="232"/>
      <c r="V221" s="232"/>
      <c r="W221" s="232"/>
      <c r="X221" s="204"/>
      <c r="Y221" s="205"/>
      <c r="Z221" s="206"/>
      <c r="AA221" s="214"/>
      <c r="AB221" s="214"/>
      <c r="AC221" s="214"/>
      <c r="AD221" s="214"/>
      <c r="AE221" s="158" t="s">
        <v>192</v>
      </c>
      <c r="AF221" s="158">
        <v>2</v>
      </c>
      <c r="AG221" s="158">
        <v>2</v>
      </c>
      <c r="AH221" s="158">
        <v>2</v>
      </c>
      <c r="AI221" s="158">
        <v>2</v>
      </c>
      <c r="AJ221" s="158">
        <v>2</v>
      </c>
      <c r="AK221" s="158">
        <v>2</v>
      </c>
      <c r="AL221" s="158">
        <v>10</v>
      </c>
      <c r="AO221" s="198"/>
    </row>
    <row r="222" spans="1:41" ht="14.25" customHeight="1">
      <c r="A222" s="214"/>
      <c r="B222" s="158">
        <v>0</v>
      </c>
      <c r="C222" s="158">
        <v>100</v>
      </c>
      <c r="D222" s="158">
        <v>0</v>
      </c>
      <c r="E222" s="158">
        <v>0</v>
      </c>
      <c r="F222" s="158">
        <v>0</v>
      </c>
      <c r="G222" s="158">
        <v>0</v>
      </c>
      <c r="H222" s="158">
        <v>550</v>
      </c>
      <c r="I222" s="158">
        <v>10</v>
      </c>
      <c r="J222" s="17" t="s">
        <v>38</v>
      </c>
      <c r="K222" s="17"/>
      <c r="L222" s="172">
        <v>10</v>
      </c>
      <c r="M222" s="158">
        <v>20</v>
      </c>
      <c r="N222" s="158">
        <v>200</v>
      </c>
      <c r="O222" s="158">
        <v>1</v>
      </c>
      <c r="P222" s="172" t="s">
        <v>39</v>
      </c>
      <c r="Q222" s="158">
        <v>72</v>
      </c>
      <c r="R222" s="158">
        <v>22</v>
      </c>
      <c r="S222" s="158">
        <v>2</v>
      </c>
      <c r="T222" s="158"/>
      <c r="U222" s="232"/>
      <c r="V222" s="232"/>
      <c r="W222" s="232"/>
      <c r="X222" s="204"/>
      <c r="Y222" s="205"/>
      <c r="Z222" s="206"/>
      <c r="AA222" s="214"/>
      <c r="AB222" s="214"/>
      <c r="AC222" s="214"/>
      <c r="AD222" s="214"/>
      <c r="AE222" s="158" t="s">
        <v>192</v>
      </c>
      <c r="AF222" s="158">
        <v>2</v>
      </c>
      <c r="AG222" s="158">
        <v>2</v>
      </c>
      <c r="AH222" s="158">
        <v>2</v>
      </c>
      <c r="AI222" s="158">
        <v>2</v>
      </c>
      <c r="AJ222" s="158">
        <v>2</v>
      </c>
      <c r="AK222" s="158">
        <v>2</v>
      </c>
      <c r="AL222" s="158">
        <v>10</v>
      </c>
      <c r="AO222" s="198"/>
    </row>
    <row r="223" spans="1:41" ht="14.25" customHeight="1">
      <c r="A223" s="215"/>
      <c r="B223" s="159">
        <v>0</v>
      </c>
      <c r="C223" s="159">
        <v>100</v>
      </c>
      <c r="D223" s="159">
        <v>0</v>
      </c>
      <c r="E223" s="159">
        <v>0</v>
      </c>
      <c r="F223" s="159">
        <v>0</v>
      </c>
      <c r="G223" s="159">
        <v>0</v>
      </c>
      <c r="H223" s="159">
        <v>600</v>
      </c>
      <c r="I223" s="159">
        <v>10</v>
      </c>
      <c r="J223" s="19" t="s">
        <v>38</v>
      </c>
      <c r="K223" s="19"/>
      <c r="L223" s="173">
        <v>10</v>
      </c>
      <c r="M223" s="159">
        <v>20</v>
      </c>
      <c r="N223" s="159">
        <v>200</v>
      </c>
      <c r="O223" s="159">
        <v>1</v>
      </c>
      <c r="P223" s="173" t="s">
        <v>39</v>
      </c>
      <c r="Q223" s="159">
        <v>70</v>
      </c>
      <c r="R223" s="159">
        <v>25</v>
      </c>
      <c r="S223" s="159">
        <v>2</v>
      </c>
      <c r="T223" s="159"/>
      <c r="U223" s="233"/>
      <c r="V223" s="233"/>
      <c r="W223" s="233"/>
      <c r="X223" s="234"/>
      <c r="Y223" s="235"/>
      <c r="Z223" s="236"/>
      <c r="AA223" s="215"/>
      <c r="AB223" s="215"/>
      <c r="AC223" s="215"/>
      <c r="AD223" s="215"/>
      <c r="AE223" s="159" t="s">
        <v>192</v>
      </c>
      <c r="AF223" s="159">
        <v>2</v>
      </c>
      <c r="AG223" s="159">
        <v>2</v>
      </c>
      <c r="AH223" s="159">
        <v>2</v>
      </c>
      <c r="AI223" s="159">
        <v>2</v>
      </c>
      <c r="AJ223" s="159">
        <v>2</v>
      </c>
      <c r="AK223" s="159">
        <v>2</v>
      </c>
      <c r="AL223" s="159">
        <v>10</v>
      </c>
      <c r="AO223" s="198"/>
    </row>
    <row r="224" spans="1:41" ht="14.25" customHeight="1">
      <c r="A224" s="199">
        <v>5</v>
      </c>
      <c r="B224" s="158">
        <v>0</v>
      </c>
      <c r="C224" s="158">
        <v>100</v>
      </c>
      <c r="D224" s="158">
        <v>0</v>
      </c>
      <c r="E224" s="158">
        <v>0</v>
      </c>
      <c r="F224" s="158">
        <v>0</v>
      </c>
      <c r="G224" s="158">
        <v>0</v>
      </c>
      <c r="H224" s="172">
        <v>550</v>
      </c>
      <c r="I224" s="158">
        <v>5</v>
      </c>
      <c r="J224" s="172" t="s">
        <v>56</v>
      </c>
      <c r="K224" s="172">
        <v>0.6</v>
      </c>
      <c r="L224" s="20" t="s">
        <v>46</v>
      </c>
      <c r="M224" s="20" t="s">
        <v>46</v>
      </c>
      <c r="N224" s="158">
        <v>150</v>
      </c>
      <c r="O224" s="158">
        <v>1</v>
      </c>
      <c r="P224" s="158" t="s">
        <v>57</v>
      </c>
      <c r="Q224" s="158">
        <v>18.3</v>
      </c>
      <c r="R224" s="158">
        <v>70.7</v>
      </c>
      <c r="S224" s="158">
        <v>0.5</v>
      </c>
      <c r="T224" s="158"/>
      <c r="U224" s="199" t="s">
        <v>58</v>
      </c>
      <c r="V224" s="199"/>
      <c r="W224" s="199"/>
      <c r="X224" s="201" t="s">
        <v>59</v>
      </c>
      <c r="Y224" s="202"/>
      <c r="Z224" s="203"/>
      <c r="AA224" s="214" t="s">
        <v>193</v>
      </c>
      <c r="AB224" s="214"/>
      <c r="AC224" s="214"/>
      <c r="AD224" s="214"/>
      <c r="AE224" s="158" t="s">
        <v>194</v>
      </c>
      <c r="AF224" s="158">
        <v>3.0000000000000001E-3</v>
      </c>
      <c r="AG224" s="158"/>
      <c r="AH224" s="158">
        <v>1.6000000000000001E-4</v>
      </c>
      <c r="AI224" s="158">
        <v>341</v>
      </c>
      <c r="AJ224" s="158"/>
      <c r="AK224" s="158"/>
      <c r="AL224" s="158"/>
      <c r="AO224" s="198"/>
    </row>
    <row r="225" spans="1:51" ht="14.25" customHeight="1">
      <c r="A225" s="199"/>
      <c r="B225" s="157">
        <v>100</v>
      </c>
      <c r="C225" s="157">
        <v>0</v>
      </c>
      <c r="D225" s="157">
        <v>0</v>
      </c>
      <c r="E225" s="157">
        <v>0</v>
      </c>
      <c r="F225" s="157">
        <v>0</v>
      </c>
      <c r="G225" s="157">
        <v>0</v>
      </c>
      <c r="H225" s="172">
        <v>550</v>
      </c>
      <c r="I225" s="158">
        <v>5</v>
      </c>
      <c r="J225" s="172" t="s">
        <v>56</v>
      </c>
      <c r="K225" s="158">
        <v>0.6</v>
      </c>
      <c r="L225" s="158"/>
      <c r="M225" s="158"/>
      <c r="N225" s="158">
        <v>150</v>
      </c>
      <c r="O225" s="158">
        <v>1</v>
      </c>
      <c r="P225" s="158" t="s">
        <v>57</v>
      </c>
      <c r="Q225" s="158">
        <v>17.3</v>
      </c>
      <c r="R225" s="158">
        <v>72.599999999999994</v>
      </c>
      <c r="S225" s="158">
        <v>0.7</v>
      </c>
      <c r="T225" s="158"/>
      <c r="U225" s="199"/>
      <c r="V225" s="199"/>
      <c r="W225" s="199"/>
      <c r="X225" s="204"/>
      <c r="Y225" s="205"/>
      <c r="Z225" s="206"/>
      <c r="AA225" s="214"/>
      <c r="AB225" s="214"/>
      <c r="AC225" s="214"/>
      <c r="AD225" s="214"/>
      <c r="AE225" s="158" t="s">
        <v>194</v>
      </c>
      <c r="AF225" s="158">
        <v>3.0000000000000001E-3</v>
      </c>
      <c r="AG225" s="158"/>
      <c r="AH225" s="158">
        <v>1.6000000000000001E-4</v>
      </c>
      <c r="AI225" s="158">
        <v>341</v>
      </c>
      <c r="AJ225" s="158"/>
      <c r="AK225" s="158"/>
      <c r="AL225" s="158"/>
      <c r="AO225" s="198"/>
    </row>
    <row r="226" spans="1:51" ht="14.25" customHeight="1">
      <c r="A226" s="199"/>
      <c r="B226" s="157">
        <v>0</v>
      </c>
      <c r="C226" s="157">
        <v>100</v>
      </c>
      <c r="D226" s="157">
        <v>0</v>
      </c>
      <c r="E226" s="157">
        <v>0</v>
      </c>
      <c r="F226" s="157">
        <v>0</v>
      </c>
      <c r="G226" s="157">
        <v>0</v>
      </c>
      <c r="H226" s="172">
        <v>550</v>
      </c>
      <c r="I226" s="158">
        <v>5</v>
      </c>
      <c r="J226" s="172" t="s">
        <v>56</v>
      </c>
      <c r="K226" s="158">
        <v>0.6</v>
      </c>
      <c r="L226" s="158"/>
      <c r="M226" s="158"/>
      <c r="N226" s="158">
        <v>150</v>
      </c>
      <c r="O226" s="158">
        <v>1</v>
      </c>
      <c r="P226" s="158" t="s">
        <v>57</v>
      </c>
      <c r="Q226" s="158">
        <v>61.6</v>
      </c>
      <c r="R226" s="158">
        <v>34.5</v>
      </c>
      <c r="S226" s="158">
        <v>1.9</v>
      </c>
      <c r="T226" s="158"/>
      <c r="U226" s="199"/>
      <c r="V226" s="199"/>
      <c r="W226" s="199"/>
      <c r="X226" s="204"/>
      <c r="Y226" s="205"/>
      <c r="Z226" s="206"/>
      <c r="AA226" s="214"/>
      <c r="AB226" s="214"/>
      <c r="AC226" s="214"/>
      <c r="AD226" s="214"/>
      <c r="AE226" s="158" t="s">
        <v>195</v>
      </c>
      <c r="AF226" s="158">
        <v>1E-3</v>
      </c>
      <c r="AG226" s="158"/>
      <c r="AH226" s="158">
        <v>2.9E-4</v>
      </c>
      <c r="AI226" s="158">
        <v>614</v>
      </c>
      <c r="AJ226" s="158"/>
      <c r="AK226" s="158"/>
      <c r="AL226" s="158"/>
      <c r="AO226" s="198"/>
    </row>
    <row r="227" spans="1:51" ht="14.25" customHeight="1">
      <c r="A227" s="200"/>
      <c r="B227" s="163">
        <v>100</v>
      </c>
      <c r="C227" s="163">
        <v>0</v>
      </c>
      <c r="D227" s="163">
        <v>0</v>
      </c>
      <c r="E227" s="163">
        <v>0</v>
      </c>
      <c r="F227" s="163">
        <v>0</v>
      </c>
      <c r="G227" s="163">
        <v>0</v>
      </c>
      <c r="H227" s="173">
        <v>550</v>
      </c>
      <c r="I227" s="159">
        <v>5</v>
      </c>
      <c r="J227" s="173" t="s">
        <v>56</v>
      </c>
      <c r="K227" s="159">
        <v>0.6</v>
      </c>
      <c r="L227" s="159"/>
      <c r="M227" s="159"/>
      <c r="N227" s="159">
        <v>150</v>
      </c>
      <c r="O227" s="159">
        <v>1</v>
      </c>
      <c r="P227" s="159" t="s">
        <v>57</v>
      </c>
      <c r="Q227" s="159">
        <v>41</v>
      </c>
      <c r="R227" s="159">
        <v>39.5</v>
      </c>
      <c r="S227" s="159">
        <v>1.9</v>
      </c>
      <c r="T227" s="159"/>
      <c r="U227" s="200"/>
      <c r="V227" s="200"/>
      <c r="W227" s="200"/>
      <c r="X227" s="204"/>
      <c r="Y227" s="205"/>
      <c r="Z227" s="206"/>
      <c r="AA227" s="215"/>
      <c r="AB227" s="215"/>
      <c r="AC227" s="215"/>
      <c r="AD227" s="215"/>
      <c r="AE227" s="159" t="s">
        <v>195</v>
      </c>
      <c r="AF227" s="159">
        <v>1E-3</v>
      </c>
      <c r="AG227" s="159"/>
      <c r="AH227" s="159">
        <v>2.9E-4</v>
      </c>
      <c r="AI227" s="159">
        <v>614</v>
      </c>
      <c r="AJ227" s="159"/>
      <c r="AK227" s="159"/>
      <c r="AL227" s="159"/>
      <c r="AO227" s="198"/>
    </row>
    <row r="228" spans="1:51" ht="42.75" customHeight="1">
      <c r="A228" s="199">
        <v>22</v>
      </c>
      <c r="B228" s="158">
        <v>0</v>
      </c>
      <c r="C228" s="158">
        <v>66</v>
      </c>
      <c r="D228" s="158">
        <v>34</v>
      </c>
      <c r="E228" s="158">
        <v>0</v>
      </c>
      <c r="F228" s="158">
        <v>0</v>
      </c>
      <c r="G228" s="158">
        <v>0</v>
      </c>
      <c r="H228" s="157">
        <v>460</v>
      </c>
      <c r="I228" s="157">
        <v>10</v>
      </c>
      <c r="J228" s="157" t="s">
        <v>46</v>
      </c>
      <c r="K228" s="157">
        <v>10</v>
      </c>
      <c r="L228" s="157" t="s">
        <v>46</v>
      </c>
      <c r="M228" s="157" t="s">
        <v>46</v>
      </c>
      <c r="N228" s="157" t="s">
        <v>46</v>
      </c>
      <c r="O228" s="158">
        <v>1</v>
      </c>
      <c r="P228" s="157" t="s">
        <v>109</v>
      </c>
      <c r="Q228" s="158">
        <v>67</v>
      </c>
      <c r="R228" s="158">
        <v>30</v>
      </c>
      <c r="S228" s="158">
        <v>3</v>
      </c>
      <c r="T228" s="158"/>
      <c r="U228" s="214" t="s">
        <v>110</v>
      </c>
      <c r="V228" s="214"/>
      <c r="W228" s="214"/>
      <c r="X228" s="214" t="s">
        <v>111</v>
      </c>
      <c r="Y228" s="214"/>
      <c r="Z228" s="214"/>
      <c r="AA228" s="207" t="s">
        <v>196</v>
      </c>
      <c r="AB228" s="208"/>
      <c r="AC228" s="208"/>
      <c r="AD228" s="209"/>
      <c r="AE228" s="157" t="s">
        <v>197</v>
      </c>
      <c r="AF228" s="158"/>
      <c r="AG228" s="158"/>
      <c r="AH228" s="158"/>
      <c r="AI228" s="158"/>
      <c r="AJ228" s="158"/>
      <c r="AK228" s="158"/>
      <c r="AL228" s="158"/>
      <c r="AO228" s="198"/>
    </row>
    <row r="229" spans="1:51" ht="42.75" customHeight="1">
      <c r="A229" s="199"/>
      <c r="B229" s="158">
        <v>0</v>
      </c>
      <c r="C229" s="158">
        <v>34</v>
      </c>
      <c r="D229" s="158">
        <v>66</v>
      </c>
      <c r="E229" s="158">
        <v>0</v>
      </c>
      <c r="F229" s="158">
        <v>0</v>
      </c>
      <c r="G229" s="158">
        <v>0</v>
      </c>
      <c r="H229" s="157">
        <v>460</v>
      </c>
      <c r="I229" s="157">
        <v>10</v>
      </c>
      <c r="J229" s="157" t="s">
        <v>46</v>
      </c>
      <c r="K229" s="157">
        <v>10</v>
      </c>
      <c r="L229" s="157" t="s">
        <v>46</v>
      </c>
      <c r="M229" s="157" t="s">
        <v>46</v>
      </c>
      <c r="N229" s="157" t="s">
        <v>46</v>
      </c>
      <c r="O229" s="158">
        <v>1</v>
      </c>
      <c r="P229" s="157" t="s">
        <v>109</v>
      </c>
      <c r="Q229" s="158">
        <v>62</v>
      </c>
      <c r="R229" s="158">
        <v>36</v>
      </c>
      <c r="S229" s="158">
        <v>2</v>
      </c>
      <c r="T229" s="158"/>
      <c r="U229" s="214"/>
      <c r="V229" s="214"/>
      <c r="W229" s="214"/>
      <c r="X229" s="214"/>
      <c r="Y229" s="214"/>
      <c r="Z229" s="214"/>
      <c r="AA229" s="210"/>
      <c r="AB229" s="197"/>
      <c r="AC229" s="197"/>
      <c r="AD229" s="211"/>
      <c r="AE229" s="157" t="s">
        <v>197</v>
      </c>
      <c r="AF229" s="158"/>
      <c r="AG229" s="158"/>
      <c r="AH229" s="158"/>
      <c r="AI229" s="158"/>
      <c r="AJ229" s="158"/>
      <c r="AK229" s="158"/>
      <c r="AL229" s="158"/>
      <c r="AO229" s="198"/>
    </row>
    <row r="230" spans="1:51" ht="42.75" customHeight="1">
      <c r="A230" s="199"/>
      <c r="B230" s="158">
        <v>0</v>
      </c>
      <c r="C230" s="158">
        <v>0</v>
      </c>
      <c r="D230" s="158">
        <v>100</v>
      </c>
      <c r="E230" s="158">
        <v>0</v>
      </c>
      <c r="F230" s="158">
        <v>0</v>
      </c>
      <c r="G230" s="158">
        <v>0</v>
      </c>
      <c r="H230" s="157">
        <v>460</v>
      </c>
      <c r="I230" s="157">
        <v>10</v>
      </c>
      <c r="J230" s="157" t="s">
        <v>46</v>
      </c>
      <c r="K230" s="157">
        <v>10</v>
      </c>
      <c r="L230" s="157"/>
      <c r="M230" s="157" t="s">
        <v>46</v>
      </c>
      <c r="N230" s="157" t="s">
        <v>46</v>
      </c>
      <c r="O230" s="158">
        <v>1</v>
      </c>
      <c r="P230" s="157" t="s">
        <v>109</v>
      </c>
      <c r="Q230" s="158">
        <v>57</v>
      </c>
      <c r="R230" s="158">
        <v>41</v>
      </c>
      <c r="S230" s="158">
        <v>2</v>
      </c>
      <c r="T230" s="158"/>
      <c r="U230" s="214"/>
      <c r="V230" s="214"/>
      <c r="W230" s="214"/>
      <c r="X230" s="214"/>
      <c r="Y230" s="214"/>
      <c r="Z230" s="214"/>
      <c r="AA230" s="210"/>
      <c r="AB230" s="197"/>
      <c r="AC230" s="197"/>
      <c r="AD230" s="211"/>
      <c r="AE230" s="157" t="s">
        <v>197</v>
      </c>
      <c r="AF230" s="158"/>
      <c r="AG230" s="158"/>
      <c r="AH230" s="158"/>
      <c r="AI230" s="158"/>
      <c r="AJ230" s="158"/>
      <c r="AK230" s="158"/>
      <c r="AL230" s="158"/>
      <c r="AO230" s="198"/>
    </row>
    <row r="231" spans="1:51" ht="42.75" customHeight="1">
      <c r="A231" s="200"/>
      <c r="B231" s="159">
        <v>0</v>
      </c>
      <c r="C231" s="159">
        <v>100</v>
      </c>
      <c r="D231" s="159">
        <v>0</v>
      </c>
      <c r="E231" s="159">
        <v>0</v>
      </c>
      <c r="F231" s="159">
        <v>0</v>
      </c>
      <c r="G231" s="159">
        <v>0</v>
      </c>
      <c r="H231" s="159">
        <v>460</v>
      </c>
      <c r="I231" s="159">
        <v>10</v>
      </c>
      <c r="J231" s="159"/>
      <c r="K231" s="163">
        <v>10</v>
      </c>
      <c r="L231" s="159"/>
      <c r="M231" s="159"/>
      <c r="N231" s="159"/>
      <c r="O231" s="159">
        <v>1</v>
      </c>
      <c r="P231" s="159" t="s">
        <v>57</v>
      </c>
      <c r="Q231" s="159">
        <v>50</v>
      </c>
      <c r="R231" s="159">
        <v>49</v>
      </c>
      <c r="S231" s="159">
        <v>1</v>
      </c>
      <c r="T231" s="159"/>
      <c r="U231" s="215"/>
      <c r="V231" s="215"/>
      <c r="W231" s="215"/>
      <c r="X231" s="215"/>
      <c r="Y231" s="215"/>
      <c r="Z231" s="215"/>
      <c r="AA231" s="210"/>
      <c r="AB231" s="197"/>
      <c r="AC231" s="197"/>
      <c r="AD231" s="211"/>
      <c r="AE231" s="163" t="s">
        <v>197</v>
      </c>
      <c r="AF231" s="159"/>
      <c r="AG231" s="159"/>
      <c r="AH231" s="159"/>
      <c r="AI231" s="159"/>
      <c r="AJ231" s="159"/>
      <c r="AK231" s="159"/>
      <c r="AL231" s="159"/>
      <c r="AO231" s="198"/>
    </row>
    <row r="232" spans="1:51" ht="42.75" customHeight="1">
      <c r="A232" s="199">
        <v>28</v>
      </c>
      <c r="B232" s="165">
        <v>100</v>
      </c>
      <c r="C232" s="165">
        <v>0</v>
      </c>
      <c r="D232" s="165">
        <v>0</v>
      </c>
      <c r="E232" s="165">
        <v>0</v>
      </c>
      <c r="F232" s="165">
        <v>0</v>
      </c>
      <c r="G232" s="165">
        <v>0</v>
      </c>
      <c r="H232" s="165">
        <v>450</v>
      </c>
      <c r="I232" s="165" t="s">
        <v>46</v>
      </c>
      <c r="J232" s="165" t="s">
        <v>46</v>
      </c>
      <c r="K232" s="165">
        <v>17</v>
      </c>
      <c r="L232" s="165" t="s">
        <v>46</v>
      </c>
      <c r="M232" s="165">
        <v>80</v>
      </c>
      <c r="N232" s="165">
        <v>50</v>
      </c>
      <c r="O232" s="159">
        <v>1</v>
      </c>
      <c r="P232" s="165" t="s">
        <v>57</v>
      </c>
      <c r="Q232" s="158">
        <v>77.400000000000006</v>
      </c>
      <c r="R232" s="158">
        <v>11.6</v>
      </c>
      <c r="S232" s="158">
        <v>11</v>
      </c>
      <c r="T232" s="21"/>
      <c r="U232" s="224" t="s">
        <v>141</v>
      </c>
      <c r="V232" s="224"/>
      <c r="W232" s="224"/>
      <c r="X232" s="226" t="s">
        <v>142</v>
      </c>
      <c r="Y232" s="226"/>
      <c r="Z232" s="226"/>
      <c r="AA232" s="208" t="s">
        <v>198</v>
      </c>
      <c r="AB232" s="208"/>
      <c r="AC232" s="208"/>
      <c r="AD232" s="209"/>
      <c r="AE232" s="157" t="s">
        <v>199</v>
      </c>
      <c r="AF232" s="158">
        <v>1</v>
      </c>
      <c r="AG232" s="158"/>
      <c r="AH232" s="158"/>
      <c r="AI232" s="158"/>
      <c r="AJ232" s="158"/>
      <c r="AK232" s="158">
        <v>0.3</v>
      </c>
      <c r="AL232" s="158">
        <v>1</v>
      </c>
      <c r="AO232" s="198"/>
    </row>
    <row r="233" spans="1:51" ht="42.75" customHeight="1">
      <c r="A233" s="200"/>
      <c r="B233" s="164">
        <v>0</v>
      </c>
      <c r="C233" s="164">
        <v>100</v>
      </c>
      <c r="D233" s="164">
        <v>0</v>
      </c>
      <c r="E233" s="164">
        <v>0</v>
      </c>
      <c r="F233" s="164">
        <v>0</v>
      </c>
      <c r="G233" s="164">
        <v>0</v>
      </c>
      <c r="H233" s="164">
        <v>450</v>
      </c>
      <c r="I233" s="164" t="s">
        <v>46</v>
      </c>
      <c r="J233" s="164" t="s">
        <v>46</v>
      </c>
      <c r="K233" s="164">
        <v>17</v>
      </c>
      <c r="L233" s="164" t="s">
        <v>46</v>
      </c>
      <c r="M233" s="164">
        <v>80</v>
      </c>
      <c r="N233" s="164">
        <v>50</v>
      </c>
      <c r="O233" s="159">
        <v>1</v>
      </c>
      <c r="P233" s="164" t="s">
        <v>57</v>
      </c>
      <c r="Q233" s="159">
        <v>80.2</v>
      </c>
      <c r="R233" s="159">
        <v>10.8</v>
      </c>
      <c r="S233" s="159">
        <v>9</v>
      </c>
      <c r="T233" s="166"/>
      <c r="U233" s="225"/>
      <c r="V233" s="225"/>
      <c r="W233" s="225"/>
      <c r="X233" s="227"/>
      <c r="Y233" s="227"/>
      <c r="Z233" s="227"/>
      <c r="AA233" s="197"/>
      <c r="AB233" s="197"/>
      <c r="AC233" s="197"/>
      <c r="AD233" s="211"/>
      <c r="AE233" s="163" t="s">
        <v>199</v>
      </c>
      <c r="AF233" s="159">
        <v>1</v>
      </c>
      <c r="AG233" s="159"/>
      <c r="AH233" s="159"/>
      <c r="AI233" s="159"/>
      <c r="AJ233" s="159"/>
      <c r="AK233" s="159">
        <v>0.3</v>
      </c>
      <c r="AL233" s="159">
        <v>1</v>
      </c>
      <c r="AO233" s="198"/>
    </row>
    <row r="234" spans="1:51" ht="14.25" customHeight="1">
      <c r="A234" s="214">
        <v>32</v>
      </c>
      <c r="B234" s="158">
        <v>100</v>
      </c>
      <c r="C234" s="158">
        <v>0</v>
      </c>
      <c r="D234" s="158">
        <v>0</v>
      </c>
      <c r="E234" s="158">
        <v>0</v>
      </c>
      <c r="F234" s="158">
        <v>0</v>
      </c>
      <c r="G234" s="158">
        <v>0</v>
      </c>
      <c r="H234" s="158">
        <v>500</v>
      </c>
      <c r="I234" s="158">
        <v>10</v>
      </c>
      <c r="J234" s="158"/>
      <c r="K234" s="158">
        <v>2</v>
      </c>
      <c r="L234" s="158"/>
      <c r="M234" s="158">
        <v>30</v>
      </c>
      <c r="N234" s="158"/>
      <c r="O234" s="159">
        <v>1</v>
      </c>
      <c r="P234" s="158" t="s">
        <v>117</v>
      </c>
      <c r="Q234" s="158">
        <v>57</v>
      </c>
      <c r="R234" s="158">
        <v>43</v>
      </c>
      <c r="S234" s="158">
        <v>0</v>
      </c>
      <c r="T234" s="158"/>
      <c r="U234" s="199" t="s">
        <v>150</v>
      </c>
      <c r="V234" s="199"/>
      <c r="W234" s="199"/>
      <c r="X234" s="213" t="s">
        <v>151</v>
      </c>
      <c r="Y234" s="213"/>
      <c r="Z234" s="213"/>
      <c r="AA234" s="214" t="s">
        <v>200</v>
      </c>
      <c r="AB234" s="214"/>
      <c r="AC234" s="214"/>
      <c r="AD234" s="214"/>
      <c r="AE234" s="157" t="s">
        <v>194</v>
      </c>
      <c r="AF234" s="158"/>
      <c r="AG234" s="158"/>
      <c r="AH234" s="158">
        <v>1.6699999999999999E-4</v>
      </c>
      <c r="AI234" s="158">
        <v>452</v>
      </c>
      <c r="AJ234" s="158"/>
      <c r="AK234" s="158">
        <v>50</v>
      </c>
      <c r="AL234" s="158">
        <v>2</v>
      </c>
      <c r="AO234" s="198"/>
    </row>
    <row r="235" spans="1:51" ht="14.25" customHeight="1">
      <c r="A235" s="214"/>
      <c r="B235" s="158">
        <v>0</v>
      </c>
      <c r="C235" s="158">
        <v>0</v>
      </c>
      <c r="D235" s="158">
        <v>100</v>
      </c>
      <c r="E235" s="158">
        <v>0</v>
      </c>
      <c r="F235" s="158">
        <v>0</v>
      </c>
      <c r="G235" s="158">
        <v>0</v>
      </c>
      <c r="H235" s="158">
        <v>500</v>
      </c>
      <c r="I235" s="158">
        <v>10</v>
      </c>
      <c r="J235" s="158"/>
      <c r="K235" s="158">
        <v>2</v>
      </c>
      <c r="L235" s="158"/>
      <c r="M235" s="158">
        <v>30</v>
      </c>
      <c r="N235" s="158"/>
      <c r="O235" s="159">
        <v>1</v>
      </c>
      <c r="P235" s="158" t="s">
        <v>117</v>
      </c>
      <c r="Q235" s="158">
        <v>51</v>
      </c>
      <c r="R235" s="158">
        <v>49</v>
      </c>
      <c r="S235" s="158">
        <v>0</v>
      </c>
      <c r="T235" s="158"/>
      <c r="U235" s="199"/>
      <c r="V235" s="199"/>
      <c r="W235" s="199"/>
      <c r="X235" s="213"/>
      <c r="Y235" s="213"/>
      <c r="Z235" s="213"/>
      <c r="AA235" s="214"/>
      <c r="AB235" s="214"/>
      <c r="AC235" s="214"/>
      <c r="AD235" s="214"/>
      <c r="AE235" s="157" t="s">
        <v>194</v>
      </c>
      <c r="AF235" s="158"/>
      <c r="AG235" s="158"/>
      <c r="AH235" s="158">
        <v>1.6699999999999999E-4</v>
      </c>
      <c r="AI235" s="158">
        <v>452</v>
      </c>
      <c r="AJ235" s="158"/>
      <c r="AK235" s="158">
        <v>50</v>
      </c>
      <c r="AL235" s="158">
        <v>2</v>
      </c>
      <c r="AO235" s="198"/>
    </row>
    <row r="236" spans="1:51" ht="14.25" customHeight="1">
      <c r="A236" s="214"/>
      <c r="B236" s="158">
        <v>0</v>
      </c>
      <c r="C236" s="158">
        <v>0</v>
      </c>
      <c r="D236" s="158">
        <v>0</v>
      </c>
      <c r="E236" s="158">
        <v>100</v>
      </c>
      <c r="F236" s="158">
        <v>0</v>
      </c>
      <c r="G236" s="158">
        <v>0</v>
      </c>
      <c r="H236" s="158">
        <v>500</v>
      </c>
      <c r="I236" s="158">
        <v>10</v>
      </c>
      <c r="J236" s="158"/>
      <c r="K236" s="158">
        <v>2</v>
      </c>
      <c r="L236" s="158"/>
      <c r="M236" s="158">
        <v>30</v>
      </c>
      <c r="N236" s="158"/>
      <c r="O236" s="159">
        <v>1</v>
      </c>
      <c r="P236" s="158" t="s">
        <v>117</v>
      </c>
      <c r="Q236" s="158">
        <v>93</v>
      </c>
      <c r="R236" s="158">
        <v>3</v>
      </c>
      <c r="S236" s="158">
        <v>0</v>
      </c>
      <c r="T236" s="158"/>
      <c r="U236" s="199"/>
      <c r="V236" s="199"/>
      <c r="W236" s="199"/>
      <c r="X236" s="213"/>
      <c r="Y236" s="213"/>
      <c r="Z236" s="213"/>
      <c r="AA236" s="214"/>
      <c r="AB236" s="214"/>
      <c r="AC236" s="214"/>
      <c r="AD236" s="214"/>
      <c r="AE236" s="157" t="s">
        <v>194</v>
      </c>
      <c r="AF236" s="158"/>
      <c r="AG236" s="158"/>
      <c r="AH236" s="158">
        <v>1.6699999999999999E-4</v>
      </c>
      <c r="AI236" s="158">
        <v>452</v>
      </c>
      <c r="AJ236" s="158"/>
      <c r="AK236" s="158">
        <v>50</v>
      </c>
      <c r="AL236" s="158">
        <v>2</v>
      </c>
      <c r="AO236" s="198"/>
    </row>
    <row r="237" spans="1:51" ht="14.25" customHeight="1">
      <c r="A237" s="214"/>
      <c r="B237" s="158">
        <v>0</v>
      </c>
      <c r="C237" s="158">
        <v>0</v>
      </c>
      <c r="D237" s="158">
        <v>0</v>
      </c>
      <c r="E237" s="158">
        <v>0</v>
      </c>
      <c r="F237" s="158">
        <v>0</v>
      </c>
      <c r="G237" s="158">
        <v>100</v>
      </c>
      <c r="H237" s="158">
        <v>500</v>
      </c>
      <c r="I237" s="158">
        <v>10</v>
      </c>
      <c r="J237" s="158"/>
      <c r="K237" s="158">
        <v>2</v>
      </c>
      <c r="L237" s="158"/>
      <c r="M237" s="158">
        <v>30</v>
      </c>
      <c r="N237" s="158"/>
      <c r="O237" s="159">
        <v>1</v>
      </c>
      <c r="P237" s="158" t="s">
        <v>117</v>
      </c>
      <c r="Q237" s="158">
        <v>43</v>
      </c>
      <c r="R237" s="158">
        <v>39</v>
      </c>
      <c r="S237" s="158">
        <v>20</v>
      </c>
      <c r="T237" s="158"/>
      <c r="U237" s="199"/>
      <c r="V237" s="199"/>
      <c r="W237" s="199"/>
      <c r="X237" s="213"/>
      <c r="Y237" s="213"/>
      <c r="Z237" s="213"/>
      <c r="AA237" s="214"/>
      <c r="AB237" s="214"/>
      <c r="AC237" s="214"/>
      <c r="AD237" s="214"/>
      <c r="AE237" s="157" t="s">
        <v>194</v>
      </c>
      <c r="AF237" s="158"/>
      <c r="AG237" s="158"/>
      <c r="AH237" s="158">
        <v>1.6699999999999999E-4</v>
      </c>
      <c r="AI237" s="158">
        <v>452</v>
      </c>
      <c r="AJ237" s="158"/>
      <c r="AK237" s="158">
        <v>50</v>
      </c>
      <c r="AL237" s="158">
        <v>2</v>
      </c>
      <c r="AO237" s="198"/>
    </row>
    <row r="238" spans="1:51" ht="14.25" customHeight="1">
      <c r="A238" s="214"/>
      <c r="B238" s="158">
        <v>30</v>
      </c>
      <c r="C238" s="158">
        <v>30</v>
      </c>
      <c r="D238" s="158">
        <v>13</v>
      </c>
      <c r="E238" s="158">
        <v>18</v>
      </c>
      <c r="F238" s="158">
        <v>0</v>
      </c>
      <c r="G238" s="158">
        <v>0</v>
      </c>
      <c r="H238" s="158">
        <v>500</v>
      </c>
      <c r="I238" s="158">
        <v>10</v>
      </c>
      <c r="J238" s="158"/>
      <c r="K238" s="158">
        <v>2</v>
      </c>
      <c r="L238" s="158"/>
      <c r="M238" s="158">
        <v>30</v>
      </c>
      <c r="N238" s="158"/>
      <c r="O238" s="159">
        <v>1</v>
      </c>
      <c r="P238" s="158" t="s">
        <v>117</v>
      </c>
      <c r="Q238" s="158">
        <v>51</v>
      </c>
      <c r="R238" s="158">
        <v>40</v>
      </c>
      <c r="S238" s="158">
        <v>0</v>
      </c>
      <c r="T238" s="158"/>
      <c r="U238" s="199"/>
      <c r="V238" s="199"/>
      <c r="W238" s="199"/>
      <c r="X238" s="213"/>
      <c r="Y238" s="213"/>
      <c r="Z238" s="213"/>
      <c r="AA238" s="214"/>
      <c r="AB238" s="214"/>
      <c r="AC238" s="214"/>
      <c r="AD238" s="214"/>
      <c r="AE238" s="157" t="s">
        <v>194</v>
      </c>
      <c r="AF238" s="158"/>
      <c r="AG238" s="158"/>
      <c r="AH238" s="158">
        <v>1.6699999999999999E-4</v>
      </c>
      <c r="AI238" s="158">
        <v>452</v>
      </c>
      <c r="AJ238" s="158"/>
      <c r="AK238" s="158">
        <v>50</v>
      </c>
      <c r="AL238" s="158">
        <v>2</v>
      </c>
      <c r="AO238" s="198"/>
    </row>
    <row r="239" spans="1:51">
      <c r="A239" s="215"/>
      <c r="B239" s="159">
        <v>30</v>
      </c>
      <c r="C239" s="159">
        <v>30</v>
      </c>
      <c r="D239" s="159">
        <v>13</v>
      </c>
      <c r="E239" s="159">
        <v>18</v>
      </c>
      <c r="F239" s="159">
        <v>0</v>
      </c>
      <c r="G239" s="159">
        <v>0</v>
      </c>
      <c r="H239" s="159">
        <v>500</v>
      </c>
      <c r="I239" s="159">
        <v>10</v>
      </c>
      <c r="J239" s="159"/>
      <c r="K239" s="159">
        <v>2</v>
      </c>
      <c r="L239" s="159"/>
      <c r="M239" s="159">
        <v>30</v>
      </c>
      <c r="N239" s="159"/>
      <c r="O239" s="159">
        <v>1</v>
      </c>
      <c r="P239" s="159" t="s">
        <v>117</v>
      </c>
      <c r="Q239" s="159">
        <v>57</v>
      </c>
      <c r="R239" s="159">
        <v>38</v>
      </c>
      <c r="S239" s="159">
        <v>1</v>
      </c>
      <c r="T239" s="159"/>
      <c r="U239" s="200"/>
      <c r="V239" s="200"/>
      <c r="W239" s="200"/>
      <c r="X239" s="221"/>
      <c r="Y239" s="221"/>
      <c r="Z239" s="221"/>
      <c r="AA239" s="215"/>
      <c r="AB239" s="215"/>
      <c r="AC239" s="215"/>
      <c r="AD239" s="215"/>
      <c r="AE239" s="163" t="s">
        <v>194</v>
      </c>
      <c r="AF239" s="159"/>
      <c r="AG239" s="159"/>
      <c r="AH239" s="159">
        <v>1.6699999999999999E-4</v>
      </c>
      <c r="AI239" s="159">
        <v>452</v>
      </c>
      <c r="AJ239" s="159"/>
      <c r="AK239" s="159">
        <v>50</v>
      </c>
      <c r="AL239" s="159">
        <v>2</v>
      </c>
      <c r="AM239" s="24"/>
      <c r="AN239" s="24"/>
      <c r="AO239" s="24"/>
      <c r="AP239" s="24"/>
      <c r="AQ239" s="24"/>
      <c r="AR239" s="24"/>
      <c r="AS239" s="24"/>
      <c r="AT239" s="24"/>
      <c r="AU239" s="24"/>
      <c r="AV239" s="24"/>
      <c r="AW239" s="24"/>
      <c r="AX239" s="24"/>
      <c r="AY239" s="24"/>
    </row>
    <row r="240" spans="1:51" ht="14.25" customHeight="1">
      <c r="A240" s="222">
        <v>38</v>
      </c>
      <c r="B240" s="158">
        <v>0</v>
      </c>
      <c r="C240" s="158">
        <v>0</v>
      </c>
      <c r="D240" s="158">
        <v>100</v>
      </c>
      <c r="E240" s="158">
        <v>0</v>
      </c>
      <c r="F240" s="158">
        <v>0</v>
      </c>
      <c r="G240" s="158">
        <v>0</v>
      </c>
      <c r="H240" s="158">
        <v>380</v>
      </c>
      <c r="I240" s="158">
        <v>3</v>
      </c>
      <c r="J240" s="158"/>
      <c r="K240" s="158">
        <v>10</v>
      </c>
      <c r="L240" s="158"/>
      <c r="M240" s="158"/>
      <c r="N240" s="158">
        <v>30</v>
      </c>
      <c r="O240" s="158">
        <v>1</v>
      </c>
      <c r="P240" s="158" t="s">
        <v>57</v>
      </c>
      <c r="Q240" s="158">
        <v>54.5</v>
      </c>
      <c r="R240" s="158">
        <v>35</v>
      </c>
      <c r="S240" s="158">
        <v>10.5</v>
      </c>
      <c r="T240" s="158"/>
      <c r="U240" s="216" t="s">
        <v>171</v>
      </c>
      <c r="V240" s="217"/>
      <c r="W240" s="218"/>
      <c r="X240" s="201" t="s">
        <v>172</v>
      </c>
      <c r="Y240" s="202"/>
      <c r="Z240" s="203"/>
      <c r="AA240" s="214" t="s">
        <v>201</v>
      </c>
      <c r="AB240" s="214"/>
      <c r="AC240" s="214"/>
      <c r="AD240" s="214"/>
      <c r="AE240" s="158" t="s">
        <v>202</v>
      </c>
      <c r="AF240" s="158">
        <v>1</v>
      </c>
      <c r="AG240" s="158"/>
      <c r="AH240" s="158"/>
      <c r="AI240" s="158">
        <v>420</v>
      </c>
      <c r="AJ240" s="158"/>
      <c r="AK240" s="158">
        <v>5</v>
      </c>
      <c r="AL240" s="158">
        <v>1</v>
      </c>
      <c r="AO240" s="198" t="s">
        <v>203</v>
      </c>
    </row>
    <row r="241" spans="1:41" ht="14.25" customHeight="1">
      <c r="A241" s="222"/>
      <c r="B241" s="158">
        <v>0</v>
      </c>
      <c r="C241" s="158">
        <v>0</v>
      </c>
      <c r="D241" s="158">
        <v>100</v>
      </c>
      <c r="E241" s="158">
        <v>0</v>
      </c>
      <c r="F241" s="158">
        <v>0</v>
      </c>
      <c r="G241" s="158">
        <v>0</v>
      </c>
      <c r="H241" s="158">
        <v>380</v>
      </c>
      <c r="I241" s="158">
        <v>3</v>
      </c>
      <c r="J241" s="158"/>
      <c r="K241" s="158">
        <v>10</v>
      </c>
      <c r="L241" s="158"/>
      <c r="M241" s="158"/>
      <c r="N241" s="158">
        <v>30</v>
      </c>
      <c r="O241" s="158">
        <v>1</v>
      </c>
      <c r="P241" s="158" t="s">
        <v>57</v>
      </c>
      <c r="Q241" s="158">
        <v>68.8</v>
      </c>
      <c r="R241" s="158">
        <v>24.8</v>
      </c>
      <c r="S241" s="158">
        <v>6.4</v>
      </c>
      <c r="T241" s="158"/>
      <c r="U241" s="219"/>
      <c r="V241" s="198"/>
      <c r="W241" s="220"/>
      <c r="X241" s="204"/>
      <c r="Y241" s="205"/>
      <c r="Z241" s="206"/>
      <c r="AA241" s="214"/>
      <c r="AB241" s="214"/>
      <c r="AC241" s="214"/>
      <c r="AD241" s="214"/>
      <c r="AE241" s="158" t="s">
        <v>204</v>
      </c>
      <c r="AF241" s="158">
        <v>1</v>
      </c>
      <c r="AG241" s="158"/>
      <c r="AH241" s="158"/>
      <c r="AI241" s="158">
        <v>420</v>
      </c>
      <c r="AJ241" s="158"/>
      <c r="AK241" s="158">
        <v>5</v>
      </c>
      <c r="AL241" s="158">
        <v>1</v>
      </c>
      <c r="AO241" s="198"/>
    </row>
    <row r="242" spans="1:41" ht="14.25" customHeight="1">
      <c r="A242" s="222"/>
      <c r="B242" s="158">
        <v>100</v>
      </c>
      <c r="C242" s="158">
        <v>0</v>
      </c>
      <c r="D242" s="158">
        <v>0</v>
      </c>
      <c r="E242" s="158">
        <v>0</v>
      </c>
      <c r="F242" s="158">
        <v>0</v>
      </c>
      <c r="G242" s="158">
        <v>0</v>
      </c>
      <c r="H242" s="158">
        <v>430</v>
      </c>
      <c r="I242" s="158">
        <v>3</v>
      </c>
      <c r="J242" s="158"/>
      <c r="K242" s="158">
        <v>10</v>
      </c>
      <c r="L242" s="158"/>
      <c r="M242" s="158"/>
      <c r="N242" s="158">
        <v>30</v>
      </c>
      <c r="O242" s="158">
        <v>1</v>
      </c>
      <c r="P242" s="158" t="s">
        <v>57</v>
      </c>
      <c r="Q242" s="158">
        <v>67.8</v>
      </c>
      <c r="R242" s="158">
        <v>23.7</v>
      </c>
      <c r="S242" s="158">
        <v>8.5</v>
      </c>
      <c r="T242" s="158"/>
      <c r="U242" s="219"/>
      <c r="V242" s="198"/>
      <c r="W242" s="220"/>
      <c r="X242" s="204"/>
      <c r="Y242" s="205"/>
      <c r="Z242" s="206"/>
      <c r="AA242" s="214"/>
      <c r="AB242" s="214"/>
      <c r="AC242" s="214"/>
      <c r="AD242" s="214"/>
      <c r="AE242" s="158" t="s">
        <v>205</v>
      </c>
      <c r="AF242" s="158">
        <v>1</v>
      </c>
      <c r="AG242" s="158"/>
      <c r="AH242" s="158"/>
      <c r="AI242" s="158">
        <v>420</v>
      </c>
      <c r="AJ242" s="158"/>
      <c r="AK242" s="158">
        <v>5</v>
      </c>
      <c r="AL242" s="158">
        <v>1</v>
      </c>
      <c r="AO242" s="198"/>
    </row>
    <row r="243" spans="1:41" ht="14.25" customHeight="1">
      <c r="A243" s="222"/>
      <c r="B243" s="158">
        <v>100</v>
      </c>
      <c r="C243" s="158">
        <v>0</v>
      </c>
      <c r="D243" s="158">
        <v>0</v>
      </c>
      <c r="E243" s="158">
        <v>0</v>
      </c>
      <c r="F243" s="158">
        <v>0</v>
      </c>
      <c r="G243" s="158">
        <v>0</v>
      </c>
      <c r="H243" s="158">
        <v>430</v>
      </c>
      <c r="I243" s="158">
        <v>3</v>
      </c>
      <c r="J243" s="158"/>
      <c r="K243" s="158">
        <v>10</v>
      </c>
      <c r="L243" s="158"/>
      <c r="M243" s="158"/>
      <c r="N243" s="158">
        <v>30</v>
      </c>
      <c r="O243" s="158">
        <v>1</v>
      </c>
      <c r="P243" s="158" t="s">
        <v>57</v>
      </c>
      <c r="Q243" s="158">
        <v>74.3</v>
      </c>
      <c r="R243" s="158">
        <v>13.4</v>
      </c>
      <c r="S243" s="158">
        <v>12.3</v>
      </c>
      <c r="T243" s="158"/>
      <c r="U243" s="219"/>
      <c r="V243" s="198"/>
      <c r="W243" s="220"/>
      <c r="X243" s="204"/>
      <c r="Y243" s="205"/>
      <c r="Z243" s="206"/>
      <c r="AA243" s="214"/>
      <c r="AB243" s="214"/>
      <c r="AC243" s="214"/>
      <c r="AD243" s="214"/>
      <c r="AE243" s="158" t="s">
        <v>206</v>
      </c>
      <c r="AF243" s="158">
        <v>1</v>
      </c>
      <c r="AG243" s="158"/>
      <c r="AH243" s="158"/>
      <c r="AI243" s="158">
        <v>270</v>
      </c>
      <c r="AJ243" s="158"/>
      <c r="AK243" s="158">
        <v>0.3</v>
      </c>
      <c r="AL243" s="158">
        <v>1</v>
      </c>
      <c r="AO243" s="198"/>
    </row>
    <row r="244" spans="1:41" ht="14.25" customHeight="1">
      <c r="A244" s="222"/>
      <c r="B244" s="158">
        <v>100</v>
      </c>
      <c r="C244" s="158">
        <v>0</v>
      </c>
      <c r="D244" s="158">
        <v>0</v>
      </c>
      <c r="E244" s="158">
        <v>0</v>
      </c>
      <c r="F244" s="158">
        <v>0</v>
      </c>
      <c r="G244" s="158">
        <v>0</v>
      </c>
      <c r="H244" s="158">
        <v>430</v>
      </c>
      <c r="I244" s="158">
        <v>3</v>
      </c>
      <c r="J244" s="158"/>
      <c r="K244" s="158">
        <v>10</v>
      </c>
      <c r="L244" s="158"/>
      <c r="M244" s="158"/>
      <c r="N244" s="158">
        <v>30</v>
      </c>
      <c r="O244" s="158">
        <v>1</v>
      </c>
      <c r="P244" s="158" t="s">
        <v>57</v>
      </c>
      <c r="Q244" s="158">
        <v>49.8</v>
      </c>
      <c r="R244" s="158">
        <v>44.3</v>
      </c>
      <c r="S244" s="158">
        <v>5.8</v>
      </c>
      <c r="T244" s="158"/>
      <c r="U244" s="219"/>
      <c r="V244" s="198"/>
      <c r="W244" s="220"/>
      <c r="X244" s="204"/>
      <c r="Y244" s="205"/>
      <c r="Z244" s="206"/>
      <c r="AA244" s="214"/>
      <c r="AB244" s="214"/>
      <c r="AC244" s="214"/>
      <c r="AD244" s="214"/>
      <c r="AE244" s="158" t="s">
        <v>192</v>
      </c>
      <c r="AF244" s="158">
        <v>1</v>
      </c>
      <c r="AG244" s="158"/>
      <c r="AH244" s="158"/>
      <c r="AI244" s="158">
        <v>360</v>
      </c>
      <c r="AJ244" s="158"/>
      <c r="AK244" s="158">
        <v>10</v>
      </c>
      <c r="AL244" s="158">
        <v>1</v>
      </c>
      <c r="AO244" s="198"/>
    </row>
    <row r="245" spans="1:41" ht="14.25" customHeight="1">
      <c r="A245" s="222"/>
      <c r="B245" s="158">
        <v>100</v>
      </c>
      <c r="C245" s="158">
        <v>0</v>
      </c>
      <c r="D245" s="158">
        <v>0</v>
      </c>
      <c r="E245" s="158">
        <v>0</v>
      </c>
      <c r="F245" s="158">
        <v>0</v>
      </c>
      <c r="G245" s="158">
        <v>0</v>
      </c>
      <c r="H245" s="158">
        <v>430</v>
      </c>
      <c r="I245" s="158">
        <v>3</v>
      </c>
      <c r="J245" s="158"/>
      <c r="K245" s="158">
        <v>10</v>
      </c>
      <c r="L245" s="158"/>
      <c r="M245" s="158"/>
      <c r="N245" s="158">
        <v>30</v>
      </c>
      <c r="O245" s="158">
        <v>1</v>
      </c>
      <c r="P245" s="158" t="s">
        <v>57</v>
      </c>
      <c r="Q245" s="158">
        <v>71.099999999999994</v>
      </c>
      <c r="R245" s="158">
        <v>11</v>
      </c>
      <c r="S245" s="158">
        <v>17.899999999999999</v>
      </c>
      <c r="T245" s="158"/>
      <c r="U245" s="219"/>
      <c r="V245" s="198"/>
      <c r="W245" s="220"/>
      <c r="X245" s="204"/>
      <c r="Y245" s="205"/>
      <c r="Z245" s="206"/>
      <c r="AA245" s="214"/>
      <c r="AB245" s="214"/>
      <c r="AC245" s="214"/>
      <c r="AD245" s="214"/>
      <c r="AE245" s="158" t="s">
        <v>207</v>
      </c>
      <c r="AF245" s="158">
        <v>1</v>
      </c>
      <c r="AG245" s="158"/>
      <c r="AH245" s="158"/>
      <c r="AI245" s="158">
        <v>1030</v>
      </c>
      <c r="AJ245" s="158"/>
      <c r="AK245" s="158">
        <v>100</v>
      </c>
      <c r="AL245" s="158">
        <v>1</v>
      </c>
      <c r="AO245" s="198"/>
    </row>
    <row r="246" spans="1:41" ht="14.25" customHeight="1">
      <c r="A246" s="222"/>
      <c r="B246" s="158">
        <v>100</v>
      </c>
      <c r="C246" s="158">
        <v>0</v>
      </c>
      <c r="D246" s="158">
        <v>0</v>
      </c>
      <c r="E246" s="158">
        <v>0</v>
      </c>
      <c r="F246" s="158">
        <v>0</v>
      </c>
      <c r="G246" s="158">
        <v>0</v>
      </c>
      <c r="H246" s="158">
        <v>430</v>
      </c>
      <c r="I246" s="158">
        <v>3</v>
      </c>
      <c r="J246" s="158"/>
      <c r="K246" s="158">
        <v>10</v>
      </c>
      <c r="L246" s="158"/>
      <c r="M246" s="158"/>
      <c r="N246" s="158">
        <v>30</v>
      </c>
      <c r="O246" s="158">
        <v>1</v>
      </c>
      <c r="P246" s="158" t="s">
        <v>57</v>
      </c>
      <c r="Q246" s="158">
        <v>81.400000000000006</v>
      </c>
      <c r="R246" s="158">
        <v>10.1</v>
      </c>
      <c r="S246" s="158">
        <v>8.5</v>
      </c>
      <c r="T246" s="158"/>
      <c r="U246" s="219"/>
      <c r="V246" s="198"/>
      <c r="W246" s="220"/>
      <c r="X246" s="204"/>
      <c r="Y246" s="205"/>
      <c r="Z246" s="206"/>
      <c r="AA246" s="214"/>
      <c r="AB246" s="214"/>
      <c r="AC246" s="214"/>
      <c r="AD246" s="214"/>
      <c r="AE246" s="158" t="s">
        <v>207</v>
      </c>
      <c r="AF246" s="158">
        <v>1</v>
      </c>
      <c r="AG246" s="158"/>
      <c r="AH246" s="158"/>
      <c r="AI246" s="158">
        <v>1030</v>
      </c>
      <c r="AJ246" s="158"/>
      <c r="AK246" s="158">
        <v>100</v>
      </c>
      <c r="AL246" s="158">
        <v>1</v>
      </c>
      <c r="AO246" s="198"/>
    </row>
    <row r="247" spans="1:41" ht="14.25" customHeight="1">
      <c r="A247" s="222"/>
      <c r="B247" s="158">
        <v>100</v>
      </c>
      <c r="C247" s="158">
        <v>0</v>
      </c>
      <c r="D247" s="158">
        <v>0</v>
      </c>
      <c r="E247" s="158">
        <v>0</v>
      </c>
      <c r="F247" s="158">
        <v>0</v>
      </c>
      <c r="G247" s="158">
        <v>0</v>
      </c>
      <c r="H247" s="158">
        <v>430</v>
      </c>
      <c r="I247" s="158">
        <v>3</v>
      </c>
      <c r="J247" s="158"/>
      <c r="K247" s="158">
        <v>10</v>
      </c>
      <c r="L247" s="158"/>
      <c r="M247" s="158"/>
      <c r="N247" s="158">
        <v>30</v>
      </c>
      <c r="O247" s="158">
        <v>1</v>
      </c>
      <c r="P247" s="158" t="s">
        <v>57</v>
      </c>
      <c r="Q247" s="158">
        <v>80.099999999999994</v>
      </c>
      <c r="R247" s="158">
        <v>9.1999999999999993</v>
      </c>
      <c r="S247" s="158">
        <v>10.7</v>
      </c>
      <c r="T247" s="158"/>
      <c r="U247" s="219"/>
      <c r="V247" s="198"/>
      <c r="W247" s="220"/>
      <c r="X247" s="204"/>
      <c r="Y247" s="205"/>
      <c r="Z247" s="206"/>
      <c r="AA247" s="214"/>
      <c r="AB247" s="214"/>
      <c r="AC247" s="214"/>
      <c r="AD247" s="214"/>
      <c r="AE247" s="158" t="s">
        <v>207</v>
      </c>
      <c r="AF247" s="158">
        <v>1</v>
      </c>
      <c r="AG247" s="158"/>
      <c r="AH247" s="158"/>
      <c r="AI247" s="158">
        <v>1030</v>
      </c>
      <c r="AJ247" s="158"/>
      <c r="AK247" s="158">
        <v>100</v>
      </c>
      <c r="AL247" s="158">
        <v>1</v>
      </c>
      <c r="AO247" s="198"/>
    </row>
    <row r="248" spans="1:41" ht="14.25" customHeight="1">
      <c r="A248" s="222"/>
      <c r="B248" s="158">
        <v>100</v>
      </c>
      <c r="C248" s="158">
        <v>0</v>
      </c>
      <c r="D248" s="158">
        <v>0</v>
      </c>
      <c r="E248" s="158">
        <v>0</v>
      </c>
      <c r="F248" s="158">
        <v>0</v>
      </c>
      <c r="G248" s="158">
        <v>0</v>
      </c>
      <c r="H248" s="158">
        <v>430</v>
      </c>
      <c r="I248" s="158">
        <v>3</v>
      </c>
      <c r="J248" s="158"/>
      <c r="K248" s="158">
        <v>10</v>
      </c>
      <c r="L248" s="158"/>
      <c r="M248" s="158"/>
      <c r="N248" s="158">
        <v>30</v>
      </c>
      <c r="O248" s="158">
        <v>1</v>
      </c>
      <c r="P248" s="158" t="s">
        <v>57</v>
      </c>
      <c r="Q248" s="158">
        <v>81.900000000000006</v>
      </c>
      <c r="R248" s="158">
        <v>9.3000000000000007</v>
      </c>
      <c r="S248" s="158">
        <v>8.8000000000000007</v>
      </c>
      <c r="T248" s="158"/>
      <c r="U248" s="219"/>
      <c r="V248" s="198"/>
      <c r="W248" s="220"/>
      <c r="X248" s="204"/>
      <c r="Y248" s="205"/>
      <c r="Z248" s="206"/>
      <c r="AA248" s="214"/>
      <c r="AB248" s="214"/>
      <c r="AC248" s="214"/>
      <c r="AD248" s="214"/>
      <c r="AE248" s="158" t="s">
        <v>207</v>
      </c>
      <c r="AF248" s="158">
        <v>1</v>
      </c>
      <c r="AG248" s="158"/>
      <c r="AH248" s="158"/>
      <c r="AI248" s="158">
        <v>1030</v>
      </c>
      <c r="AJ248" s="158"/>
      <c r="AK248" s="158">
        <v>100</v>
      </c>
      <c r="AL248" s="158">
        <v>1</v>
      </c>
      <c r="AO248" s="198"/>
    </row>
    <row r="249" spans="1:41" ht="14.25" customHeight="1">
      <c r="A249" s="222"/>
      <c r="B249" s="158">
        <v>100</v>
      </c>
      <c r="C249" s="158">
        <v>0</v>
      </c>
      <c r="D249" s="158">
        <v>0</v>
      </c>
      <c r="E249" s="158">
        <v>0</v>
      </c>
      <c r="F249" s="158">
        <v>0</v>
      </c>
      <c r="G249" s="158">
        <v>0</v>
      </c>
      <c r="H249" s="158">
        <v>430</v>
      </c>
      <c r="I249" s="158">
        <v>3</v>
      </c>
      <c r="J249" s="158"/>
      <c r="K249" s="158">
        <v>10</v>
      </c>
      <c r="L249" s="158"/>
      <c r="M249" s="158"/>
      <c r="N249" s="158">
        <v>30</v>
      </c>
      <c r="O249" s="158">
        <v>1</v>
      </c>
      <c r="P249" s="158" t="s">
        <v>57</v>
      </c>
      <c r="Q249" s="158">
        <v>75.2</v>
      </c>
      <c r="R249" s="158">
        <v>8.9</v>
      </c>
      <c r="S249" s="158">
        <v>15.9</v>
      </c>
      <c r="T249" s="158"/>
      <c r="U249" s="219"/>
      <c r="V249" s="198"/>
      <c r="W249" s="220"/>
      <c r="X249" s="204"/>
      <c r="Y249" s="205"/>
      <c r="Z249" s="206"/>
      <c r="AA249" s="214"/>
      <c r="AB249" s="214"/>
      <c r="AC249" s="214"/>
      <c r="AD249" s="214"/>
      <c r="AE249" s="158" t="s">
        <v>207</v>
      </c>
      <c r="AF249" s="158">
        <v>1</v>
      </c>
      <c r="AG249" s="158"/>
      <c r="AH249" s="158"/>
      <c r="AI249" s="158">
        <v>1030</v>
      </c>
      <c r="AJ249" s="158"/>
      <c r="AK249" s="158">
        <v>100</v>
      </c>
      <c r="AL249" s="158">
        <v>1</v>
      </c>
      <c r="AO249" s="198"/>
    </row>
    <row r="250" spans="1:41" ht="14.25" customHeight="1">
      <c r="A250" s="222"/>
      <c r="B250" s="158">
        <v>0</v>
      </c>
      <c r="C250" s="158">
        <v>0</v>
      </c>
      <c r="D250" s="158">
        <v>100</v>
      </c>
      <c r="E250" s="158">
        <v>0</v>
      </c>
      <c r="F250" s="158">
        <v>0</v>
      </c>
      <c r="G250" s="158">
        <v>0</v>
      </c>
      <c r="H250" s="158">
        <v>380</v>
      </c>
      <c r="I250" s="158">
        <v>3</v>
      </c>
      <c r="J250" s="158"/>
      <c r="K250" s="158">
        <v>10</v>
      </c>
      <c r="L250" s="158"/>
      <c r="M250" s="158"/>
      <c r="N250" s="158">
        <v>30</v>
      </c>
      <c r="O250" s="158">
        <v>1</v>
      </c>
      <c r="P250" s="158" t="s">
        <v>57</v>
      </c>
      <c r="Q250" s="158">
        <v>78.3</v>
      </c>
      <c r="R250" s="158">
        <v>11.3</v>
      </c>
      <c r="S250" s="158">
        <v>10.4</v>
      </c>
      <c r="T250" s="158"/>
      <c r="U250" s="219"/>
      <c r="V250" s="198"/>
      <c r="W250" s="220"/>
      <c r="X250" s="204"/>
      <c r="Y250" s="205"/>
      <c r="Z250" s="206"/>
      <c r="AA250" s="214"/>
      <c r="AB250" s="214"/>
      <c r="AC250" s="214"/>
      <c r="AD250" s="214"/>
      <c r="AE250" s="158" t="s">
        <v>205</v>
      </c>
      <c r="AF250" s="158">
        <v>1</v>
      </c>
      <c r="AG250" s="158"/>
      <c r="AH250" s="158"/>
      <c r="AI250" s="158">
        <v>420</v>
      </c>
      <c r="AJ250" s="158"/>
      <c r="AK250" s="158">
        <v>5</v>
      </c>
      <c r="AL250" s="158">
        <v>1</v>
      </c>
      <c r="AO250" s="198"/>
    </row>
    <row r="251" spans="1:41" ht="14.25" customHeight="1">
      <c r="A251" s="222"/>
      <c r="B251" s="158">
        <v>0</v>
      </c>
      <c r="C251" s="158">
        <v>0</v>
      </c>
      <c r="D251" s="158">
        <v>100</v>
      </c>
      <c r="E251" s="158">
        <v>0</v>
      </c>
      <c r="F251" s="158">
        <v>0</v>
      </c>
      <c r="G251" s="158">
        <v>0</v>
      </c>
      <c r="H251" s="158">
        <v>380</v>
      </c>
      <c r="I251" s="158">
        <v>3</v>
      </c>
      <c r="J251" s="158"/>
      <c r="K251" s="158">
        <v>10</v>
      </c>
      <c r="L251" s="158"/>
      <c r="M251" s="158"/>
      <c r="N251" s="158">
        <v>30</v>
      </c>
      <c r="O251" s="158">
        <v>1</v>
      </c>
      <c r="P251" s="158" t="s">
        <v>57</v>
      </c>
      <c r="Q251" s="158">
        <v>47</v>
      </c>
      <c r="R251" s="158">
        <v>50</v>
      </c>
      <c r="S251" s="158">
        <v>3</v>
      </c>
      <c r="T251" s="158"/>
      <c r="U251" s="219"/>
      <c r="V251" s="198"/>
      <c r="W251" s="220"/>
      <c r="X251" s="204"/>
      <c r="Y251" s="205"/>
      <c r="Z251" s="206"/>
      <c r="AA251" s="214"/>
      <c r="AB251" s="214"/>
      <c r="AC251" s="214"/>
      <c r="AD251" s="214"/>
      <c r="AE251" s="158" t="s">
        <v>192</v>
      </c>
      <c r="AF251" s="158">
        <v>1</v>
      </c>
      <c r="AG251" s="158"/>
      <c r="AH251" s="158"/>
      <c r="AI251" s="158">
        <v>360</v>
      </c>
      <c r="AJ251" s="158"/>
      <c r="AK251" s="158">
        <v>10</v>
      </c>
      <c r="AL251" s="158">
        <v>1</v>
      </c>
      <c r="AO251" s="198"/>
    </row>
    <row r="252" spans="1:41" ht="14.25" customHeight="1">
      <c r="A252" s="222"/>
      <c r="B252" s="158">
        <v>0</v>
      </c>
      <c r="C252" s="158">
        <v>0</v>
      </c>
      <c r="D252" s="158">
        <v>100</v>
      </c>
      <c r="E252" s="158">
        <v>0</v>
      </c>
      <c r="F252" s="158">
        <v>0</v>
      </c>
      <c r="G252" s="158">
        <v>0</v>
      </c>
      <c r="H252" s="158">
        <v>380</v>
      </c>
      <c r="I252" s="158">
        <v>3</v>
      </c>
      <c r="J252" s="158"/>
      <c r="K252" s="158">
        <v>10</v>
      </c>
      <c r="L252" s="158"/>
      <c r="M252" s="158"/>
      <c r="N252" s="158">
        <v>30</v>
      </c>
      <c r="O252" s="158">
        <v>1</v>
      </c>
      <c r="P252" s="158" t="s">
        <v>57</v>
      </c>
      <c r="Q252" s="158">
        <v>75.400000000000006</v>
      </c>
      <c r="R252" s="158">
        <v>12.1</v>
      </c>
      <c r="S252" s="158">
        <v>12.5</v>
      </c>
      <c r="T252" s="158"/>
      <c r="U252" s="219"/>
      <c r="V252" s="198"/>
      <c r="W252" s="220"/>
      <c r="X252" s="204"/>
      <c r="Y252" s="205"/>
      <c r="Z252" s="206"/>
      <c r="AA252" s="214"/>
      <c r="AB252" s="214"/>
      <c r="AC252" s="214"/>
      <c r="AD252" s="214"/>
      <c r="AE252" s="158" t="s">
        <v>208</v>
      </c>
      <c r="AF252" s="158">
        <v>1</v>
      </c>
      <c r="AG252" s="158"/>
      <c r="AH252" s="158"/>
      <c r="AI252" s="158">
        <v>220</v>
      </c>
      <c r="AJ252" s="158"/>
      <c r="AK252" s="158">
        <v>100</v>
      </c>
      <c r="AL252" s="158">
        <v>1</v>
      </c>
      <c r="AO252" s="198"/>
    </row>
    <row r="253" spans="1:41" ht="14.25" customHeight="1">
      <c r="A253" s="222"/>
      <c r="B253" s="158">
        <v>0</v>
      </c>
      <c r="C253" s="158">
        <v>0</v>
      </c>
      <c r="D253" s="158">
        <v>100</v>
      </c>
      <c r="E253" s="158">
        <v>0</v>
      </c>
      <c r="F253" s="158">
        <v>0</v>
      </c>
      <c r="G253" s="158">
        <v>0</v>
      </c>
      <c r="H253" s="158">
        <v>380</v>
      </c>
      <c r="I253" s="158">
        <v>3</v>
      </c>
      <c r="J253" s="158"/>
      <c r="K253" s="158">
        <v>10</v>
      </c>
      <c r="L253" s="158"/>
      <c r="M253" s="158"/>
      <c r="N253" s="158">
        <v>30</v>
      </c>
      <c r="O253" s="158">
        <v>1</v>
      </c>
      <c r="P253" s="158" t="s">
        <v>57</v>
      </c>
      <c r="Q253" s="158">
        <v>80.599999999999994</v>
      </c>
      <c r="R253" s="158">
        <v>8.6</v>
      </c>
      <c r="S253" s="158">
        <v>10.8</v>
      </c>
      <c r="T253" s="158"/>
      <c r="U253" s="219"/>
      <c r="V253" s="198"/>
      <c r="W253" s="220"/>
      <c r="X253" s="204"/>
      <c r="Y253" s="205"/>
      <c r="Z253" s="206"/>
      <c r="AA253" s="214"/>
      <c r="AB253" s="214"/>
      <c r="AC253" s="214"/>
      <c r="AD253" s="214"/>
      <c r="AE253" s="158" t="s">
        <v>209</v>
      </c>
      <c r="AF253" s="158">
        <v>1</v>
      </c>
      <c r="AG253" s="158"/>
      <c r="AH253" s="158"/>
      <c r="AI253" s="158">
        <v>510</v>
      </c>
      <c r="AJ253" s="158"/>
      <c r="AK253" s="158">
        <v>100</v>
      </c>
      <c r="AL253" s="158">
        <v>1</v>
      </c>
      <c r="AO253" s="198"/>
    </row>
    <row r="254" spans="1:41" ht="14.25" customHeight="1">
      <c r="A254" s="222"/>
      <c r="B254" s="158">
        <v>0</v>
      </c>
      <c r="C254" s="158">
        <v>0</v>
      </c>
      <c r="D254" s="158">
        <v>100</v>
      </c>
      <c r="E254" s="158">
        <v>0</v>
      </c>
      <c r="F254" s="158">
        <v>0</v>
      </c>
      <c r="G254" s="158">
        <v>0</v>
      </c>
      <c r="H254" s="158">
        <v>380</v>
      </c>
      <c r="I254" s="158">
        <v>3</v>
      </c>
      <c r="J254" s="158"/>
      <c r="K254" s="158">
        <v>10</v>
      </c>
      <c r="L254" s="158"/>
      <c r="M254" s="158"/>
      <c r="N254" s="158">
        <v>30</v>
      </c>
      <c r="O254" s="158">
        <v>1</v>
      </c>
      <c r="P254" s="158" t="s">
        <v>57</v>
      </c>
      <c r="Q254" s="158">
        <v>86.4</v>
      </c>
      <c r="R254" s="158">
        <v>6.6</v>
      </c>
      <c r="S254" s="158">
        <v>6.9</v>
      </c>
      <c r="T254" s="158"/>
      <c r="U254" s="219"/>
      <c r="V254" s="198"/>
      <c r="W254" s="220"/>
      <c r="X254" s="204"/>
      <c r="Y254" s="205"/>
      <c r="Z254" s="206"/>
      <c r="AA254" s="214"/>
      <c r="AB254" s="214"/>
      <c r="AC254" s="214"/>
      <c r="AD254" s="214"/>
      <c r="AE254" s="158" t="s">
        <v>207</v>
      </c>
      <c r="AF254" s="158">
        <v>1</v>
      </c>
      <c r="AG254" s="158"/>
      <c r="AH254" s="158"/>
      <c r="AI254" s="158">
        <v>1030</v>
      </c>
      <c r="AJ254" s="158"/>
      <c r="AK254" s="158">
        <v>100</v>
      </c>
      <c r="AL254" s="158">
        <v>1</v>
      </c>
      <c r="AO254" s="198"/>
    </row>
    <row r="255" spans="1:41" ht="14.25" customHeight="1">
      <c r="A255" s="222"/>
      <c r="B255" s="158">
        <v>0</v>
      </c>
      <c r="C255" s="158">
        <v>0</v>
      </c>
      <c r="D255" s="158">
        <v>100</v>
      </c>
      <c r="E255" s="158">
        <v>0</v>
      </c>
      <c r="F255" s="158">
        <v>0</v>
      </c>
      <c r="G255" s="158">
        <v>0</v>
      </c>
      <c r="H255" s="158">
        <v>380</v>
      </c>
      <c r="I255" s="158">
        <v>3</v>
      </c>
      <c r="J255" s="158"/>
      <c r="K255" s="158">
        <v>10</v>
      </c>
      <c r="L255" s="158"/>
      <c r="M255" s="158"/>
      <c r="N255" s="158">
        <v>30</v>
      </c>
      <c r="O255" s="158">
        <v>1</v>
      </c>
      <c r="P255" s="158" t="s">
        <v>57</v>
      </c>
      <c r="Q255" s="158">
        <v>85.4</v>
      </c>
      <c r="R255" s="158">
        <v>9.1</v>
      </c>
      <c r="S255" s="158">
        <v>5.5</v>
      </c>
      <c r="T255" s="158"/>
      <c r="U255" s="219"/>
      <c r="V255" s="198"/>
      <c r="W255" s="220"/>
      <c r="X255" s="204"/>
      <c r="Y255" s="205"/>
      <c r="Z255" s="206"/>
      <c r="AA255" s="214"/>
      <c r="AB255" s="214"/>
      <c r="AC255" s="214"/>
      <c r="AD255" s="214"/>
      <c r="AE255" s="158" t="s">
        <v>207</v>
      </c>
      <c r="AF255" s="158">
        <v>1</v>
      </c>
      <c r="AG255" s="158"/>
      <c r="AH255" s="158"/>
      <c r="AI255" s="158">
        <v>1030</v>
      </c>
      <c r="AJ255" s="158"/>
      <c r="AK255" s="158">
        <v>100</v>
      </c>
      <c r="AL255" s="158">
        <v>1</v>
      </c>
      <c r="AO255" s="198"/>
    </row>
    <row r="256" spans="1:41" ht="14.25" customHeight="1">
      <c r="A256" s="222"/>
      <c r="B256" s="158">
        <v>0</v>
      </c>
      <c r="C256" s="158">
        <v>0</v>
      </c>
      <c r="D256" s="158">
        <v>100</v>
      </c>
      <c r="E256" s="158">
        <v>0</v>
      </c>
      <c r="F256" s="158">
        <v>0</v>
      </c>
      <c r="G256" s="158">
        <v>0</v>
      </c>
      <c r="H256" s="158">
        <v>380</v>
      </c>
      <c r="I256" s="158">
        <v>3</v>
      </c>
      <c r="J256" s="158"/>
      <c r="K256" s="158">
        <v>10</v>
      </c>
      <c r="L256" s="158"/>
      <c r="M256" s="158"/>
      <c r="N256" s="158">
        <v>30</v>
      </c>
      <c r="O256" s="158">
        <v>1</v>
      </c>
      <c r="P256" s="158" t="s">
        <v>57</v>
      </c>
      <c r="Q256" s="158">
        <v>83.3</v>
      </c>
      <c r="R256" s="158">
        <v>11.2</v>
      </c>
      <c r="S256" s="158">
        <v>5.5</v>
      </c>
      <c r="T256" s="158"/>
      <c r="U256" s="219"/>
      <c r="V256" s="198"/>
      <c r="W256" s="220"/>
      <c r="X256" s="204"/>
      <c r="Y256" s="205"/>
      <c r="Z256" s="206"/>
      <c r="AA256" s="214"/>
      <c r="AB256" s="214"/>
      <c r="AC256" s="214"/>
      <c r="AD256" s="214"/>
      <c r="AE256" s="158" t="s">
        <v>207</v>
      </c>
      <c r="AF256" s="158">
        <v>1</v>
      </c>
      <c r="AG256" s="158"/>
      <c r="AH256" s="158"/>
      <c r="AI256" s="158">
        <v>1030</v>
      </c>
      <c r="AJ256" s="158"/>
      <c r="AK256" s="158">
        <v>100</v>
      </c>
      <c r="AL256" s="158">
        <v>1</v>
      </c>
      <c r="AO256" s="198"/>
    </row>
    <row r="257" spans="1:41" ht="14.25" customHeight="1">
      <c r="A257" s="222"/>
      <c r="B257" s="158">
        <v>0</v>
      </c>
      <c r="C257" s="158">
        <v>0</v>
      </c>
      <c r="D257" s="158">
        <v>100</v>
      </c>
      <c r="E257" s="158">
        <v>0</v>
      </c>
      <c r="F257" s="158">
        <v>0</v>
      </c>
      <c r="G257" s="158">
        <v>0</v>
      </c>
      <c r="H257" s="158">
        <v>380</v>
      </c>
      <c r="I257" s="158">
        <v>3</v>
      </c>
      <c r="J257" s="158"/>
      <c r="K257" s="158">
        <v>10</v>
      </c>
      <c r="L257" s="158"/>
      <c r="M257" s="158"/>
      <c r="N257" s="158">
        <v>30</v>
      </c>
      <c r="O257" s="158">
        <v>1</v>
      </c>
      <c r="P257" s="158" t="s">
        <v>57</v>
      </c>
      <c r="Q257" s="158">
        <v>83.7</v>
      </c>
      <c r="R257" s="158">
        <v>9.5</v>
      </c>
      <c r="S257" s="158">
        <v>6.8</v>
      </c>
      <c r="T257" s="158"/>
      <c r="U257" s="219"/>
      <c r="V257" s="198"/>
      <c r="W257" s="220"/>
      <c r="X257" s="204"/>
      <c r="Y257" s="205"/>
      <c r="Z257" s="206"/>
      <c r="AA257" s="214"/>
      <c r="AB257" s="214"/>
      <c r="AC257" s="214"/>
      <c r="AD257" s="214"/>
      <c r="AE257" s="158" t="s">
        <v>207</v>
      </c>
      <c r="AF257" s="158">
        <v>1</v>
      </c>
      <c r="AG257" s="158"/>
      <c r="AH257" s="158"/>
      <c r="AI257" s="158">
        <v>1030</v>
      </c>
      <c r="AJ257" s="158"/>
      <c r="AK257" s="158">
        <v>100</v>
      </c>
      <c r="AL257" s="158">
        <v>1</v>
      </c>
      <c r="AO257" s="198"/>
    </row>
    <row r="258" spans="1:41" ht="14.25" customHeight="1">
      <c r="A258" s="223"/>
      <c r="B258" s="159">
        <v>0</v>
      </c>
      <c r="C258" s="159">
        <v>0</v>
      </c>
      <c r="D258" s="159">
        <v>100</v>
      </c>
      <c r="E258" s="159">
        <v>0</v>
      </c>
      <c r="F258" s="159">
        <v>0</v>
      </c>
      <c r="G258" s="159">
        <v>0</v>
      </c>
      <c r="H258" s="159">
        <v>380</v>
      </c>
      <c r="I258" s="159">
        <v>3</v>
      </c>
      <c r="J258" s="159"/>
      <c r="K258" s="159">
        <v>10</v>
      </c>
      <c r="L258" s="159"/>
      <c r="M258" s="159"/>
      <c r="N258" s="159">
        <v>30</v>
      </c>
      <c r="O258" s="159">
        <v>1</v>
      </c>
      <c r="P258" s="159" t="s">
        <v>57</v>
      </c>
      <c r="Q258" s="159">
        <v>83</v>
      </c>
      <c r="R258" s="159">
        <v>9.3000000000000007</v>
      </c>
      <c r="S258" s="159">
        <v>7.7</v>
      </c>
      <c r="T258" s="159"/>
      <c r="U258" s="219"/>
      <c r="V258" s="198"/>
      <c r="W258" s="220"/>
      <c r="X258" s="204"/>
      <c r="Y258" s="205"/>
      <c r="Z258" s="206"/>
      <c r="AA258" s="215"/>
      <c r="AB258" s="215"/>
      <c r="AC258" s="215"/>
      <c r="AD258" s="215"/>
      <c r="AE258" s="159" t="s">
        <v>207</v>
      </c>
      <c r="AF258" s="159">
        <v>1</v>
      </c>
      <c r="AG258" s="159"/>
      <c r="AH258" s="159"/>
      <c r="AI258" s="159">
        <v>1030</v>
      </c>
      <c r="AJ258" s="159"/>
      <c r="AK258" s="159">
        <v>100</v>
      </c>
      <c r="AL258" s="159">
        <v>1</v>
      </c>
      <c r="AO258" s="198"/>
    </row>
    <row r="259" spans="1:41" ht="14.25" customHeight="1">
      <c r="A259" s="159">
        <v>42</v>
      </c>
      <c r="B259" s="159">
        <v>0</v>
      </c>
      <c r="C259" s="159">
        <v>100</v>
      </c>
      <c r="D259" s="159">
        <v>0</v>
      </c>
      <c r="E259" s="159">
        <v>0</v>
      </c>
      <c r="F259" s="159">
        <v>0</v>
      </c>
      <c r="G259" s="159">
        <v>0</v>
      </c>
      <c r="H259" s="159">
        <v>300</v>
      </c>
      <c r="I259" s="27"/>
      <c r="J259" s="159">
        <v>3.5</v>
      </c>
      <c r="K259" s="159">
        <v>100</v>
      </c>
      <c r="L259" s="159"/>
      <c r="M259" s="159"/>
      <c r="N259" s="159">
        <v>20</v>
      </c>
      <c r="O259" s="159">
        <v>1</v>
      </c>
      <c r="P259" s="159" t="s">
        <v>210</v>
      </c>
      <c r="Q259" s="159">
        <v>53.5</v>
      </c>
      <c r="R259" s="159">
        <v>44.8</v>
      </c>
      <c r="S259" s="159">
        <v>1.7</v>
      </c>
      <c r="T259" s="159"/>
      <c r="U259" s="216" t="s">
        <v>211</v>
      </c>
      <c r="V259" s="217"/>
      <c r="W259" s="218"/>
      <c r="X259" s="162" t="s">
        <v>212</v>
      </c>
      <c r="Y259" s="159"/>
      <c r="Z259" s="159"/>
      <c r="AA259" s="216" t="s">
        <v>213</v>
      </c>
      <c r="AB259" s="217"/>
      <c r="AC259" s="217"/>
      <c r="AD259" s="218"/>
      <c r="AE259" s="159" t="s">
        <v>191</v>
      </c>
      <c r="AF259" s="159"/>
      <c r="AG259" s="159"/>
      <c r="AH259" s="159"/>
      <c r="AI259" s="159"/>
      <c r="AJ259" s="159"/>
      <c r="AK259" s="159">
        <v>3.22</v>
      </c>
      <c r="AL259" s="159">
        <v>10</v>
      </c>
      <c r="AO259" s="198"/>
    </row>
    <row r="260" spans="1:41" ht="14.25" customHeight="1">
      <c r="A260" s="214">
        <v>43</v>
      </c>
      <c r="B260" s="158">
        <v>0</v>
      </c>
      <c r="C260" s="158">
        <v>90</v>
      </c>
      <c r="D260" s="158">
        <v>10</v>
      </c>
      <c r="E260" s="158">
        <v>0</v>
      </c>
      <c r="F260" s="158">
        <v>0</v>
      </c>
      <c r="G260" s="158">
        <v>0</v>
      </c>
      <c r="H260" s="158">
        <v>560</v>
      </c>
      <c r="I260" s="158">
        <v>10</v>
      </c>
      <c r="J260" s="158">
        <v>4</v>
      </c>
      <c r="K260" s="28" t="s">
        <v>146</v>
      </c>
      <c r="L260" s="158"/>
      <c r="M260" s="158">
        <v>90</v>
      </c>
      <c r="N260" s="158"/>
      <c r="O260" s="158">
        <v>1</v>
      </c>
      <c r="P260" s="158" t="s">
        <v>57</v>
      </c>
      <c r="Q260" s="158">
        <v>29</v>
      </c>
      <c r="R260" s="158">
        <v>71</v>
      </c>
      <c r="S260" s="158">
        <v>0</v>
      </c>
      <c r="T260" s="158"/>
      <c r="U260" s="216" t="s">
        <v>214</v>
      </c>
      <c r="V260" s="217"/>
      <c r="W260" s="218"/>
      <c r="X260" s="201" t="s">
        <v>215</v>
      </c>
      <c r="Y260" s="202"/>
      <c r="Z260" s="203"/>
      <c r="AA260" s="207" t="s">
        <v>216</v>
      </c>
      <c r="AB260" s="208"/>
      <c r="AC260" s="208"/>
      <c r="AD260" s="209"/>
      <c r="AE260" s="158" t="s">
        <v>217</v>
      </c>
      <c r="AF260" s="158"/>
      <c r="AG260" s="158"/>
      <c r="AH260" s="158"/>
      <c r="AI260" s="158"/>
      <c r="AJ260" s="158"/>
      <c r="AK260" s="158"/>
      <c r="AL260" s="158"/>
      <c r="AO260" s="198"/>
    </row>
    <row r="261" spans="1:41" ht="14.25" customHeight="1">
      <c r="A261" s="214"/>
      <c r="B261" s="158">
        <v>0</v>
      </c>
      <c r="C261" s="158">
        <v>70</v>
      </c>
      <c r="D261" s="158">
        <v>30</v>
      </c>
      <c r="E261" s="158">
        <v>0</v>
      </c>
      <c r="F261" s="158">
        <v>0</v>
      </c>
      <c r="G261" s="158">
        <v>0</v>
      </c>
      <c r="H261" s="158">
        <v>560</v>
      </c>
      <c r="I261" s="158">
        <v>10</v>
      </c>
      <c r="J261" s="158">
        <v>4</v>
      </c>
      <c r="K261" s="28"/>
      <c r="L261" s="158"/>
      <c r="M261" s="158">
        <v>90</v>
      </c>
      <c r="N261" s="158"/>
      <c r="O261" s="158">
        <v>1</v>
      </c>
      <c r="P261" s="158" t="s">
        <v>57</v>
      </c>
      <c r="Q261" s="158">
        <v>68</v>
      </c>
      <c r="R261" s="158">
        <v>28</v>
      </c>
      <c r="S261" s="158">
        <v>4</v>
      </c>
      <c r="T261" s="158"/>
      <c r="U261" s="219"/>
      <c r="V261" s="198"/>
      <c r="W261" s="220"/>
      <c r="X261" s="204"/>
      <c r="Y261" s="205"/>
      <c r="Z261" s="206"/>
      <c r="AA261" s="210"/>
      <c r="AB261" s="197"/>
      <c r="AC261" s="197"/>
      <c r="AD261" s="211"/>
      <c r="AE261" s="158" t="s">
        <v>217</v>
      </c>
      <c r="AF261" s="158"/>
      <c r="AG261" s="158"/>
      <c r="AH261" s="158"/>
      <c r="AI261" s="158"/>
      <c r="AJ261" s="158"/>
      <c r="AK261" s="158"/>
      <c r="AL261" s="158"/>
      <c r="AO261" s="198"/>
    </row>
    <row r="262" spans="1:41" ht="14.25" customHeight="1">
      <c r="A262" s="214"/>
      <c r="B262" s="158">
        <v>0</v>
      </c>
      <c r="C262" s="158">
        <v>50</v>
      </c>
      <c r="D262" s="158">
        <v>50</v>
      </c>
      <c r="E262" s="158">
        <v>0</v>
      </c>
      <c r="F262" s="158">
        <v>0</v>
      </c>
      <c r="G262" s="158">
        <v>0</v>
      </c>
      <c r="H262" s="158">
        <v>560</v>
      </c>
      <c r="I262" s="158">
        <v>10</v>
      </c>
      <c r="J262" s="158">
        <v>4</v>
      </c>
      <c r="K262" s="28"/>
      <c r="L262" s="158"/>
      <c r="M262" s="158">
        <v>90</v>
      </c>
      <c r="N262" s="158"/>
      <c r="O262" s="158">
        <v>1</v>
      </c>
      <c r="P262" s="158" t="s">
        <v>57</v>
      </c>
      <c r="Q262" s="158">
        <v>70</v>
      </c>
      <c r="R262" s="158">
        <v>25</v>
      </c>
      <c r="S262" s="158">
        <v>5</v>
      </c>
      <c r="T262" s="158"/>
      <c r="U262" s="219"/>
      <c r="V262" s="198"/>
      <c r="W262" s="220"/>
      <c r="X262" s="204"/>
      <c r="Y262" s="205"/>
      <c r="Z262" s="206"/>
      <c r="AA262" s="210"/>
      <c r="AB262" s="197"/>
      <c r="AC262" s="197"/>
      <c r="AD262" s="211"/>
      <c r="AE262" s="158" t="s">
        <v>217</v>
      </c>
      <c r="AF262" s="158"/>
      <c r="AG262" s="158"/>
      <c r="AH262" s="158"/>
      <c r="AI262" s="158"/>
      <c r="AJ262" s="158"/>
      <c r="AK262" s="158"/>
      <c r="AL262" s="158"/>
      <c r="AO262" s="198"/>
    </row>
    <row r="263" spans="1:41" ht="14.25" customHeight="1">
      <c r="A263" s="214"/>
      <c r="B263" s="158">
        <v>0</v>
      </c>
      <c r="C263" s="158">
        <v>30</v>
      </c>
      <c r="D263" s="158">
        <v>70</v>
      </c>
      <c r="E263" s="158">
        <v>0</v>
      </c>
      <c r="F263" s="158">
        <v>0</v>
      </c>
      <c r="G263" s="158">
        <v>0</v>
      </c>
      <c r="H263" s="158">
        <v>560</v>
      </c>
      <c r="I263" s="158">
        <v>10</v>
      </c>
      <c r="J263" s="158">
        <v>4</v>
      </c>
      <c r="K263" s="28"/>
      <c r="L263" s="158"/>
      <c r="M263" s="158">
        <v>90</v>
      </c>
      <c r="N263" s="158"/>
      <c r="O263" s="158">
        <v>1</v>
      </c>
      <c r="P263" s="158" t="s">
        <v>57</v>
      </c>
      <c r="Q263" s="158">
        <v>78</v>
      </c>
      <c r="R263" s="158">
        <v>20</v>
      </c>
      <c r="S263" s="158">
        <v>2</v>
      </c>
      <c r="T263" s="158"/>
      <c r="U263" s="219"/>
      <c r="V263" s="198"/>
      <c r="W263" s="220"/>
      <c r="X263" s="204"/>
      <c r="Y263" s="205"/>
      <c r="Z263" s="206"/>
      <c r="AA263" s="210"/>
      <c r="AB263" s="197"/>
      <c r="AC263" s="197"/>
      <c r="AD263" s="211"/>
      <c r="AE263" s="158" t="s">
        <v>217</v>
      </c>
      <c r="AF263" s="158"/>
      <c r="AG263" s="158"/>
      <c r="AH263" s="158"/>
      <c r="AI263" s="158"/>
      <c r="AJ263" s="158"/>
      <c r="AK263" s="158"/>
      <c r="AL263" s="158"/>
      <c r="AO263" s="198"/>
    </row>
    <row r="264" spans="1:41" ht="14.25" customHeight="1">
      <c r="A264" s="214"/>
      <c r="B264" s="158">
        <v>0</v>
      </c>
      <c r="C264" s="158">
        <v>10</v>
      </c>
      <c r="D264" s="158">
        <v>90</v>
      </c>
      <c r="E264" s="158">
        <v>0</v>
      </c>
      <c r="F264" s="158">
        <v>0</v>
      </c>
      <c r="G264" s="158">
        <v>0</v>
      </c>
      <c r="H264" s="158">
        <v>560</v>
      </c>
      <c r="I264" s="158">
        <v>10</v>
      </c>
      <c r="J264" s="158">
        <v>4</v>
      </c>
      <c r="K264" s="28"/>
      <c r="L264" s="158"/>
      <c r="M264" s="158">
        <v>90</v>
      </c>
      <c r="N264" s="158"/>
      <c r="O264" s="158">
        <v>1</v>
      </c>
      <c r="P264" s="158" t="s">
        <v>57</v>
      </c>
      <c r="Q264" s="158">
        <v>80</v>
      </c>
      <c r="R264" s="158">
        <v>12</v>
      </c>
      <c r="S264" s="158">
        <v>2</v>
      </c>
      <c r="T264" s="158"/>
      <c r="U264" s="219"/>
      <c r="V264" s="198"/>
      <c r="W264" s="220"/>
      <c r="X264" s="204"/>
      <c r="Y264" s="205"/>
      <c r="Z264" s="206"/>
      <c r="AA264" s="210"/>
      <c r="AB264" s="197"/>
      <c r="AC264" s="197"/>
      <c r="AD264" s="211"/>
      <c r="AE264" s="158" t="s">
        <v>217</v>
      </c>
      <c r="AF264" s="158"/>
      <c r="AG264" s="158"/>
      <c r="AH264" s="158"/>
      <c r="AI264" s="158"/>
      <c r="AJ264" s="158"/>
      <c r="AK264" s="158"/>
      <c r="AL264" s="158"/>
      <c r="AO264" s="198"/>
    </row>
    <row r="265" spans="1:41" ht="14.25" customHeight="1">
      <c r="A265" s="214"/>
      <c r="B265" s="158">
        <v>10</v>
      </c>
      <c r="C265" s="158">
        <v>90</v>
      </c>
      <c r="D265" s="158">
        <v>0</v>
      </c>
      <c r="E265" s="158">
        <v>0</v>
      </c>
      <c r="F265" s="158">
        <v>0</v>
      </c>
      <c r="G265" s="158">
        <v>0</v>
      </c>
      <c r="H265" s="158">
        <v>560</v>
      </c>
      <c r="I265" s="158">
        <v>10</v>
      </c>
      <c r="J265" s="158">
        <v>4</v>
      </c>
      <c r="K265" s="28"/>
      <c r="L265" s="158"/>
      <c r="M265" s="158">
        <v>90</v>
      </c>
      <c r="N265" s="158"/>
      <c r="O265" s="158">
        <v>1</v>
      </c>
      <c r="P265" s="158" t="s">
        <v>57</v>
      </c>
      <c r="Q265" s="158">
        <v>55</v>
      </c>
      <c r="R265" s="158">
        <v>40</v>
      </c>
      <c r="S265" s="158">
        <v>5</v>
      </c>
      <c r="T265" s="158"/>
      <c r="U265" s="219"/>
      <c r="V265" s="198"/>
      <c r="W265" s="220"/>
      <c r="X265" s="204"/>
      <c r="Y265" s="205"/>
      <c r="Z265" s="206"/>
      <c r="AA265" s="210"/>
      <c r="AB265" s="197"/>
      <c r="AC265" s="197"/>
      <c r="AD265" s="211"/>
      <c r="AE265" s="158" t="s">
        <v>217</v>
      </c>
      <c r="AF265" s="158"/>
      <c r="AG265" s="158"/>
      <c r="AH265" s="158"/>
      <c r="AI265" s="158"/>
      <c r="AJ265" s="158"/>
      <c r="AK265" s="158"/>
      <c r="AL265" s="158"/>
      <c r="AO265" s="198"/>
    </row>
    <row r="266" spans="1:41" ht="14.25" customHeight="1">
      <c r="A266" s="214"/>
      <c r="B266" s="158">
        <v>30</v>
      </c>
      <c r="C266" s="158">
        <v>70</v>
      </c>
      <c r="D266" s="158">
        <v>0</v>
      </c>
      <c r="E266" s="158">
        <v>0</v>
      </c>
      <c r="F266" s="158">
        <v>0</v>
      </c>
      <c r="G266" s="158">
        <v>0</v>
      </c>
      <c r="H266" s="158">
        <v>560</v>
      </c>
      <c r="I266" s="158">
        <v>10</v>
      </c>
      <c r="J266" s="158">
        <v>4</v>
      </c>
      <c r="K266" s="28"/>
      <c r="L266" s="158"/>
      <c r="M266" s="158">
        <v>90</v>
      </c>
      <c r="N266" s="158"/>
      <c r="O266" s="158">
        <v>1</v>
      </c>
      <c r="P266" s="158" t="s">
        <v>57</v>
      </c>
      <c r="Q266" s="158">
        <v>75</v>
      </c>
      <c r="R266" s="158">
        <v>20</v>
      </c>
      <c r="S266" s="158">
        <v>5</v>
      </c>
      <c r="T266" s="158"/>
      <c r="U266" s="219"/>
      <c r="V266" s="198"/>
      <c r="W266" s="220"/>
      <c r="X266" s="204"/>
      <c r="Y266" s="205"/>
      <c r="Z266" s="206"/>
      <c r="AA266" s="210"/>
      <c r="AB266" s="197"/>
      <c r="AC266" s="197"/>
      <c r="AD266" s="211"/>
      <c r="AE266" s="158" t="s">
        <v>217</v>
      </c>
      <c r="AF266" s="158"/>
      <c r="AG266" s="158"/>
      <c r="AH266" s="158"/>
      <c r="AI266" s="158"/>
      <c r="AJ266" s="158"/>
      <c r="AK266" s="158"/>
      <c r="AL266" s="158"/>
      <c r="AO266" s="198"/>
    </row>
    <row r="267" spans="1:41" ht="14.25" customHeight="1">
      <c r="A267" s="214"/>
      <c r="B267" s="158">
        <v>50</v>
      </c>
      <c r="C267" s="158">
        <v>50</v>
      </c>
      <c r="D267" s="158">
        <v>0</v>
      </c>
      <c r="E267" s="158">
        <v>0</v>
      </c>
      <c r="F267" s="158">
        <v>0</v>
      </c>
      <c r="G267" s="158">
        <v>0</v>
      </c>
      <c r="H267" s="158">
        <v>560</v>
      </c>
      <c r="I267" s="158">
        <v>10</v>
      </c>
      <c r="J267" s="158">
        <v>4</v>
      </c>
      <c r="K267" s="28"/>
      <c r="L267" s="158"/>
      <c r="M267" s="158">
        <v>90</v>
      </c>
      <c r="N267" s="158"/>
      <c r="O267" s="158">
        <v>1</v>
      </c>
      <c r="P267" s="158" t="s">
        <v>57</v>
      </c>
      <c r="Q267" s="158">
        <v>78</v>
      </c>
      <c r="R267" s="158">
        <v>21</v>
      </c>
      <c r="S267" s="158">
        <v>1</v>
      </c>
      <c r="T267" s="158"/>
      <c r="U267" s="219"/>
      <c r="V267" s="198"/>
      <c r="W267" s="220"/>
      <c r="X267" s="204"/>
      <c r="Y267" s="205"/>
      <c r="Z267" s="206"/>
      <c r="AA267" s="210"/>
      <c r="AB267" s="197"/>
      <c r="AC267" s="197"/>
      <c r="AD267" s="211"/>
      <c r="AE267" s="158" t="s">
        <v>217</v>
      </c>
      <c r="AF267" s="158"/>
      <c r="AG267" s="158"/>
      <c r="AH267" s="158"/>
      <c r="AI267" s="158"/>
      <c r="AJ267" s="158"/>
      <c r="AK267" s="158"/>
      <c r="AL267" s="158"/>
      <c r="AO267" s="198"/>
    </row>
    <row r="268" spans="1:41" ht="14.25" customHeight="1">
      <c r="A268" s="214"/>
      <c r="B268" s="158">
        <v>70</v>
      </c>
      <c r="C268" s="158">
        <v>30</v>
      </c>
      <c r="D268" s="158">
        <v>0</v>
      </c>
      <c r="E268" s="158">
        <v>0</v>
      </c>
      <c r="F268" s="158">
        <v>0</v>
      </c>
      <c r="G268" s="158">
        <v>0</v>
      </c>
      <c r="H268" s="158">
        <v>560</v>
      </c>
      <c r="I268" s="158">
        <v>10</v>
      </c>
      <c r="J268" s="158">
        <v>4</v>
      </c>
      <c r="K268" s="28"/>
      <c r="L268" s="158"/>
      <c r="M268" s="158">
        <v>90</v>
      </c>
      <c r="N268" s="158"/>
      <c r="O268" s="158">
        <v>1</v>
      </c>
      <c r="P268" s="158" t="s">
        <v>57</v>
      </c>
      <c r="Q268" s="158">
        <v>75</v>
      </c>
      <c r="R268" s="158">
        <v>18</v>
      </c>
      <c r="S268" s="158">
        <v>7</v>
      </c>
      <c r="T268" s="158"/>
      <c r="U268" s="219"/>
      <c r="V268" s="198"/>
      <c r="W268" s="220"/>
      <c r="X268" s="204"/>
      <c r="Y268" s="205"/>
      <c r="Z268" s="206"/>
      <c r="AA268" s="210"/>
      <c r="AB268" s="197"/>
      <c r="AC268" s="197"/>
      <c r="AD268" s="211"/>
      <c r="AE268" s="158" t="s">
        <v>217</v>
      </c>
      <c r="AF268" s="158"/>
      <c r="AG268" s="158"/>
      <c r="AH268" s="158"/>
      <c r="AI268" s="158"/>
      <c r="AJ268" s="158"/>
      <c r="AK268" s="158"/>
      <c r="AL268" s="158"/>
      <c r="AO268" s="198"/>
    </row>
    <row r="269" spans="1:41" ht="14.25" customHeight="1">
      <c r="A269" s="214"/>
      <c r="B269" s="158">
        <v>90</v>
      </c>
      <c r="C269" s="158">
        <v>10</v>
      </c>
      <c r="D269" s="158">
        <v>0</v>
      </c>
      <c r="E269" s="158">
        <v>0</v>
      </c>
      <c r="F269" s="158">
        <v>0</v>
      </c>
      <c r="G269" s="158">
        <v>0</v>
      </c>
      <c r="H269" s="158">
        <v>560</v>
      </c>
      <c r="I269" s="158">
        <v>10</v>
      </c>
      <c r="J269" s="158">
        <v>4</v>
      </c>
      <c r="K269" s="28"/>
      <c r="L269" s="158"/>
      <c r="M269" s="158">
        <v>90</v>
      </c>
      <c r="N269" s="158"/>
      <c r="O269" s="158">
        <v>1</v>
      </c>
      <c r="P269" s="158" t="s">
        <v>57</v>
      </c>
      <c r="Q269" s="158">
        <v>61</v>
      </c>
      <c r="R269" s="158">
        <v>29</v>
      </c>
      <c r="S269" s="158">
        <v>10</v>
      </c>
      <c r="T269" s="158"/>
      <c r="U269" s="219"/>
      <c r="V269" s="198"/>
      <c r="W269" s="220"/>
      <c r="X269" s="204"/>
      <c r="Y269" s="205"/>
      <c r="Z269" s="206"/>
      <c r="AA269" s="210"/>
      <c r="AB269" s="197"/>
      <c r="AC269" s="197"/>
      <c r="AD269" s="211"/>
      <c r="AE269" s="158" t="s">
        <v>217</v>
      </c>
      <c r="AF269" s="158"/>
      <c r="AG269" s="158"/>
      <c r="AH269" s="158"/>
      <c r="AI269" s="158"/>
      <c r="AJ269" s="158"/>
      <c r="AK269" s="158"/>
      <c r="AL269" s="158"/>
      <c r="AO269" s="198"/>
    </row>
    <row r="270" spans="1:41" ht="14.25" customHeight="1">
      <c r="A270" s="214"/>
      <c r="B270" s="158">
        <v>10</v>
      </c>
      <c r="C270" s="158">
        <v>0</v>
      </c>
      <c r="D270" s="158">
        <v>0</v>
      </c>
      <c r="E270" s="158">
        <v>90</v>
      </c>
      <c r="F270" s="158">
        <v>0</v>
      </c>
      <c r="G270" s="158">
        <v>0</v>
      </c>
      <c r="H270" s="158">
        <v>560</v>
      </c>
      <c r="I270" s="158">
        <v>10</v>
      </c>
      <c r="J270" s="158">
        <v>4</v>
      </c>
      <c r="K270" s="28"/>
      <c r="L270" s="158"/>
      <c r="M270" s="158">
        <v>90</v>
      </c>
      <c r="N270" s="158"/>
      <c r="O270" s="158">
        <v>1</v>
      </c>
      <c r="P270" s="158" t="s">
        <v>57</v>
      </c>
      <c r="Q270" s="158">
        <v>81</v>
      </c>
      <c r="R270" s="158">
        <v>17</v>
      </c>
      <c r="S270" s="158">
        <v>2</v>
      </c>
      <c r="T270" s="158"/>
      <c r="U270" s="219"/>
      <c r="V270" s="198"/>
      <c r="W270" s="220"/>
      <c r="X270" s="204"/>
      <c r="Y270" s="205"/>
      <c r="Z270" s="206"/>
      <c r="AA270" s="210"/>
      <c r="AB270" s="197"/>
      <c r="AC270" s="197"/>
      <c r="AD270" s="211"/>
      <c r="AE270" s="158" t="s">
        <v>217</v>
      </c>
      <c r="AF270" s="158"/>
      <c r="AG270" s="158"/>
      <c r="AH270" s="158"/>
      <c r="AI270" s="158"/>
      <c r="AJ270" s="158"/>
      <c r="AK270" s="158"/>
      <c r="AL270" s="158"/>
      <c r="AO270" s="198"/>
    </row>
    <row r="271" spans="1:41" ht="14.25" customHeight="1">
      <c r="A271" s="214"/>
      <c r="B271" s="158">
        <v>30</v>
      </c>
      <c r="C271" s="158">
        <v>0</v>
      </c>
      <c r="D271" s="158">
        <v>0</v>
      </c>
      <c r="E271" s="158">
        <v>70</v>
      </c>
      <c r="F271" s="158">
        <v>0</v>
      </c>
      <c r="G271" s="158">
        <v>0</v>
      </c>
      <c r="H271" s="158">
        <v>560</v>
      </c>
      <c r="I271" s="158">
        <v>10</v>
      </c>
      <c r="J271" s="158">
        <v>4</v>
      </c>
      <c r="K271" s="28"/>
      <c r="L271" s="158"/>
      <c r="M271" s="158">
        <v>90</v>
      </c>
      <c r="N271" s="158"/>
      <c r="O271" s="158">
        <v>1</v>
      </c>
      <c r="P271" s="158" t="s">
        <v>57</v>
      </c>
      <c r="Q271" s="158">
        <v>68</v>
      </c>
      <c r="R271" s="158">
        <v>31</v>
      </c>
      <c r="S271" s="158">
        <v>1</v>
      </c>
      <c r="T271" s="158"/>
      <c r="U271" s="219"/>
      <c r="V271" s="198"/>
      <c r="W271" s="220"/>
      <c r="X271" s="204"/>
      <c r="Y271" s="205"/>
      <c r="Z271" s="206"/>
      <c r="AA271" s="210"/>
      <c r="AB271" s="197"/>
      <c r="AC271" s="197"/>
      <c r="AD271" s="211"/>
      <c r="AE271" s="158" t="s">
        <v>217</v>
      </c>
      <c r="AF271" s="158"/>
      <c r="AG271" s="158"/>
      <c r="AH271" s="158"/>
      <c r="AI271" s="158"/>
      <c r="AJ271" s="158"/>
      <c r="AK271" s="158"/>
      <c r="AL271" s="158"/>
      <c r="AO271" s="198"/>
    </row>
    <row r="272" spans="1:41" ht="14.25" customHeight="1">
      <c r="A272" s="214"/>
      <c r="B272" s="158">
        <v>50</v>
      </c>
      <c r="C272" s="158">
        <v>0</v>
      </c>
      <c r="D272" s="158">
        <v>0</v>
      </c>
      <c r="E272" s="158">
        <v>50</v>
      </c>
      <c r="F272" s="158">
        <v>0</v>
      </c>
      <c r="G272" s="158">
        <v>0</v>
      </c>
      <c r="H272" s="158">
        <v>560</v>
      </c>
      <c r="I272" s="158">
        <v>10</v>
      </c>
      <c r="J272" s="158">
        <v>4</v>
      </c>
      <c r="K272" s="28"/>
      <c r="L272" s="158"/>
      <c r="M272" s="158">
        <v>90</v>
      </c>
      <c r="N272" s="158"/>
      <c r="O272" s="158">
        <v>1</v>
      </c>
      <c r="P272" s="158" t="s">
        <v>57</v>
      </c>
      <c r="Q272" s="158">
        <v>70</v>
      </c>
      <c r="R272" s="158">
        <v>29</v>
      </c>
      <c r="S272" s="158">
        <v>1</v>
      </c>
      <c r="T272" s="158"/>
      <c r="U272" s="219"/>
      <c r="V272" s="198"/>
      <c r="W272" s="220"/>
      <c r="X272" s="204"/>
      <c r="Y272" s="205"/>
      <c r="Z272" s="206"/>
      <c r="AA272" s="210"/>
      <c r="AB272" s="197"/>
      <c r="AC272" s="197"/>
      <c r="AD272" s="211"/>
      <c r="AE272" s="158" t="s">
        <v>217</v>
      </c>
      <c r="AF272" s="158"/>
      <c r="AG272" s="158"/>
      <c r="AH272" s="158"/>
      <c r="AI272" s="158"/>
      <c r="AJ272" s="158"/>
      <c r="AK272" s="158"/>
      <c r="AL272" s="158"/>
      <c r="AO272" s="198"/>
    </row>
    <row r="273" spans="1:41" ht="14.25" customHeight="1">
      <c r="A273" s="214"/>
      <c r="B273" s="158">
        <v>70</v>
      </c>
      <c r="C273" s="158">
        <v>0</v>
      </c>
      <c r="D273" s="158">
        <v>0</v>
      </c>
      <c r="E273" s="158">
        <v>30</v>
      </c>
      <c r="F273" s="158">
        <v>0</v>
      </c>
      <c r="G273" s="158">
        <v>0</v>
      </c>
      <c r="H273" s="158">
        <v>560</v>
      </c>
      <c r="I273" s="158">
        <v>10</v>
      </c>
      <c r="J273" s="158">
        <v>4</v>
      </c>
      <c r="K273" s="28"/>
      <c r="L273" s="158"/>
      <c r="M273" s="158">
        <v>90</v>
      </c>
      <c r="N273" s="158"/>
      <c r="O273" s="158">
        <v>1</v>
      </c>
      <c r="P273" s="158" t="s">
        <v>57</v>
      </c>
      <c r="Q273" s="158">
        <v>80</v>
      </c>
      <c r="R273" s="158">
        <v>17</v>
      </c>
      <c r="S273" s="158">
        <v>3</v>
      </c>
      <c r="T273" s="158"/>
      <c r="U273" s="219"/>
      <c r="V273" s="198"/>
      <c r="W273" s="220"/>
      <c r="X273" s="204"/>
      <c r="Y273" s="205"/>
      <c r="Z273" s="206"/>
      <c r="AA273" s="210"/>
      <c r="AB273" s="197"/>
      <c r="AC273" s="197"/>
      <c r="AD273" s="211"/>
      <c r="AE273" s="158" t="s">
        <v>217</v>
      </c>
      <c r="AF273" s="158"/>
      <c r="AG273" s="158"/>
      <c r="AH273" s="158"/>
      <c r="AI273" s="158"/>
      <c r="AJ273" s="158"/>
      <c r="AK273" s="158"/>
      <c r="AL273" s="158"/>
      <c r="AO273" s="198"/>
    </row>
    <row r="274" spans="1:41" ht="14.25" customHeight="1">
      <c r="A274" s="215"/>
      <c r="B274" s="159">
        <v>90</v>
      </c>
      <c r="C274" s="159">
        <v>0</v>
      </c>
      <c r="D274" s="159">
        <v>0</v>
      </c>
      <c r="E274" s="159">
        <v>10</v>
      </c>
      <c r="F274" s="159">
        <v>0</v>
      </c>
      <c r="G274" s="159">
        <v>0</v>
      </c>
      <c r="H274" s="159">
        <v>560</v>
      </c>
      <c r="I274" s="159">
        <v>10</v>
      </c>
      <c r="J274" s="159">
        <v>4</v>
      </c>
      <c r="K274" s="27"/>
      <c r="L274" s="159"/>
      <c r="M274" s="159">
        <v>90</v>
      </c>
      <c r="N274" s="159"/>
      <c r="O274" s="159">
        <v>1</v>
      </c>
      <c r="P274" s="159" t="s">
        <v>57</v>
      </c>
      <c r="Q274" s="159">
        <v>81</v>
      </c>
      <c r="R274" s="159">
        <v>18</v>
      </c>
      <c r="S274" s="159">
        <v>1</v>
      </c>
      <c r="T274" s="159"/>
      <c r="U274" s="219"/>
      <c r="V274" s="198"/>
      <c r="W274" s="220"/>
      <c r="X274" s="204"/>
      <c r="Y274" s="205"/>
      <c r="Z274" s="206"/>
      <c r="AA274" s="210"/>
      <c r="AB274" s="197"/>
      <c r="AC274" s="197"/>
      <c r="AD274" s="211"/>
      <c r="AE274" s="159" t="s">
        <v>217</v>
      </c>
      <c r="AF274" s="159"/>
      <c r="AG274" s="159"/>
      <c r="AH274" s="159"/>
      <c r="AI274" s="159"/>
      <c r="AJ274" s="159"/>
      <c r="AK274" s="159"/>
      <c r="AL274" s="159"/>
      <c r="AO274" s="198"/>
    </row>
    <row r="275" spans="1:41" ht="14.25" customHeight="1">
      <c r="A275" s="199">
        <v>44</v>
      </c>
      <c r="B275" s="158">
        <v>0</v>
      </c>
      <c r="C275" s="158">
        <v>0</v>
      </c>
      <c r="D275" s="158">
        <v>100</v>
      </c>
      <c r="E275" s="158">
        <v>0</v>
      </c>
      <c r="F275" s="158">
        <v>0</v>
      </c>
      <c r="G275" s="158">
        <v>0</v>
      </c>
      <c r="H275" s="158">
        <v>500</v>
      </c>
      <c r="I275" s="158">
        <v>20</v>
      </c>
      <c r="J275" s="158">
        <v>2.5</v>
      </c>
      <c r="K275" s="158">
        <v>20</v>
      </c>
      <c r="L275" s="158"/>
      <c r="M275" s="158">
        <v>56</v>
      </c>
      <c r="N275" s="158"/>
      <c r="O275" s="158">
        <v>0</v>
      </c>
      <c r="P275" s="158" t="s">
        <v>57</v>
      </c>
      <c r="Q275" s="158">
        <v>83</v>
      </c>
      <c r="R275" s="158">
        <v>17</v>
      </c>
      <c r="S275" s="158">
        <v>0</v>
      </c>
      <c r="T275" s="158"/>
      <c r="U275" s="214" t="s">
        <v>218</v>
      </c>
      <c r="V275" s="214"/>
      <c r="W275" s="214"/>
      <c r="X275" s="213" t="s">
        <v>219</v>
      </c>
      <c r="Y275" s="213"/>
      <c r="Z275" s="213"/>
      <c r="AA275" s="214" t="s">
        <v>220</v>
      </c>
      <c r="AB275" s="214"/>
      <c r="AC275" s="214"/>
      <c r="AD275" s="214"/>
      <c r="AE275" s="158" t="s">
        <v>221</v>
      </c>
      <c r="AF275" s="158"/>
      <c r="AG275" s="158"/>
      <c r="AH275" s="158"/>
      <c r="AI275" s="158">
        <v>210</v>
      </c>
      <c r="AJ275" s="158"/>
      <c r="AK275" s="158"/>
      <c r="AL275" s="158"/>
      <c r="AM275" s="158">
        <v>0</v>
      </c>
      <c r="AO275" s="198"/>
    </row>
    <row r="276" spans="1:41" ht="14.25" customHeight="1">
      <c r="A276" s="199"/>
      <c r="B276" s="158">
        <v>0</v>
      </c>
      <c r="C276" s="158">
        <v>0</v>
      </c>
      <c r="D276" s="158">
        <v>100</v>
      </c>
      <c r="E276" s="158">
        <v>0</v>
      </c>
      <c r="F276" s="158">
        <v>0</v>
      </c>
      <c r="G276" s="158">
        <v>0</v>
      </c>
      <c r="H276" s="158">
        <v>500</v>
      </c>
      <c r="I276" s="158">
        <v>20</v>
      </c>
      <c r="J276" s="158">
        <v>2.5</v>
      </c>
      <c r="K276" s="158">
        <v>20</v>
      </c>
      <c r="L276" s="158"/>
      <c r="M276" s="158">
        <v>55</v>
      </c>
      <c r="N276" s="158"/>
      <c r="O276" s="158">
        <v>1</v>
      </c>
      <c r="P276" s="158" t="s">
        <v>57</v>
      </c>
      <c r="Q276" s="158">
        <v>84</v>
      </c>
      <c r="R276" s="158">
        <v>16</v>
      </c>
      <c r="S276" s="158">
        <v>0</v>
      </c>
      <c r="T276" s="158"/>
      <c r="U276" s="214"/>
      <c r="V276" s="214"/>
      <c r="W276" s="214"/>
      <c r="X276" s="213"/>
      <c r="Y276" s="213"/>
      <c r="Z276" s="213"/>
      <c r="AA276" s="214"/>
      <c r="AB276" s="214"/>
      <c r="AC276" s="214"/>
      <c r="AD276" s="214"/>
      <c r="AE276" s="158" t="s">
        <v>221</v>
      </c>
      <c r="AF276" s="158"/>
      <c r="AG276" s="158"/>
      <c r="AH276" s="158"/>
      <c r="AI276" s="158">
        <v>210</v>
      </c>
      <c r="AJ276" s="158"/>
      <c r="AK276" s="158"/>
      <c r="AL276" s="158"/>
      <c r="AM276" s="158">
        <v>5</v>
      </c>
      <c r="AO276" s="198"/>
    </row>
    <row r="277" spans="1:41" ht="14.25" customHeight="1">
      <c r="A277" s="199"/>
      <c r="B277" s="158">
        <v>0</v>
      </c>
      <c r="C277" s="158">
        <v>0</v>
      </c>
      <c r="D277" s="158">
        <v>100</v>
      </c>
      <c r="E277" s="158">
        <v>0</v>
      </c>
      <c r="F277" s="158">
        <v>0</v>
      </c>
      <c r="G277" s="158">
        <v>0</v>
      </c>
      <c r="H277" s="158">
        <v>500</v>
      </c>
      <c r="I277" s="158">
        <v>20</v>
      </c>
      <c r="J277" s="158">
        <v>2.5</v>
      </c>
      <c r="K277" s="158">
        <v>20</v>
      </c>
      <c r="L277" s="158"/>
      <c r="M277" s="158">
        <v>52</v>
      </c>
      <c r="N277" s="158"/>
      <c r="O277" s="158">
        <v>1</v>
      </c>
      <c r="P277" s="158" t="s">
        <v>57</v>
      </c>
      <c r="Q277" s="158">
        <v>85</v>
      </c>
      <c r="R277" s="158">
        <v>15</v>
      </c>
      <c r="S277" s="158">
        <v>0</v>
      </c>
      <c r="T277" s="158"/>
      <c r="U277" s="214"/>
      <c r="V277" s="214"/>
      <c r="W277" s="214"/>
      <c r="X277" s="213"/>
      <c r="Y277" s="213"/>
      <c r="Z277" s="213"/>
      <c r="AA277" s="214"/>
      <c r="AB277" s="214"/>
      <c r="AC277" s="214"/>
      <c r="AD277" s="214"/>
      <c r="AE277" s="158" t="s">
        <v>221</v>
      </c>
      <c r="AF277" s="158"/>
      <c r="AG277" s="158"/>
      <c r="AH277" s="158"/>
      <c r="AI277" s="158">
        <v>210</v>
      </c>
      <c r="AJ277" s="158"/>
      <c r="AK277" s="158"/>
      <c r="AL277" s="158"/>
      <c r="AM277" s="158">
        <v>10</v>
      </c>
      <c r="AO277" s="198"/>
    </row>
    <row r="278" spans="1:41" ht="14.25" customHeight="1">
      <c r="A278" s="199"/>
      <c r="B278" s="158">
        <v>0</v>
      </c>
      <c r="C278" s="158">
        <v>0</v>
      </c>
      <c r="D278" s="158">
        <v>100</v>
      </c>
      <c r="E278" s="158">
        <v>0</v>
      </c>
      <c r="F278" s="158">
        <v>0</v>
      </c>
      <c r="G278" s="158">
        <v>0</v>
      </c>
      <c r="H278" s="158">
        <v>500</v>
      </c>
      <c r="I278" s="158">
        <v>20</v>
      </c>
      <c r="J278" s="158">
        <v>2.5</v>
      </c>
      <c r="K278" s="158">
        <v>20</v>
      </c>
      <c r="L278" s="158"/>
      <c r="M278" s="158">
        <v>47.5</v>
      </c>
      <c r="N278" s="158"/>
      <c r="O278" s="158">
        <v>1</v>
      </c>
      <c r="P278" s="158" t="s">
        <v>57</v>
      </c>
      <c r="Q278" s="158">
        <v>83</v>
      </c>
      <c r="R278" s="158">
        <v>17</v>
      </c>
      <c r="S278" s="158">
        <v>0</v>
      </c>
      <c r="T278" s="158"/>
      <c r="U278" s="214"/>
      <c r="V278" s="214"/>
      <c r="W278" s="214"/>
      <c r="X278" s="213"/>
      <c r="Y278" s="213"/>
      <c r="Z278" s="213"/>
      <c r="AA278" s="214"/>
      <c r="AB278" s="214"/>
      <c r="AC278" s="214"/>
      <c r="AD278" s="214"/>
      <c r="AE278" s="158" t="s">
        <v>221</v>
      </c>
      <c r="AF278" s="158"/>
      <c r="AG278" s="158"/>
      <c r="AH278" s="158"/>
      <c r="AI278" s="158">
        <v>210</v>
      </c>
      <c r="AJ278" s="158"/>
      <c r="AK278" s="158"/>
      <c r="AL278" s="158"/>
      <c r="AM278" s="158">
        <v>20</v>
      </c>
      <c r="AO278" s="198"/>
    </row>
    <row r="279" spans="1:41" ht="14.25" customHeight="1">
      <c r="A279" s="199"/>
      <c r="B279" s="158">
        <v>0</v>
      </c>
      <c r="C279" s="158">
        <v>0</v>
      </c>
      <c r="D279" s="158">
        <v>100</v>
      </c>
      <c r="E279" s="158">
        <v>0</v>
      </c>
      <c r="F279" s="158">
        <v>0</v>
      </c>
      <c r="G279" s="158">
        <v>0</v>
      </c>
      <c r="H279" s="158">
        <v>500</v>
      </c>
      <c r="I279" s="158">
        <v>20</v>
      </c>
      <c r="J279" s="158">
        <v>2.5</v>
      </c>
      <c r="K279" s="158">
        <v>20</v>
      </c>
      <c r="L279" s="158"/>
      <c r="M279" s="158">
        <v>44</v>
      </c>
      <c r="N279" s="158"/>
      <c r="O279" s="158">
        <v>1</v>
      </c>
      <c r="P279" s="158" t="s">
        <v>57</v>
      </c>
      <c r="Q279" s="158">
        <v>77</v>
      </c>
      <c r="R279" s="158">
        <v>22</v>
      </c>
      <c r="S279" s="158">
        <v>1</v>
      </c>
      <c r="T279" s="158"/>
      <c r="U279" s="214"/>
      <c r="V279" s="214"/>
      <c r="W279" s="214"/>
      <c r="X279" s="213"/>
      <c r="Y279" s="213"/>
      <c r="Z279" s="213"/>
      <c r="AA279" s="214"/>
      <c r="AB279" s="214"/>
      <c r="AC279" s="214"/>
      <c r="AD279" s="214"/>
      <c r="AE279" s="158" t="s">
        <v>221</v>
      </c>
      <c r="AF279" s="158"/>
      <c r="AG279" s="158"/>
      <c r="AH279" s="158"/>
      <c r="AI279" s="158">
        <v>210</v>
      </c>
      <c r="AJ279" s="158"/>
      <c r="AK279" s="158"/>
      <c r="AL279" s="158"/>
      <c r="AM279" s="158">
        <v>33</v>
      </c>
      <c r="AO279" s="198"/>
    </row>
    <row r="280" spans="1:41" ht="14.25" customHeight="1">
      <c r="A280" s="199"/>
      <c r="B280" s="158">
        <v>0</v>
      </c>
      <c r="C280" s="158">
        <v>100</v>
      </c>
      <c r="D280" s="158">
        <v>0</v>
      </c>
      <c r="E280" s="158">
        <v>0</v>
      </c>
      <c r="F280" s="158">
        <v>0</v>
      </c>
      <c r="G280" s="158">
        <v>0</v>
      </c>
      <c r="H280" s="158">
        <v>500</v>
      </c>
      <c r="I280" s="158">
        <v>20</v>
      </c>
      <c r="J280" s="158">
        <v>2.5</v>
      </c>
      <c r="K280" s="158">
        <v>20</v>
      </c>
      <c r="L280" s="158"/>
      <c r="M280" s="158">
        <v>82.5</v>
      </c>
      <c r="N280" s="158"/>
      <c r="O280" s="158">
        <v>0</v>
      </c>
      <c r="P280" s="158" t="s">
        <v>57</v>
      </c>
      <c r="Q280" s="158">
        <v>76</v>
      </c>
      <c r="R280" s="158">
        <v>23</v>
      </c>
      <c r="S280" s="158">
        <v>1</v>
      </c>
      <c r="T280" s="158"/>
      <c r="U280" s="214"/>
      <c r="V280" s="214"/>
      <c r="W280" s="214"/>
      <c r="X280" s="213"/>
      <c r="Y280" s="213"/>
      <c r="Z280" s="213"/>
      <c r="AA280" s="214"/>
      <c r="AB280" s="214"/>
      <c r="AC280" s="214"/>
      <c r="AD280" s="214"/>
      <c r="AE280" s="158" t="s">
        <v>221</v>
      </c>
      <c r="AF280" s="158"/>
      <c r="AG280" s="158"/>
      <c r="AH280" s="158"/>
      <c r="AI280" s="158">
        <v>210</v>
      </c>
      <c r="AJ280" s="158"/>
      <c r="AK280" s="158"/>
      <c r="AL280" s="158"/>
      <c r="AM280" s="158">
        <v>0</v>
      </c>
      <c r="AO280" s="198"/>
    </row>
    <row r="281" spans="1:41" ht="14.25" customHeight="1">
      <c r="A281" s="199"/>
      <c r="B281" s="158">
        <v>0</v>
      </c>
      <c r="C281" s="158">
        <v>100</v>
      </c>
      <c r="D281" s="158">
        <v>0</v>
      </c>
      <c r="E281" s="158">
        <v>0</v>
      </c>
      <c r="F281" s="158">
        <v>0</v>
      </c>
      <c r="G281" s="158">
        <v>0</v>
      </c>
      <c r="H281" s="158">
        <v>500</v>
      </c>
      <c r="I281" s="158">
        <v>20</v>
      </c>
      <c r="J281" s="158">
        <v>2.5</v>
      </c>
      <c r="K281" s="158">
        <v>20</v>
      </c>
      <c r="L281" s="158"/>
      <c r="M281" s="158">
        <v>80</v>
      </c>
      <c r="N281" s="158"/>
      <c r="O281" s="158">
        <v>1</v>
      </c>
      <c r="P281" s="158" t="s">
        <v>57</v>
      </c>
      <c r="Q281" s="158">
        <v>78</v>
      </c>
      <c r="R281" s="158">
        <v>22</v>
      </c>
      <c r="S281" s="158">
        <v>0</v>
      </c>
      <c r="T281" s="158"/>
      <c r="U281" s="214"/>
      <c r="V281" s="214"/>
      <c r="W281" s="214"/>
      <c r="X281" s="213"/>
      <c r="Y281" s="213"/>
      <c r="Z281" s="213"/>
      <c r="AA281" s="214"/>
      <c r="AB281" s="214"/>
      <c r="AC281" s="214"/>
      <c r="AD281" s="214"/>
      <c r="AE281" s="158" t="s">
        <v>221</v>
      </c>
      <c r="AF281" s="158"/>
      <c r="AG281" s="158"/>
      <c r="AH281" s="158"/>
      <c r="AI281" s="158">
        <v>210</v>
      </c>
      <c r="AJ281" s="158"/>
      <c r="AK281" s="158"/>
      <c r="AL281" s="158"/>
      <c r="AM281" s="158">
        <v>5</v>
      </c>
      <c r="AO281" s="198"/>
    </row>
    <row r="282" spans="1:41" ht="14.25" customHeight="1">
      <c r="A282" s="199"/>
      <c r="B282" s="158">
        <v>0</v>
      </c>
      <c r="C282" s="158">
        <v>100</v>
      </c>
      <c r="D282" s="158">
        <v>0</v>
      </c>
      <c r="E282" s="158">
        <v>0</v>
      </c>
      <c r="F282" s="158">
        <v>0</v>
      </c>
      <c r="G282" s="158">
        <v>0</v>
      </c>
      <c r="H282" s="158">
        <v>500</v>
      </c>
      <c r="I282" s="158">
        <v>20</v>
      </c>
      <c r="J282" s="158">
        <v>2.5</v>
      </c>
      <c r="K282" s="158">
        <v>20</v>
      </c>
      <c r="L282" s="158"/>
      <c r="M282" s="158">
        <v>74</v>
      </c>
      <c r="N282" s="158"/>
      <c r="O282" s="158">
        <v>1</v>
      </c>
      <c r="P282" s="158" t="s">
        <v>57</v>
      </c>
      <c r="Q282" s="158">
        <v>82</v>
      </c>
      <c r="R282" s="158">
        <v>18</v>
      </c>
      <c r="S282" s="158">
        <v>0</v>
      </c>
      <c r="T282" s="158"/>
      <c r="U282" s="214"/>
      <c r="V282" s="214"/>
      <c r="W282" s="214"/>
      <c r="X282" s="213"/>
      <c r="Y282" s="213"/>
      <c r="Z282" s="213"/>
      <c r="AA282" s="214"/>
      <c r="AB282" s="214"/>
      <c r="AC282" s="214"/>
      <c r="AD282" s="214"/>
      <c r="AE282" s="158" t="s">
        <v>221</v>
      </c>
      <c r="AF282" s="158"/>
      <c r="AG282" s="158"/>
      <c r="AH282" s="158"/>
      <c r="AI282" s="158">
        <v>210</v>
      </c>
      <c r="AJ282" s="158"/>
      <c r="AK282" s="158"/>
      <c r="AL282" s="158"/>
      <c r="AM282" s="158">
        <v>10</v>
      </c>
      <c r="AO282" s="198"/>
    </row>
    <row r="283" spans="1:41" ht="14.25" customHeight="1">
      <c r="A283" s="199"/>
      <c r="B283" s="158">
        <v>0</v>
      </c>
      <c r="C283" s="158">
        <v>100</v>
      </c>
      <c r="D283" s="158">
        <v>0</v>
      </c>
      <c r="E283" s="158">
        <v>0</v>
      </c>
      <c r="F283" s="158">
        <v>0</v>
      </c>
      <c r="G283" s="158">
        <v>0</v>
      </c>
      <c r="H283" s="158">
        <v>500</v>
      </c>
      <c r="I283" s="158">
        <v>20</v>
      </c>
      <c r="J283" s="158">
        <v>2.5</v>
      </c>
      <c r="K283" s="158">
        <v>20</v>
      </c>
      <c r="L283" s="158"/>
      <c r="M283" s="158">
        <v>70</v>
      </c>
      <c r="N283" s="158"/>
      <c r="O283" s="158">
        <v>1</v>
      </c>
      <c r="P283" s="158" t="s">
        <v>57</v>
      </c>
      <c r="Q283" s="158">
        <v>75</v>
      </c>
      <c r="R283" s="158">
        <v>24</v>
      </c>
      <c r="S283" s="158">
        <v>1</v>
      </c>
      <c r="T283" s="158"/>
      <c r="U283" s="214"/>
      <c r="V283" s="214"/>
      <c r="W283" s="214"/>
      <c r="X283" s="213"/>
      <c r="Y283" s="213"/>
      <c r="Z283" s="213"/>
      <c r="AA283" s="214"/>
      <c r="AB283" s="214"/>
      <c r="AC283" s="214"/>
      <c r="AD283" s="214"/>
      <c r="AE283" s="158" t="s">
        <v>221</v>
      </c>
      <c r="AF283" s="158"/>
      <c r="AG283" s="158"/>
      <c r="AH283" s="158"/>
      <c r="AI283" s="158">
        <v>210</v>
      </c>
      <c r="AJ283" s="158"/>
      <c r="AK283" s="158"/>
      <c r="AL283" s="158"/>
      <c r="AM283" s="158">
        <v>20</v>
      </c>
      <c r="AO283" s="198"/>
    </row>
    <row r="284" spans="1:41" ht="14.25" customHeight="1">
      <c r="A284" s="199"/>
      <c r="B284" s="158">
        <v>0</v>
      </c>
      <c r="C284" s="158">
        <v>100</v>
      </c>
      <c r="D284" s="158">
        <v>0</v>
      </c>
      <c r="E284" s="158">
        <v>0</v>
      </c>
      <c r="F284" s="158">
        <v>0</v>
      </c>
      <c r="G284" s="158">
        <v>0</v>
      </c>
      <c r="H284" s="158">
        <v>500</v>
      </c>
      <c r="I284" s="158">
        <v>20</v>
      </c>
      <c r="J284" s="158">
        <v>2.5</v>
      </c>
      <c r="K284" s="158">
        <v>20</v>
      </c>
      <c r="L284" s="158"/>
      <c r="M284" s="158">
        <v>66</v>
      </c>
      <c r="N284" s="158"/>
      <c r="O284" s="158">
        <v>1</v>
      </c>
      <c r="P284" s="158" t="s">
        <v>57</v>
      </c>
      <c r="Q284" s="158">
        <v>68</v>
      </c>
      <c r="R284" s="158">
        <v>29</v>
      </c>
      <c r="S284" s="158">
        <v>3</v>
      </c>
      <c r="T284" s="158"/>
      <c r="U284" s="214"/>
      <c r="V284" s="214"/>
      <c r="W284" s="214"/>
      <c r="X284" s="213"/>
      <c r="Y284" s="213"/>
      <c r="Z284" s="213"/>
      <c r="AA284" s="214"/>
      <c r="AB284" s="214"/>
      <c r="AC284" s="214"/>
      <c r="AD284" s="214"/>
      <c r="AE284" s="158" t="s">
        <v>221</v>
      </c>
      <c r="AF284" s="158"/>
      <c r="AG284" s="158"/>
      <c r="AH284" s="158"/>
      <c r="AI284" s="158">
        <v>210</v>
      </c>
      <c r="AJ284" s="158"/>
      <c r="AK284" s="158"/>
      <c r="AL284" s="158"/>
      <c r="AM284" s="158">
        <v>33</v>
      </c>
      <c r="AO284" s="198"/>
    </row>
    <row r="285" spans="1:41" ht="14.25" customHeight="1">
      <c r="A285" s="199"/>
      <c r="B285" s="158">
        <v>100</v>
      </c>
      <c r="C285" s="158">
        <v>0</v>
      </c>
      <c r="D285" s="158">
        <v>0</v>
      </c>
      <c r="E285" s="158">
        <v>0</v>
      </c>
      <c r="F285" s="158">
        <v>0</v>
      </c>
      <c r="G285" s="158">
        <v>0</v>
      </c>
      <c r="H285" s="158">
        <v>500</v>
      </c>
      <c r="I285" s="158">
        <v>20</v>
      </c>
      <c r="J285" s="158">
        <v>2.5</v>
      </c>
      <c r="K285" s="158">
        <v>20</v>
      </c>
      <c r="L285" s="158"/>
      <c r="M285" s="158">
        <v>73</v>
      </c>
      <c r="N285" s="158"/>
      <c r="O285" s="158">
        <v>0</v>
      </c>
      <c r="P285" s="158" t="s">
        <v>57</v>
      </c>
      <c r="Q285" s="158">
        <v>78</v>
      </c>
      <c r="R285" s="158">
        <v>21</v>
      </c>
      <c r="S285" s="158">
        <v>1</v>
      </c>
      <c r="T285" s="158"/>
      <c r="U285" s="214"/>
      <c r="V285" s="214"/>
      <c r="W285" s="214"/>
      <c r="X285" s="213"/>
      <c r="Y285" s="213"/>
      <c r="Z285" s="213"/>
      <c r="AA285" s="214"/>
      <c r="AB285" s="214"/>
      <c r="AC285" s="214"/>
      <c r="AD285" s="214"/>
      <c r="AE285" s="158" t="s">
        <v>221</v>
      </c>
      <c r="AF285" s="158"/>
      <c r="AG285" s="158"/>
      <c r="AH285" s="158"/>
      <c r="AI285" s="158">
        <v>210</v>
      </c>
      <c r="AJ285" s="158"/>
      <c r="AK285" s="158"/>
      <c r="AL285" s="158"/>
      <c r="AM285" s="158">
        <v>0</v>
      </c>
      <c r="AO285" s="198"/>
    </row>
    <row r="286" spans="1:41" ht="14.25" customHeight="1">
      <c r="A286" s="199"/>
      <c r="B286" s="158">
        <v>100</v>
      </c>
      <c r="C286" s="158">
        <v>0</v>
      </c>
      <c r="D286" s="158">
        <v>0</v>
      </c>
      <c r="E286" s="158">
        <v>0</v>
      </c>
      <c r="F286" s="158">
        <v>0</v>
      </c>
      <c r="G286" s="158">
        <v>0</v>
      </c>
      <c r="H286" s="158">
        <v>500</v>
      </c>
      <c r="I286" s="158">
        <v>20</v>
      </c>
      <c r="J286" s="158">
        <v>2.5</v>
      </c>
      <c r="K286" s="158">
        <v>20</v>
      </c>
      <c r="L286" s="158"/>
      <c r="M286" s="158">
        <v>69</v>
      </c>
      <c r="N286" s="158"/>
      <c r="O286" s="158">
        <v>1</v>
      </c>
      <c r="P286" s="158" t="s">
        <v>57</v>
      </c>
      <c r="Q286" s="158">
        <v>79</v>
      </c>
      <c r="R286" s="158">
        <v>21</v>
      </c>
      <c r="S286" s="158">
        <v>0</v>
      </c>
      <c r="T286" s="158"/>
      <c r="U286" s="214"/>
      <c r="V286" s="214"/>
      <c r="W286" s="214"/>
      <c r="X286" s="213"/>
      <c r="Y286" s="213"/>
      <c r="Z286" s="213"/>
      <c r="AA286" s="214"/>
      <c r="AB286" s="214"/>
      <c r="AC286" s="214"/>
      <c r="AD286" s="214"/>
      <c r="AE286" s="158" t="s">
        <v>221</v>
      </c>
      <c r="AF286" s="158"/>
      <c r="AG286" s="158"/>
      <c r="AH286" s="158"/>
      <c r="AI286" s="158">
        <v>210</v>
      </c>
      <c r="AJ286" s="158"/>
      <c r="AK286" s="158"/>
      <c r="AL286" s="158"/>
      <c r="AM286" s="158">
        <v>5</v>
      </c>
      <c r="AO286" s="198"/>
    </row>
    <row r="287" spans="1:41" ht="14.25" customHeight="1">
      <c r="A287" s="199"/>
      <c r="B287" s="158">
        <v>100</v>
      </c>
      <c r="C287" s="158">
        <v>0</v>
      </c>
      <c r="D287" s="158">
        <v>0</v>
      </c>
      <c r="E287" s="158">
        <v>0</v>
      </c>
      <c r="F287" s="158">
        <v>0</v>
      </c>
      <c r="G287" s="158">
        <v>0</v>
      </c>
      <c r="H287" s="158">
        <v>500</v>
      </c>
      <c r="I287" s="158">
        <v>20</v>
      </c>
      <c r="J287" s="158">
        <v>2.5</v>
      </c>
      <c r="K287" s="158">
        <v>20</v>
      </c>
      <c r="L287" s="158"/>
      <c r="M287" s="158">
        <v>64</v>
      </c>
      <c r="N287" s="158"/>
      <c r="O287" s="158">
        <v>1</v>
      </c>
      <c r="P287" s="158" t="s">
        <v>57</v>
      </c>
      <c r="Q287" s="158">
        <v>80</v>
      </c>
      <c r="R287" s="158">
        <v>20</v>
      </c>
      <c r="S287" s="158">
        <v>0</v>
      </c>
      <c r="T287" s="158"/>
      <c r="U287" s="214"/>
      <c r="V287" s="214"/>
      <c r="W287" s="214"/>
      <c r="X287" s="213"/>
      <c r="Y287" s="213"/>
      <c r="Z287" s="213"/>
      <c r="AA287" s="214"/>
      <c r="AB287" s="214"/>
      <c r="AC287" s="214"/>
      <c r="AD287" s="214"/>
      <c r="AE287" s="158" t="s">
        <v>221</v>
      </c>
      <c r="AF287" s="158"/>
      <c r="AG287" s="158"/>
      <c r="AH287" s="158"/>
      <c r="AI287" s="158">
        <v>210</v>
      </c>
      <c r="AJ287" s="158"/>
      <c r="AK287" s="158"/>
      <c r="AL287" s="158"/>
      <c r="AM287" s="158">
        <v>10</v>
      </c>
      <c r="AO287" s="198"/>
    </row>
    <row r="288" spans="1:41" ht="14.25" customHeight="1">
      <c r="A288" s="199"/>
      <c r="B288" s="158">
        <v>100</v>
      </c>
      <c r="C288" s="158">
        <v>0</v>
      </c>
      <c r="D288" s="158">
        <v>0</v>
      </c>
      <c r="E288" s="158">
        <v>0</v>
      </c>
      <c r="F288" s="158">
        <v>0</v>
      </c>
      <c r="G288" s="158">
        <v>0</v>
      </c>
      <c r="H288" s="158">
        <v>500</v>
      </c>
      <c r="I288" s="158">
        <v>20</v>
      </c>
      <c r="J288" s="158">
        <v>2.5</v>
      </c>
      <c r="K288" s="158">
        <v>20</v>
      </c>
      <c r="L288" s="158"/>
      <c r="M288" s="158">
        <v>60</v>
      </c>
      <c r="N288" s="158"/>
      <c r="O288" s="158">
        <v>1</v>
      </c>
      <c r="P288" s="158" t="s">
        <v>57</v>
      </c>
      <c r="Q288" s="158">
        <v>79</v>
      </c>
      <c r="R288" s="158">
        <v>21</v>
      </c>
      <c r="S288" s="158">
        <v>0</v>
      </c>
      <c r="T288" s="158"/>
      <c r="U288" s="214"/>
      <c r="V288" s="214"/>
      <c r="W288" s="214"/>
      <c r="X288" s="213"/>
      <c r="Y288" s="213"/>
      <c r="Z288" s="213"/>
      <c r="AA288" s="214"/>
      <c r="AB288" s="214"/>
      <c r="AC288" s="214"/>
      <c r="AD288" s="214"/>
      <c r="AE288" s="158" t="s">
        <v>221</v>
      </c>
      <c r="AF288" s="158"/>
      <c r="AG288" s="158"/>
      <c r="AH288" s="158"/>
      <c r="AI288" s="158">
        <v>210</v>
      </c>
      <c r="AJ288" s="158"/>
      <c r="AK288" s="158"/>
      <c r="AL288" s="158"/>
      <c r="AM288" s="158">
        <v>20</v>
      </c>
      <c r="AO288" s="198"/>
    </row>
    <row r="289" spans="1:41" ht="14.25" customHeight="1">
      <c r="A289" s="199"/>
      <c r="B289" s="158">
        <v>100</v>
      </c>
      <c r="C289" s="158">
        <v>0</v>
      </c>
      <c r="D289" s="158">
        <v>0</v>
      </c>
      <c r="E289" s="158">
        <v>0</v>
      </c>
      <c r="F289" s="158">
        <v>0</v>
      </c>
      <c r="G289" s="158">
        <v>0</v>
      </c>
      <c r="H289" s="158">
        <v>500</v>
      </c>
      <c r="I289" s="158">
        <v>20</v>
      </c>
      <c r="J289" s="158">
        <v>2.5</v>
      </c>
      <c r="K289" s="158">
        <v>20</v>
      </c>
      <c r="L289" s="158"/>
      <c r="M289" s="158">
        <v>52</v>
      </c>
      <c r="N289" s="158"/>
      <c r="O289" s="158">
        <v>1</v>
      </c>
      <c r="P289" s="158" t="s">
        <v>57</v>
      </c>
      <c r="Q289" s="158">
        <v>73</v>
      </c>
      <c r="R289" s="158">
        <v>27</v>
      </c>
      <c r="S289" s="158">
        <v>0</v>
      </c>
      <c r="T289" s="158"/>
      <c r="U289" s="214"/>
      <c r="V289" s="214"/>
      <c r="W289" s="214"/>
      <c r="X289" s="213"/>
      <c r="Y289" s="213"/>
      <c r="Z289" s="213"/>
      <c r="AA289" s="214"/>
      <c r="AB289" s="214"/>
      <c r="AC289" s="214"/>
      <c r="AD289" s="214"/>
      <c r="AE289" s="158" t="s">
        <v>221</v>
      </c>
      <c r="AF289" s="158"/>
      <c r="AG289" s="158"/>
      <c r="AH289" s="158"/>
      <c r="AI289" s="158">
        <v>210</v>
      </c>
      <c r="AJ289" s="158"/>
      <c r="AK289" s="158"/>
      <c r="AL289" s="158"/>
      <c r="AM289" s="158">
        <v>33</v>
      </c>
      <c r="AO289" s="198"/>
    </row>
    <row r="290" spans="1:41" ht="14.25" customHeight="1">
      <c r="A290" s="199"/>
      <c r="B290" s="158">
        <v>33.299999999999997</v>
      </c>
      <c r="C290" s="158">
        <v>33.299999999999997</v>
      </c>
      <c r="D290" s="158">
        <v>33.299999999999997</v>
      </c>
      <c r="E290" s="158">
        <v>0</v>
      </c>
      <c r="F290" s="158">
        <v>0</v>
      </c>
      <c r="G290" s="158">
        <v>0</v>
      </c>
      <c r="H290" s="158">
        <v>500</v>
      </c>
      <c r="I290" s="158">
        <v>20</v>
      </c>
      <c r="J290" s="158">
        <v>2.5</v>
      </c>
      <c r="K290" s="158">
        <v>20</v>
      </c>
      <c r="L290" s="158"/>
      <c r="M290" s="158">
        <v>74</v>
      </c>
      <c r="N290" s="158"/>
      <c r="O290" s="158">
        <v>0</v>
      </c>
      <c r="P290" s="158" t="s">
        <v>57</v>
      </c>
      <c r="Q290" s="158">
        <v>77</v>
      </c>
      <c r="R290" s="158">
        <v>21</v>
      </c>
      <c r="S290" s="158">
        <v>2</v>
      </c>
      <c r="T290" s="158"/>
      <c r="U290" s="214"/>
      <c r="V290" s="214"/>
      <c r="W290" s="214"/>
      <c r="X290" s="213"/>
      <c r="Y290" s="213"/>
      <c r="Z290" s="213"/>
      <c r="AA290" s="214"/>
      <c r="AB290" s="214"/>
      <c r="AC290" s="214"/>
      <c r="AD290" s="214"/>
      <c r="AE290" s="158" t="s">
        <v>221</v>
      </c>
      <c r="AF290" s="158"/>
      <c r="AG290" s="158"/>
      <c r="AH290" s="158"/>
      <c r="AI290" s="158">
        <v>210</v>
      </c>
      <c r="AJ290" s="158"/>
      <c r="AK290" s="158"/>
      <c r="AL290" s="158"/>
      <c r="AM290" s="158">
        <v>0</v>
      </c>
      <c r="AO290" s="198"/>
    </row>
    <row r="291" spans="1:41" ht="14.25" customHeight="1">
      <c r="A291" s="199"/>
      <c r="B291" s="158">
        <v>33.299999999999997</v>
      </c>
      <c r="C291" s="158">
        <v>33.299999999999997</v>
      </c>
      <c r="D291" s="158">
        <v>33.299999999999997</v>
      </c>
      <c r="E291" s="158">
        <v>0</v>
      </c>
      <c r="F291" s="158">
        <v>0</v>
      </c>
      <c r="G291" s="158">
        <v>0</v>
      </c>
      <c r="H291" s="158">
        <v>500</v>
      </c>
      <c r="I291" s="158">
        <v>20</v>
      </c>
      <c r="J291" s="158">
        <v>2.5</v>
      </c>
      <c r="K291" s="158">
        <v>20</v>
      </c>
      <c r="L291" s="158"/>
      <c r="M291" s="158">
        <v>72.5</v>
      </c>
      <c r="N291" s="158"/>
      <c r="O291" s="158">
        <v>1</v>
      </c>
      <c r="P291" s="158" t="s">
        <v>57</v>
      </c>
      <c r="Q291" s="158">
        <v>79</v>
      </c>
      <c r="R291" s="158">
        <v>20</v>
      </c>
      <c r="S291" s="158">
        <v>1</v>
      </c>
      <c r="T291" s="158"/>
      <c r="U291" s="214"/>
      <c r="V291" s="214"/>
      <c r="W291" s="214"/>
      <c r="X291" s="213"/>
      <c r="Y291" s="213"/>
      <c r="Z291" s="213"/>
      <c r="AA291" s="214"/>
      <c r="AB291" s="214"/>
      <c r="AC291" s="214"/>
      <c r="AD291" s="214"/>
      <c r="AE291" s="158" t="s">
        <v>221</v>
      </c>
      <c r="AF291" s="158"/>
      <c r="AG291" s="158"/>
      <c r="AH291" s="158"/>
      <c r="AI291" s="158">
        <v>210</v>
      </c>
      <c r="AJ291" s="158"/>
      <c r="AK291" s="158"/>
      <c r="AL291" s="158"/>
      <c r="AM291" s="158">
        <v>5</v>
      </c>
      <c r="AO291" s="198"/>
    </row>
    <row r="292" spans="1:41" ht="14.25" customHeight="1">
      <c r="A292" s="199"/>
      <c r="B292" s="158">
        <v>33.299999999999997</v>
      </c>
      <c r="C292" s="158">
        <v>33.299999999999997</v>
      </c>
      <c r="D292" s="158">
        <v>33.299999999999997</v>
      </c>
      <c r="E292" s="158">
        <v>0</v>
      </c>
      <c r="F292" s="158">
        <v>0</v>
      </c>
      <c r="G292" s="158">
        <v>0</v>
      </c>
      <c r="H292" s="158">
        <v>500</v>
      </c>
      <c r="I292" s="158">
        <v>20</v>
      </c>
      <c r="J292" s="158">
        <v>2.5</v>
      </c>
      <c r="K292" s="158">
        <v>20</v>
      </c>
      <c r="L292" s="158"/>
      <c r="M292" s="158">
        <v>66</v>
      </c>
      <c r="N292" s="158"/>
      <c r="O292" s="158">
        <v>1</v>
      </c>
      <c r="P292" s="158" t="s">
        <v>57</v>
      </c>
      <c r="Q292" s="158">
        <v>80</v>
      </c>
      <c r="R292" s="158">
        <v>20</v>
      </c>
      <c r="S292" s="158">
        <v>0</v>
      </c>
      <c r="T292" s="158"/>
      <c r="U292" s="214"/>
      <c r="V292" s="214"/>
      <c r="W292" s="214"/>
      <c r="X292" s="213"/>
      <c r="Y292" s="213"/>
      <c r="Z292" s="213"/>
      <c r="AA292" s="214"/>
      <c r="AB292" s="214"/>
      <c r="AC292" s="214"/>
      <c r="AD292" s="214"/>
      <c r="AE292" s="158" t="s">
        <v>221</v>
      </c>
      <c r="AF292" s="158"/>
      <c r="AG292" s="158"/>
      <c r="AH292" s="158"/>
      <c r="AI292" s="158">
        <v>210</v>
      </c>
      <c r="AJ292" s="158"/>
      <c r="AK292" s="158"/>
      <c r="AL292" s="158"/>
      <c r="AM292" s="158">
        <v>10</v>
      </c>
      <c r="AO292" s="198"/>
    </row>
    <row r="293" spans="1:41" ht="14.25" customHeight="1">
      <c r="A293" s="199"/>
      <c r="B293" s="158">
        <v>33.299999999999997</v>
      </c>
      <c r="C293" s="158">
        <v>33.299999999999997</v>
      </c>
      <c r="D293" s="158">
        <v>33.299999999999997</v>
      </c>
      <c r="E293" s="158">
        <v>0</v>
      </c>
      <c r="F293" s="158">
        <v>0</v>
      </c>
      <c r="G293" s="158">
        <v>0</v>
      </c>
      <c r="H293" s="158">
        <v>500</v>
      </c>
      <c r="I293" s="158">
        <v>20</v>
      </c>
      <c r="J293" s="158">
        <v>2.5</v>
      </c>
      <c r="K293" s="158">
        <v>20</v>
      </c>
      <c r="L293" s="158"/>
      <c r="M293" s="158">
        <v>57.5</v>
      </c>
      <c r="N293" s="158"/>
      <c r="O293" s="158">
        <v>1</v>
      </c>
      <c r="P293" s="158" t="s">
        <v>57</v>
      </c>
      <c r="Q293" s="158">
        <v>78</v>
      </c>
      <c r="R293" s="158">
        <v>22</v>
      </c>
      <c r="S293" s="158">
        <v>0</v>
      </c>
      <c r="T293" s="158"/>
      <c r="U293" s="214"/>
      <c r="V293" s="214"/>
      <c r="W293" s="214"/>
      <c r="X293" s="213"/>
      <c r="Y293" s="213"/>
      <c r="Z293" s="213"/>
      <c r="AA293" s="214"/>
      <c r="AB293" s="214"/>
      <c r="AC293" s="214"/>
      <c r="AD293" s="214"/>
      <c r="AE293" s="158" t="s">
        <v>221</v>
      </c>
      <c r="AF293" s="158"/>
      <c r="AG293" s="158"/>
      <c r="AH293" s="158"/>
      <c r="AI293" s="158">
        <v>210</v>
      </c>
      <c r="AJ293" s="158"/>
      <c r="AK293" s="158"/>
      <c r="AL293" s="158"/>
      <c r="AM293" s="158">
        <v>20</v>
      </c>
      <c r="AO293" s="198"/>
    </row>
    <row r="294" spans="1:41">
      <c r="A294" s="200"/>
      <c r="B294" s="159">
        <v>33.299999999999997</v>
      </c>
      <c r="C294" s="159">
        <v>33.299999999999997</v>
      </c>
      <c r="D294" s="159">
        <v>33.299999999999997</v>
      </c>
      <c r="E294" s="159">
        <v>0</v>
      </c>
      <c r="F294" s="159">
        <v>0</v>
      </c>
      <c r="G294" s="159">
        <v>0</v>
      </c>
      <c r="H294" s="159">
        <v>500</v>
      </c>
      <c r="I294" s="159">
        <v>20</v>
      </c>
      <c r="J294" s="159">
        <v>2.5</v>
      </c>
      <c r="K294" s="159">
        <v>20</v>
      </c>
      <c r="L294" s="159"/>
      <c r="M294" s="159">
        <v>47.5</v>
      </c>
      <c r="N294" s="159"/>
      <c r="O294" s="159">
        <v>1</v>
      </c>
      <c r="P294" s="158" t="s">
        <v>57</v>
      </c>
      <c r="Q294" s="159">
        <v>76</v>
      </c>
      <c r="R294" s="159">
        <v>23</v>
      </c>
      <c r="S294" s="159">
        <v>1</v>
      </c>
      <c r="T294" s="159"/>
      <c r="U294" s="215"/>
      <c r="V294" s="215"/>
      <c r="W294" s="215"/>
      <c r="X294" s="221"/>
      <c r="Y294" s="221"/>
      <c r="Z294" s="221"/>
      <c r="AA294" s="215"/>
      <c r="AB294" s="215"/>
      <c r="AC294" s="215"/>
      <c r="AD294" s="215"/>
      <c r="AE294" s="159" t="s">
        <v>221</v>
      </c>
      <c r="AF294" s="159"/>
      <c r="AG294" s="159"/>
      <c r="AH294" s="159"/>
      <c r="AI294" s="159">
        <v>210</v>
      </c>
      <c r="AJ294" s="159"/>
      <c r="AK294" s="159"/>
      <c r="AL294" s="159"/>
      <c r="AM294" s="159">
        <v>33</v>
      </c>
      <c r="AO294" s="198"/>
    </row>
    <row r="295" spans="1:41" ht="14.25" customHeight="1">
      <c r="A295" s="199">
        <v>45</v>
      </c>
      <c r="B295" s="158">
        <v>0</v>
      </c>
      <c r="C295" s="158">
        <v>0</v>
      </c>
      <c r="D295" s="158">
        <v>100</v>
      </c>
      <c r="E295" s="158">
        <v>0</v>
      </c>
      <c r="F295" s="158">
        <v>0</v>
      </c>
      <c r="G295" s="158">
        <v>0</v>
      </c>
      <c r="H295" s="158">
        <v>400</v>
      </c>
      <c r="I295" s="25" t="s">
        <v>146</v>
      </c>
      <c r="J295" s="158">
        <v>25</v>
      </c>
      <c r="K295" s="158">
        <v>1000</v>
      </c>
      <c r="L295" s="158"/>
      <c r="M295" s="158">
        <v>120</v>
      </c>
      <c r="N295" s="158"/>
      <c r="O295" s="158">
        <v>0</v>
      </c>
      <c r="P295" s="158" t="s">
        <v>57</v>
      </c>
      <c r="Q295" s="158">
        <v>78</v>
      </c>
      <c r="R295" s="158">
        <v>21</v>
      </c>
      <c r="S295" s="158">
        <v>1</v>
      </c>
      <c r="T295" s="158"/>
      <c r="U295" s="199" t="s">
        <v>222</v>
      </c>
      <c r="V295" s="199"/>
      <c r="W295" s="199"/>
      <c r="X295" s="201" t="s">
        <v>223</v>
      </c>
      <c r="Y295" s="202"/>
      <c r="Z295" s="203"/>
      <c r="AA295" s="207" t="s">
        <v>224</v>
      </c>
      <c r="AB295" s="208"/>
      <c r="AC295" s="208"/>
      <c r="AD295" s="209"/>
      <c r="AE295" s="158" t="s">
        <v>225</v>
      </c>
      <c r="AF295" s="158">
        <v>5</v>
      </c>
      <c r="AG295" s="158"/>
      <c r="AH295" s="158"/>
      <c r="AI295" s="158"/>
      <c r="AJ295" s="158"/>
      <c r="AK295" s="158"/>
      <c r="AL295" s="158"/>
      <c r="AM295" s="158">
        <v>10</v>
      </c>
      <c r="AO295" s="198"/>
    </row>
    <row r="296" spans="1:41" ht="14.25" customHeight="1">
      <c r="A296" s="199"/>
      <c r="B296" s="158">
        <v>0</v>
      </c>
      <c r="C296" s="158">
        <v>0</v>
      </c>
      <c r="D296" s="158">
        <v>100</v>
      </c>
      <c r="E296" s="158">
        <v>0</v>
      </c>
      <c r="F296" s="158">
        <v>0</v>
      </c>
      <c r="G296" s="158">
        <v>0</v>
      </c>
      <c r="H296" s="158">
        <v>450</v>
      </c>
      <c r="I296" s="25"/>
      <c r="J296" s="158">
        <v>25</v>
      </c>
      <c r="K296" s="158">
        <v>1000</v>
      </c>
      <c r="L296" s="158"/>
      <c r="M296" s="158">
        <v>120</v>
      </c>
      <c r="N296" s="158"/>
      <c r="O296" s="158">
        <v>0</v>
      </c>
      <c r="P296" s="158" t="s">
        <v>57</v>
      </c>
      <c r="Q296" s="158">
        <v>79.599999999999994</v>
      </c>
      <c r="R296" s="158">
        <v>19.3</v>
      </c>
      <c r="S296" s="158">
        <v>0.1</v>
      </c>
      <c r="T296" s="158"/>
      <c r="U296" s="199"/>
      <c r="V296" s="199"/>
      <c r="W296" s="199"/>
      <c r="X296" s="204"/>
      <c r="Y296" s="205"/>
      <c r="Z296" s="206"/>
      <c r="AA296" s="210"/>
      <c r="AB296" s="197"/>
      <c r="AC296" s="197"/>
      <c r="AD296" s="211"/>
      <c r="AE296" s="158" t="s">
        <v>225</v>
      </c>
      <c r="AF296" s="158">
        <v>5</v>
      </c>
      <c r="AG296" s="158"/>
      <c r="AH296" s="158"/>
      <c r="AI296" s="158"/>
      <c r="AJ296" s="158"/>
      <c r="AK296" s="158"/>
      <c r="AL296" s="158"/>
      <c r="AM296" s="158">
        <v>10</v>
      </c>
      <c r="AO296" s="198"/>
    </row>
    <row r="297" spans="1:41" ht="14.25" customHeight="1">
      <c r="A297" s="199"/>
      <c r="B297" s="158">
        <v>0</v>
      </c>
      <c r="C297" s="158">
        <v>0</v>
      </c>
      <c r="D297" s="158">
        <v>100</v>
      </c>
      <c r="E297" s="158">
        <v>0</v>
      </c>
      <c r="F297" s="158">
        <v>0</v>
      </c>
      <c r="G297" s="158">
        <v>0</v>
      </c>
      <c r="H297" s="158">
        <v>500</v>
      </c>
      <c r="I297" s="25"/>
      <c r="J297" s="158">
        <v>25</v>
      </c>
      <c r="K297" s="158">
        <v>1000</v>
      </c>
      <c r="L297" s="158"/>
      <c r="M297" s="158">
        <v>120</v>
      </c>
      <c r="N297" s="158"/>
      <c r="O297" s="158">
        <v>0</v>
      </c>
      <c r="P297" s="158" t="s">
        <v>57</v>
      </c>
      <c r="Q297" s="158">
        <v>81</v>
      </c>
      <c r="R297" s="158">
        <v>18</v>
      </c>
      <c r="S297" s="158">
        <v>1</v>
      </c>
      <c r="T297" s="158"/>
      <c r="U297" s="199"/>
      <c r="V297" s="199"/>
      <c r="W297" s="199"/>
      <c r="X297" s="204"/>
      <c r="Y297" s="205"/>
      <c r="Z297" s="206"/>
      <c r="AA297" s="210"/>
      <c r="AB297" s="197"/>
      <c r="AC297" s="197"/>
      <c r="AD297" s="211"/>
      <c r="AE297" s="158" t="s">
        <v>225</v>
      </c>
      <c r="AF297" s="158">
        <v>5</v>
      </c>
      <c r="AG297" s="158"/>
      <c r="AH297" s="158"/>
      <c r="AI297" s="158"/>
      <c r="AJ297" s="158"/>
      <c r="AK297" s="158"/>
      <c r="AL297" s="158"/>
      <c r="AM297" s="158">
        <v>10</v>
      </c>
      <c r="AO297" s="198"/>
    </row>
    <row r="298" spans="1:41" ht="14.25" customHeight="1">
      <c r="A298" s="199"/>
      <c r="B298" s="158">
        <v>0</v>
      </c>
      <c r="C298" s="158">
        <v>0</v>
      </c>
      <c r="D298" s="158">
        <v>100</v>
      </c>
      <c r="E298" s="158">
        <v>0</v>
      </c>
      <c r="F298" s="158">
        <v>0</v>
      </c>
      <c r="G298" s="158">
        <v>0</v>
      </c>
      <c r="H298" s="158">
        <v>400</v>
      </c>
      <c r="I298" s="25"/>
      <c r="J298" s="158">
        <v>25</v>
      </c>
      <c r="K298" s="158">
        <v>1000</v>
      </c>
      <c r="L298" s="158"/>
      <c r="M298" s="158">
        <v>120</v>
      </c>
      <c r="N298" s="158"/>
      <c r="O298" s="158">
        <v>1</v>
      </c>
      <c r="P298" s="158" t="s">
        <v>57</v>
      </c>
      <c r="Q298" s="158">
        <v>78.400000000000006</v>
      </c>
      <c r="R298" s="158">
        <v>20.5</v>
      </c>
      <c r="S298" s="158">
        <v>1.1000000000000001</v>
      </c>
      <c r="T298" s="158"/>
      <c r="U298" s="199"/>
      <c r="V298" s="199"/>
      <c r="W298" s="199"/>
      <c r="X298" s="204"/>
      <c r="Y298" s="205"/>
      <c r="Z298" s="206"/>
      <c r="AA298" s="210"/>
      <c r="AB298" s="197"/>
      <c r="AC298" s="197"/>
      <c r="AD298" s="211"/>
      <c r="AE298" s="158" t="s">
        <v>225</v>
      </c>
      <c r="AF298" s="158">
        <v>5</v>
      </c>
      <c r="AG298" s="158"/>
      <c r="AH298" s="158"/>
      <c r="AI298" s="158"/>
      <c r="AJ298" s="158"/>
      <c r="AK298" s="158"/>
      <c r="AL298" s="158"/>
      <c r="AM298" s="158">
        <v>10</v>
      </c>
      <c r="AO298" s="198"/>
    </row>
    <row r="299" spans="1:41" ht="14.25" customHeight="1">
      <c r="A299" s="199"/>
      <c r="B299" s="158">
        <v>0</v>
      </c>
      <c r="C299" s="158">
        <v>0</v>
      </c>
      <c r="D299" s="158">
        <v>100</v>
      </c>
      <c r="E299" s="158">
        <v>0</v>
      </c>
      <c r="F299" s="158">
        <v>0</v>
      </c>
      <c r="G299" s="158">
        <v>0</v>
      </c>
      <c r="H299" s="158">
        <v>450</v>
      </c>
      <c r="I299" s="25"/>
      <c r="J299" s="158">
        <v>25</v>
      </c>
      <c r="K299" s="158">
        <v>1000</v>
      </c>
      <c r="L299" s="158"/>
      <c r="M299" s="158">
        <v>120</v>
      </c>
      <c r="N299" s="158"/>
      <c r="O299" s="158">
        <v>1</v>
      </c>
      <c r="P299" s="158" t="s">
        <v>57</v>
      </c>
      <c r="Q299" s="158">
        <v>75.5</v>
      </c>
      <c r="R299" s="158">
        <v>23.6</v>
      </c>
      <c r="S299" s="158">
        <v>0.9</v>
      </c>
      <c r="T299" s="158"/>
      <c r="U299" s="199"/>
      <c r="V299" s="199"/>
      <c r="W299" s="199"/>
      <c r="X299" s="204"/>
      <c r="Y299" s="205"/>
      <c r="Z299" s="206"/>
      <c r="AA299" s="210"/>
      <c r="AB299" s="197"/>
      <c r="AC299" s="197"/>
      <c r="AD299" s="211"/>
      <c r="AE299" s="158" t="s">
        <v>225</v>
      </c>
      <c r="AF299" s="158">
        <v>5</v>
      </c>
      <c r="AG299" s="158"/>
      <c r="AH299" s="158"/>
      <c r="AI299" s="158"/>
      <c r="AJ299" s="158"/>
      <c r="AK299" s="158"/>
      <c r="AL299" s="158"/>
      <c r="AM299" s="158">
        <v>10</v>
      </c>
      <c r="AO299" s="198"/>
    </row>
    <row r="300" spans="1:41" ht="14.25" customHeight="1">
      <c r="A300" s="199"/>
      <c r="B300" s="158">
        <v>0</v>
      </c>
      <c r="C300" s="158">
        <v>0</v>
      </c>
      <c r="D300" s="158">
        <v>100</v>
      </c>
      <c r="E300" s="158">
        <v>0</v>
      </c>
      <c r="F300" s="158">
        <v>0</v>
      </c>
      <c r="G300" s="158">
        <v>0</v>
      </c>
      <c r="H300" s="158">
        <v>500</v>
      </c>
      <c r="I300" s="25"/>
      <c r="J300" s="158">
        <v>25</v>
      </c>
      <c r="K300" s="158">
        <v>1000</v>
      </c>
      <c r="L300" s="158"/>
      <c r="M300" s="158">
        <v>120</v>
      </c>
      <c r="N300" s="158"/>
      <c r="O300" s="158">
        <v>1</v>
      </c>
      <c r="P300" s="158" t="s">
        <v>57</v>
      </c>
      <c r="Q300" s="158">
        <v>53.2</v>
      </c>
      <c r="R300" s="158">
        <v>45.8</v>
      </c>
      <c r="S300" s="158">
        <v>1</v>
      </c>
      <c r="T300" s="158"/>
      <c r="U300" s="199"/>
      <c r="V300" s="199"/>
      <c r="W300" s="199"/>
      <c r="X300" s="204"/>
      <c r="Y300" s="205"/>
      <c r="Z300" s="206"/>
      <c r="AA300" s="210"/>
      <c r="AB300" s="197"/>
      <c r="AC300" s="197"/>
      <c r="AD300" s="211"/>
      <c r="AE300" s="158" t="s">
        <v>225</v>
      </c>
      <c r="AF300" s="158">
        <v>5</v>
      </c>
      <c r="AG300" s="158"/>
      <c r="AH300" s="158"/>
      <c r="AI300" s="158"/>
      <c r="AJ300" s="158"/>
      <c r="AK300" s="158"/>
      <c r="AL300" s="158"/>
      <c r="AM300" s="158">
        <v>10</v>
      </c>
      <c r="AO300" s="198"/>
    </row>
    <row r="301" spans="1:41" ht="14.25" customHeight="1">
      <c r="A301" s="199"/>
      <c r="B301" s="158">
        <v>0</v>
      </c>
      <c r="C301" s="158">
        <v>0</v>
      </c>
      <c r="D301" s="158">
        <v>90</v>
      </c>
      <c r="E301" s="158">
        <v>0</v>
      </c>
      <c r="F301" s="158">
        <v>0</v>
      </c>
      <c r="G301" s="158">
        <v>10</v>
      </c>
      <c r="H301" s="158">
        <v>400</v>
      </c>
      <c r="I301" s="25"/>
      <c r="J301" s="158">
        <v>25</v>
      </c>
      <c r="K301" s="158">
        <v>1000</v>
      </c>
      <c r="L301" s="158"/>
      <c r="M301" s="158">
        <v>120</v>
      </c>
      <c r="N301" s="158"/>
      <c r="O301" s="158">
        <v>1</v>
      </c>
      <c r="P301" s="158" t="s">
        <v>57</v>
      </c>
      <c r="Q301" s="158">
        <v>73</v>
      </c>
      <c r="R301" s="158">
        <v>24.7</v>
      </c>
      <c r="S301" s="158">
        <v>2.2999999999999998</v>
      </c>
      <c r="T301" s="158"/>
      <c r="U301" s="199"/>
      <c r="V301" s="199"/>
      <c r="W301" s="199"/>
      <c r="X301" s="204"/>
      <c r="Y301" s="205"/>
      <c r="Z301" s="206"/>
      <c r="AA301" s="210"/>
      <c r="AB301" s="197"/>
      <c r="AC301" s="197"/>
      <c r="AD301" s="211"/>
      <c r="AE301" s="158" t="s">
        <v>225</v>
      </c>
      <c r="AF301" s="158">
        <v>5</v>
      </c>
      <c r="AG301" s="158"/>
      <c r="AH301" s="158"/>
      <c r="AI301" s="158"/>
      <c r="AJ301" s="158"/>
      <c r="AK301" s="158"/>
      <c r="AL301" s="158"/>
      <c r="AM301" s="158">
        <v>10</v>
      </c>
      <c r="AO301" s="198"/>
    </row>
    <row r="302" spans="1:41" ht="14.25" customHeight="1">
      <c r="A302" s="199"/>
      <c r="B302" s="158">
        <v>0</v>
      </c>
      <c r="C302" s="158">
        <v>0</v>
      </c>
      <c r="D302" s="158">
        <v>75</v>
      </c>
      <c r="E302" s="158">
        <v>0</v>
      </c>
      <c r="F302" s="158">
        <v>0</v>
      </c>
      <c r="G302" s="158">
        <v>25</v>
      </c>
      <c r="H302" s="158">
        <v>450</v>
      </c>
      <c r="I302" s="25"/>
      <c r="J302" s="158">
        <v>25</v>
      </c>
      <c r="K302" s="158">
        <v>1000</v>
      </c>
      <c r="L302" s="158"/>
      <c r="M302" s="158">
        <v>120</v>
      </c>
      <c r="N302" s="158"/>
      <c r="O302" s="158">
        <v>1</v>
      </c>
      <c r="P302" s="158" t="s">
        <v>57</v>
      </c>
      <c r="Q302" s="158">
        <v>54.7</v>
      </c>
      <c r="R302" s="158">
        <v>39.4</v>
      </c>
      <c r="S302" s="158">
        <v>5.9</v>
      </c>
      <c r="T302" s="158"/>
      <c r="U302" s="199"/>
      <c r="V302" s="199"/>
      <c r="W302" s="199"/>
      <c r="X302" s="204"/>
      <c r="Y302" s="205"/>
      <c r="Z302" s="206"/>
      <c r="AA302" s="210"/>
      <c r="AB302" s="197"/>
      <c r="AC302" s="197"/>
      <c r="AD302" s="211"/>
      <c r="AE302" s="158" t="s">
        <v>225</v>
      </c>
      <c r="AF302" s="158">
        <v>5</v>
      </c>
      <c r="AG302" s="158"/>
      <c r="AH302" s="158"/>
      <c r="AI302" s="158"/>
      <c r="AJ302" s="158"/>
      <c r="AK302" s="158"/>
      <c r="AL302" s="158"/>
      <c r="AM302" s="158">
        <v>10</v>
      </c>
      <c r="AO302" s="198"/>
    </row>
    <row r="303" spans="1:41" ht="14.25" customHeight="1">
      <c r="A303" s="200"/>
      <c r="B303" s="159">
        <v>0</v>
      </c>
      <c r="C303" s="159">
        <v>0</v>
      </c>
      <c r="D303" s="159">
        <v>65</v>
      </c>
      <c r="E303" s="159">
        <v>0</v>
      </c>
      <c r="F303" s="159">
        <v>0</v>
      </c>
      <c r="G303" s="159">
        <v>35</v>
      </c>
      <c r="H303" s="159">
        <v>500</v>
      </c>
      <c r="I303" s="26"/>
      <c r="J303" s="159">
        <v>25</v>
      </c>
      <c r="K303" s="159">
        <v>1000</v>
      </c>
      <c r="L303" s="159"/>
      <c r="M303" s="159">
        <v>120</v>
      </c>
      <c r="N303" s="159"/>
      <c r="O303" s="159">
        <v>1</v>
      </c>
      <c r="P303" s="159" t="s">
        <v>57</v>
      </c>
      <c r="Q303" s="159">
        <v>45</v>
      </c>
      <c r="R303" s="159">
        <v>46.5</v>
      </c>
      <c r="S303" s="159">
        <v>8.5</v>
      </c>
      <c r="T303" s="159"/>
      <c r="U303" s="200"/>
      <c r="V303" s="200"/>
      <c r="W303" s="200"/>
      <c r="X303" s="204"/>
      <c r="Y303" s="205"/>
      <c r="Z303" s="206"/>
      <c r="AA303" s="210"/>
      <c r="AB303" s="197"/>
      <c r="AC303" s="197"/>
      <c r="AD303" s="211"/>
      <c r="AE303" s="159" t="s">
        <v>225</v>
      </c>
      <c r="AF303" s="159">
        <v>5</v>
      </c>
      <c r="AG303" s="159"/>
      <c r="AH303" s="159"/>
      <c r="AI303" s="159"/>
      <c r="AJ303" s="159"/>
      <c r="AK303" s="159"/>
      <c r="AL303" s="159"/>
      <c r="AM303" s="159">
        <v>10</v>
      </c>
      <c r="AO303" s="198"/>
    </row>
    <row r="304" spans="1:41" ht="14.25" customHeight="1">
      <c r="A304" s="199">
        <v>46</v>
      </c>
      <c r="B304" s="158">
        <v>0</v>
      </c>
      <c r="C304" s="158">
        <v>0</v>
      </c>
      <c r="D304" s="158">
        <v>0</v>
      </c>
      <c r="E304" s="158">
        <v>100</v>
      </c>
      <c r="F304" s="158">
        <v>0</v>
      </c>
      <c r="G304" s="158">
        <v>0</v>
      </c>
      <c r="H304" s="158">
        <v>450</v>
      </c>
      <c r="I304" s="158">
        <v>5</v>
      </c>
      <c r="J304" s="158">
        <v>20</v>
      </c>
      <c r="K304" s="158">
        <v>1000</v>
      </c>
      <c r="L304" s="158"/>
      <c r="M304" s="158">
        <v>75</v>
      </c>
      <c r="N304" s="158"/>
      <c r="O304" s="159">
        <v>1</v>
      </c>
      <c r="P304" s="158" t="s">
        <v>57</v>
      </c>
      <c r="Q304" s="158">
        <v>70</v>
      </c>
      <c r="R304" s="158">
        <v>14.2</v>
      </c>
      <c r="S304" s="158">
        <v>15.8</v>
      </c>
      <c r="T304" s="158"/>
      <c r="U304" s="212" t="s">
        <v>131</v>
      </c>
      <c r="V304" s="212"/>
      <c r="W304" s="212"/>
      <c r="X304" s="213" t="s">
        <v>226</v>
      </c>
      <c r="Y304" s="213"/>
      <c r="Z304" s="213"/>
      <c r="AA304" s="214" t="s">
        <v>227</v>
      </c>
      <c r="AB304" s="214"/>
      <c r="AC304" s="214"/>
      <c r="AD304" s="214"/>
      <c r="AE304" s="158" t="s">
        <v>228</v>
      </c>
      <c r="AF304" s="158">
        <v>0.1</v>
      </c>
      <c r="AG304" s="158"/>
      <c r="AH304" s="158"/>
      <c r="AI304" s="158"/>
      <c r="AJ304" s="158"/>
      <c r="AK304" s="158"/>
      <c r="AL304" s="158"/>
      <c r="AM304" s="158">
        <v>100</v>
      </c>
      <c r="AO304" s="198"/>
    </row>
    <row r="305" spans="1:41" ht="14.25" customHeight="1">
      <c r="A305" s="199"/>
      <c r="B305" s="158">
        <v>0</v>
      </c>
      <c r="C305" s="158">
        <v>0</v>
      </c>
      <c r="D305" s="158">
        <v>0</v>
      </c>
      <c r="E305" s="158">
        <v>100</v>
      </c>
      <c r="F305" s="158">
        <v>0</v>
      </c>
      <c r="G305" s="158">
        <v>0</v>
      </c>
      <c r="H305" s="158">
        <v>450</v>
      </c>
      <c r="I305" s="158">
        <v>10</v>
      </c>
      <c r="J305" s="158">
        <v>20</v>
      </c>
      <c r="K305" s="158">
        <v>1000</v>
      </c>
      <c r="L305" s="158"/>
      <c r="M305" s="158">
        <v>75</v>
      </c>
      <c r="N305" s="158"/>
      <c r="O305" s="159">
        <v>1</v>
      </c>
      <c r="P305" s="158" t="s">
        <v>57</v>
      </c>
      <c r="Q305" s="158">
        <v>60</v>
      </c>
      <c r="R305" s="158">
        <v>15.4</v>
      </c>
      <c r="S305" s="158">
        <v>24.6</v>
      </c>
      <c r="T305" s="158"/>
      <c r="U305" s="212"/>
      <c r="V305" s="212"/>
      <c r="W305" s="212"/>
      <c r="X305" s="213"/>
      <c r="Y305" s="213"/>
      <c r="Z305" s="213"/>
      <c r="AA305" s="214"/>
      <c r="AB305" s="214"/>
      <c r="AC305" s="214"/>
      <c r="AD305" s="214"/>
      <c r="AE305" s="158" t="s">
        <v>229</v>
      </c>
      <c r="AF305" s="158">
        <v>0.1</v>
      </c>
      <c r="AG305" s="158"/>
      <c r="AH305" s="158"/>
      <c r="AI305" s="158"/>
      <c r="AJ305" s="158"/>
      <c r="AK305" s="158"/>
      <c r="AL305" s="158"/>
      <c r="AM305" s="158">
        <v>100</v>
      </c>
      <c r="AO305" s="198"/>
    </row>
    <row r="306" spans="1:41" ht="14.25" customHeight="1">
      <c r="A306" s="199"/>
      <c r="B306" s="158">
        <v>50</v>
      </c>
      <c r="C306" s="158">
        <v>50</v>
      </c>
      <c r="D306" s="158">
        <v>0</v>
      </c>
      <c r="E306" s="158">
        <v>0</v>
      </c>
      <c r="F306" s="158">
        <v>0</v>
      </c>
      <c r="G306" s="158">
        <v>0</v>
      </c>
      <c r="H306" s="158">
        <v>450</v>
      </c>
      <c r="I306" s="158">
        <v>10</v>
      </c>
      <c r="J306" s="158">
        <v>20</v>
      </c>
      <c r="K306" s="158">
        <v>1000</v>
      </c>
      <c r="L306" s="158"/>
      <c r="M306" s="158">
        <v>75</v>
      </c>
      <c r="N306" s="158"/>
      <c r="O306" s="159">
        <v>1</v>
      </c>
      <c r="P306" s="158" t="s">
        <v>57</v>
      </c>
      <c r="Q306" s="158">
        <v>40</v>
      </c>
      <c r="R306" s="158">
        <v>47</v>
      </c>
      <c r="S306" s="158">
        <v>13</v>
      </c>
      <c r="T306" s="158"/>
      <c r="U306" s="212"/>
      <c r="V306" s="212"/>
      <c r="W306" s="212"/>
      <c r="X306" s="213"/>
      <c r="Y306" s="213"/>
      <c r="Z306" s="213"/>
      <c r="AA306" s="214"/>
      <c r="AB306" s="214"/>
      <c r="AC306" s="214"/>
      <c r="AD306" s="214"/>
      <c r="AE306" s="158" t="s">
        <v>228</v>
      </c>
      <c r="AF306" s="158">
        <v>0.1</v>
      </c>
      <c r="AG306" s="158"/>
      <c r="AH306" s="158"/>
      <c r="AI306" s="158"/>
      <c r="AJ306" s="158"/>
      <c r="AK306" s="158"/>
      <c r="AL306" s="158"/>
      <c r="AM306" s="158">
        <v>100</v>
      </c>
      <c r="AO306" s="198"/>
    </row>
    <row r="307" spans="1:41" ht="14.25" customHeight="1">
      <c r="A307" s="199"/>
      <c r="B307" s="158">
        <v>50</v>
      </c>
      <c r="C307" s="158">
        <v>50</v>
      </c>
      <c r="D307" s="158">
        <v>0</v>
      </c>
      <c r="E307" s="158">
        <v>0</v>
      </c>
      <c r="F307" s="158">
        <v>0</v>
      </c>
      <c r="G307" s="158">
        <v>0</v>
      </c>
      <c r="H307" s="158">
        <v>450</v>
      </c>
      <c r="I307" s="158">
        <v>10</v>
      </c>
      <c r="J307" s="158">
        <v>20</v>
      </c>
      <c r="K307" s="158">
        <v>1000</v>
      </c>
      <c r="L307" s="158"/>
      <c r="M307" s="158">
        <v>75</v>
      </c>
      <c r="N307" s="158"/>
      <c r="O307" s="159">
        <v>1</v>
      </c>
      <c r="P307" s="158" t="s">
        <v>57</v>
      </c>
      <c r="Q307" s="158">
        <v>42</v>
      </c>
      <c r="R307" s="158">
        <v>50.8</v>
      </c>
      <c r="S307" s="158">
        <v>7.2</v>
      </c>
      <c r="T307" s="158"/>
      <c r="U307" s="212"/>
      <c r="V307" s="212"/>
      <c r="W307" s="212"/>
      <c r="X307" s="213"/>
      <c r="Y307" s="213"/>
      <c r="Z307" s="213"/>
      <c r="AA307" s="214"/>
      <c r="AB307" s="214"/>
      <c r="AC307" s="214"/>
      <c r="AD307" s="214"/>
      <c r="AE307" s="158" t="s">
        <v>229</v>
      </c>
      <c r="AF307" s="158">
        <v>0.1</v>
      </c>
      <c r="AG307" s="158"/>
      <c r="AH307" s="158"/>
      <c r="AI307" s="158"/>
      <c r="AJ307" s="158"/>
      <c r="AK307" s="158"/>
      <c r="AL307" s="158"/>
      <c r="AM307" s="158">
        <v>100</v>
      </c>
      <c r="AO307" s="198"/>
    </row>
    <row r="308" spans="1:41" ht="14.25" customHeight="1">
      <c r="A308" s="199"/>
      <c r="B308" s="158">
        <v>0</v>
      </c>
      <c r="C308" s="158">
        <v>0</v>
      </c>
      <c r="D308" s="158">
        <v>100</v>
      </c>
      <c r="E308" s="158">
        <v>0</v>
      </c>
      <c r="F308" s="158">
        <v>0</v>
      </c>
      <c r="G308" s="158">
        <v>0</v>
      </c>
      <c r="H308" s="158">
        <v>450</v>
      </c>
      <c r="I308" s="158">
        <v>10</v>
      </c>
      <c r="J308" s="158">
        <v>20</v>
      </c>
      <c r="K308" s="158">
        <v>1000</v>
      </c>
      <c r="L308" s="158"/>
      <c r="M308" s="158">
        <v>75</v>
      </c>
      <c r="N308" s="158"/>
      <c r="O308" s="159">
        <v>1</v>
      </c>
      <c r="P308" s="158" t="s">
        <v>57</v>
      </c>
      <c r="Q308" s="158">
        <v>40</v>
      </c>
      <c r="R308" s="158">
        <v>41.1</v>
      </c>
      <c r="S308" s="158">
        <v>18.899999999999999</v>
      </c>
      <c r="T308" s="158"/>
      <c r="U308" s="212"/>
      <c r="V308" s="212"/>
      <c r="W308" s="212"/>
      <c r="X308" s="213"/>
      <c r="Y308" s="213"/>
      <c r="Z308" s="213"/>
      <c r="AA308" s="214"/>
      <c r="AB308" s="214"/>
      <c r="AC308" s="214"/>
      <c r="AD308" s="214"/>
      <c r="AE308" s="158" t="s">
        <v>228</v>
      </c>
      <c r="AF308" s="158">
        <v>0.1</v>
      </c>
      <c r="AG308" s="158"/>
      <c r="AH308" s="158"/>
      <c r="AI308" s="158"/>
      <c r="AJ308" s="158"/>
      <c r="AK308" s="158"/>
      <c r="AL308" s="158"/>
      <c r="AM308" s="158">
        <v>100</v>
      </c>
      <c r="AO308" s="198"/>
    </row>
    <row r="309" spans="1:41" ht="14.25" customHeight="1">
      <c r="A309" s="199"/>
      <c r="B309" s="158">
        <v>0</v>
      </c>
      <c r="C309" s="158">
        <v>0</v>
      </c>
      <c r="D309" s="158">
        <v>100</v>
      </c>
      <c r="E309" s="158">
        <v>0</v>
      </c>
      <c r="F309" s="158">
        <v>0</v>
      </c>
      <c r="G309" s="158">
        <v>0</v>
      </c>
      <c r="H309" s="158">
        <v>450</v>
      </c>
      <c r="I309" s="158">
        <v>10</v>
      </c>
      <c r="J309" s="158">
        <v>20</v>
      </c>
      <c r="K309" s="158">
        <v>1000</v>
      </c>
      <c r="L309" s="158"/>
      <c r="M309" s="158">
        <v>75</v>
      </c>
      <c r="N309" s="158"/>
      <c r="O309" s="159">
        <v>1</v>
      </c>
      <c r="P309" s="158" t="s">
        <v>57</v>
      </c>
      <c r="Q309" s="158">
        <v>54</v>
      </c>
      <c r="R309" s="158">
        <v>26.1</v>
      </c>
      <c r="S309" s="158">
        <v>19.899999999999999</v>
      </c>
      <c r="T309" s="158"/>
      <c r="U309" s="212"/>
      <c r="V309" s="212"/>
      <c r="W309" s="212"/>
      <c r="X309" s="213"/>
      <c r="Y309" s="213"/>
      <c r="Z309" s="213"/>
      <c r="AA309" s="214"/>
      <c r="AB309" s="214"/>
      <c r="AC309" s="214"/>
      <c r="AD309" s="214"/>
      <c r="AE309" s="158" t="s">
        <v>229</v>
      </c>
      <c r="AF309" s="158">
        <v>0.1</v>
      </c>
      <c r="AG309" s="158"/>
      <c r="AH309" s="158"/>
      <c r="AI309" s="158"/>
      <c r="AJ309" s="158"/>
      <c r="AK309" s="158"/>
      <c r="AL309" s="158"/>
      <c r="AM309" s="158">
        <v>100</v>
      </c>
      <c r="AO309" s="198"/>
    </row>
    <row r="310" spans="1:41" ht="14.25" customHeight="1">
      <c r="A310" s="199"/>
      <c r="B310" s="158">
        <v>0</v>
      </c>
      <c r="C310" s="158">
        <v>50</v>
      </c>
      <c r="D310" s="158">
        <v>0</v>
      </c>
      <c r="E310" s="158">
        <v>50</v>
      </c>
      <c r="F310" s="158">
        <v>0</v>
      </c>
      <c r="G310" s="158">
        <v>0</v>
      </c>
      <c r="H310" s="158">
        <v>450</v>
      </c>
      <c r="I310" s="158">
        <v>10</v>
      </c>
      <c r="J310" s="158">
        <v>20</v>
      </c>
      <c r="K310" s="158">
        <v>1000</v>
      </c>
      <c r="L310" s="158"/>
      <c r="M310" s="158">
        <v>75</v>
      </c>
      <c r="N310" s="158"/>
      <c r="O310" s="159">
        <v>1</v>
      </c>
      <c r="P310" s="158" t="s">
        <v>57</v>
      </c>
      <c r="Q310" s="158">
        <v>44</v>
      </c>
      <c r="R310" s="158">
        <v>34.799999999999997</v>
      </c>
      <c r="S310" s="158">
        <v>21.2</v>
      </c>
      <c r="T310" s="158"/>
      <c r="U310" s="212"/>
      <c r="V310" s="212"/>
      <c r="W310" s="212"/>
      <c r="X310" s="213"/>
      <c r="Y310" s="213"/>
      <c r="Z310" s="213"/>
      <c r="AA310" s="214"/>
      <c r="AB310" s="214"/>
      <c r="AC310" s="214"/>
      <c r="AD310" s="214"/>
      <c r="AE310" s="158" t="s">
        <v>228</v>
      </c>
      <c r="AF310" s="158">
        <v>0.1</v>
      </c>
      <c r="AG310" s="158"/>
      <c r="AH310" s="158"/>
      <c r="AI310" s="158"/>
      <c r="AJ310" s="158"/>
      <c r="AK310" s="158"/>
      <c r="AL310" s="158"/>
      <c r="AM310" s="158">
        <v>100</v>
      </c>
      <c r="AO310" s="198"/>
    </row>
    <row r="311" spans="1:41" ht="14.25" customHeight="1">
      <c r="A311" s="199"/>
      <c r="B311" s="158">
        <v>0</v>
      </c>
      <c r="C311" s="158">
        <v>50</v>
      </c>
      <c r="D311" s="158">
        <v>0</v>
      </c>
      <c r="E311" s="158">
        <v>50</v>
      </c>
      <c r="F311" s="158">
        <v>0</v>
      </c>
      <c r="G311" s="158">
        <v>0</v>
      </c>
      <c r="H311" s="158">
        <v>450</v>
      </c>
      <c r="I311" s="158">
        <v>10</v>
      </c>
      <c r="J311" s="158">
        <v>20</v>
      </c>
      <c r="K311" s="158">
        <v>1000</v>
      </c>
      <c r="L311" s="158"/>
      <c r="M311" s="158">
        <v>75</v>
      </c>
      <c r="N311" s="158"/>
      <c r="O311" s="159">
        <v>1</v>
      </c>
      <c r="P311" s="158" t="s">
        <v>57</v>
      </c>
      <c r="Q311" s="158">
        <v>52</v>
      </c>
      <c r="R311" s="158">
        <v>29.2</v>
      </c>
      <c r="S311" s="158">
        <v>18.8</v>
      </c>
      <c r="T311" s="158"/>
      <c r="U311" s="212"/>
      <c r="V311" s="212"/>
      <c r="W311" s="212"/>
      <c r="X311" s="213"/>
      <c r="Y311" s="213"/>
      <c r="Z311" s="213"/>
      <c r="AA311" s="214"/>
      <c r="AB311" s="214"/>
      <c r="AC311" s="214"/>
      <c r="AD311" s="214"/>
      <c r="AE311" s="158" t="s">
        <v>229</v>
      </c>
      <c r="AF311" s="158">
        <v>0.1</v>
      </c>
      <c r="AG311" s="158"/>
      <c r="AH311" s="158"/>
      <c r="AI311" s="158"/>
      <c r="AJ311" s="158"/>
      <c r="AK311" s="158"/>
      <c r="AL311" s="158"/>
      <c r="AM311" s="158">
        <v>100</v>
      </c>
      <c r="AO311" s="198"/>
    </row>
    <row r="312" spans="1:41" ht="14.25" customHeight="1">
      <c r="A312" s="199"/>
      <c r="B312" s="158">
        <v>0</v>
      </c>
      <c r="C312" s="158">
        <v>0</v>
      </c>
      <c r="D312" s="158">
        <v>50</v>
      </c>
      <c r="E312" s="158">
        <v>50</v>
      </c>
      <c r="F312" s="158">
        <v>0</v>
      </c>
      <c r="G312" s="158">
        <v>0</v>
      </c>
      <c r="H312" s="158">
        <v>450</v>
      </c>
      <c r="I312" s="158">
        <v>10</v>
      </c>
      <c r="J312" s="158">
        <v>20</v>
      </c>
      <c r="K312" s="158">
        <v>1000</v>
      </c>
      <c r="L312" s="158"/>
      <c r="M312" s="158">
        <v>75</v>
      </c>
      <c r="N312" s="158"/>
      <c r="O312" s="159">
        <v>1</v>
      </c>
      <c r="P312" s="158" t="s">
        <v>57</v>
      </c>
      <c r="Q312" s="158">
        <v>54</v>
      </c>
      <c r="R312" s="158">
        <v>25.7</v>
      </c>
      <c r="S312" s="158">
        <v>20.3</v>
      </c>
      <c r="T312" s="158"/>
      <c r="U312" s="212"/>
      <c r="V312" s="212"/>
      <c r="W312" s="212"/>
      <c r="X312" s="213"/>
      <c r="Y312" s="213"/>
      <c r="Z312" s="213"/>
      <c r="AA312" s="214"/>
      <c r="AB312" s="214"/>
      <c r="AC312" s="214"/>
      <c r="AD312" s="214"/>
      <c r="AE312" s="158" t="s">
        <v>228</v>
      </c>
      <c r="AF312" s="158">
        <v>0.1</v>
      </c>
      <c r="AG312" s="158"/>
      <c r="AH312" s="158"/>
      <c r="AI312" s="158"/>
      <c r="AJ312" s="158"/>
      <c r="AK312" s="158"/>
      <c r="AL312" s="158"/>
      <c r="AM312" s="158">
        <v>100</v>
      </c>
      <c r="AO312" s="198"/>
    </row>
    <row r="313" spans="1:41" ht="14.25" customHeight="1">
      <c r="A313" s="199"/>
      <c r="B313" s="158">
        <v>0</v>
      </c>
      <c r="C313" s="158">
        <v>0</v>
      </c>
      <c r="D313" s="158">
        <v>50</v>
      </c>
      <c r="E313" s="158">
        <v>50</v>
      </c>
      <c r="F313" s="158">
        <v>0</v>
      </c>
      <c r="G313" s="158">
        <v>0</v>
      </c>
      <c r="H313" s="158">
        <v>450</v>
      </c>
      <c r="I313" s="158">
        <v>10</v>
      </c>
      <c r="J313" s="158">
        <v>20</v>
      </c>
      <c r="K313" s="158">
        <v>1000</v>
      </c>
      <c r="L313" s="158"/>
      <c r="M313" s="158">
        <v>75</v>
      </c>
      <c r="N313" s="158"/>
      <c r="O313" s="159">
        <v>1</v>
      </c>
      <c r="P313" s="158" t="s">
        <v>57</v>
      </c>
      <c r="Q313" s="158">
        <v>34</v>
      </c>
      <c r="R313" s="158">
        <v>30.8</v>
      </c>
      <c r="S313" s="158">
        <v>35.200000000000003</v>
      </c>
      <c r="T313" s="158"/>
      <c r="U313" s="212"/>
      <c r="V313" s="212"/>
      <c r="W313" s="212"/>
      <c r="X313" s="213"/>
      <c r="Y313" s="213"/>
      <c r="Z313" s="213"/>
      <c r="AA313" s="214"/>
      <c r="AB313" s="214"/>
      <c r="AC313" s="214"/>
      <c r="AD313" s="214"/>
      <c r="AE313" s="158" t="s">
        <v>229</v>
      </c>
      <c r="AF313" s="158">
        <v>0.1</v>
      </c>
      <c r="AG313" s="158"/>
      <c r="AH313" s="158"/>
      <c r="AI313" s="158"/>
      <c r="AJ313" s="158"/>
      <c r="AK313" s="158"/>
      <c r="AL313" s="158"/>
      <c r="AM313" s="158">
        <v>100</v>
      </c>
      <c r="AO313" s="198"/>
    </row>
    <row r="314" spans="1:41" ht="14.25" customHeight="1">
      <c r="A314" s="199"/>
      <c r="B314" s="158">
        <v>0</v>
      </c>
      <c r="C314" s="158">
        <v>50</v>
      </c>
      <c r="D314" s="158">
        <v>50</v>
      </c>
      <c r="E314" s="158">
        <v>0</v>
      </c>
      <c r="F314" s="158">
        <v>0</v>
      </c>
      <c r="G314" s="158">
        <v>0</v>
      </c>
      <c r="H314" s="158">
        <v>450</v>
      </c>
      <c r="I314" s="158">
        <v>10</v>
      </c>
      <c r="J314" s="158">
        <v>20</v>
      </c>
      <c r="K314" s="158">
        <v>1000</v>
      </c>
      <c r="L314" s="158"/>
      <c r="M314" s="158">
        <v>75</v>
      </c>
      <c r="N314" s="158"/>
      <c r="O314" s="159">
        <v>1</v>
      </c>
      <c r="P314" s="158" t="s">
        <v>57</v>
      </c>
      <c r="Q314" s="158">
        <v>44</v>
      </c>
      <c r="R314" s="158">
        <v>44.6</v>
      </c>
      <c r="S314" s="158">
        <v>11.4</v>
      </c>
      <c r="T314" s="158"/>
      <c r="U314" s="212"/>
      <c r="V314" s="212"/>
      <c r="W314" s="212"/>
      <c r="X314" s="213"/>
      <c r="Y314" s="213"/>
      <c r="Z314" s="213"/>
      <c r="AA314" s="214"/>
      <c r="AB314" s="214"/>
      <c r="AC314" s="214"/>
      <c r="AD314" s="214"/>
      <c r="AE314" s="158" t="s">
        <v>228</v>
      </c>
      <c r="AF314" s="158">
        <v>0.1</v>
      </c>
      <c r="AG314" s="158"/>
      <c r="AH314" s="158"/>
      <c r="AI314" s="158"/>
      <c r="AJ314" s="158"/>
      <c r="AK314" s="158"/>
      <c r="AL314" s="158"/>
      <c r="AM314" s="158">
        <v>100</v>
      </c>
      <c r="AO314" s="198"/>
    </row>
    <row r="315" spans="1:41" ht="14.25" customHeight="1">
      <c r="A315" s="199"/>
      <c r="B315" s="158">
        <v>0</v>
      </c>
      <c r="C315" s="158">
        <v>50</v>
      </c>
      <c r="D315" s="158">
        <v>50</v>
      </c>
      <c r="E315" s="158">
        <v>0</v>
      </c>
      <c r="F315" s="158">
        <v>0</v>
      </c>
      <c r="G315" s="158">
        <v>0</v>
      </c>
      <c r="H315" s="158">
        <v>450</v>
      </c>
      <c r="I315" s="158">
        <v>10</v>
      </c>
      <c r="J315" s="158">
        <v>20</v>
      </c>
      <c r="K315" s="158">
        <v>1000</v>
      </c>
      <c r="L315" s="158"/>
      <c r="M315" s="158">
        <v>75</v>
      </c>
      <c r="N315" s="158"/>
      <c r="O315" s="159">
        <v>1</v>
      </c>
      <c r="P315" s="158" t="s">
        <v>57</v>
      </c>
      <c r="Q315" s="158">
        <v>40</v>
      </c>
      <c r="R315" s="158">
        <v>43.5</v>
      </c>
      <c r="S315" s="158">
        <v>16.5</v>
      </c>
      <c r="T315" s="158"/>
      <c r="U315" s="212"/>
      <c r="V315" s="212"/>
      <c r="W315" s="212"/>
      <c r="X315" s="213"/>
      <c r="Y315" s="213"/>
      <c r="Z315" s="213"/>
      <c r="AA315" s="214"/>
      <c r="AB315" s="214"/>
      <c r="AC315" s="214"/>
      <c r="AD315" s="214"/>
      <c r="AE315" s="158" t="s">
        <v>229</v>
      </c>
      <c r="AF315" s="158">
        <v>0.1</v>
      </c>
      <c r="AG315" s="158"/>
      <c r="AH315" s="158"/>
      <c r="AI315" s="158"/>
      <c r="AJ315" s="158"/>
      <c r="AK315" s="158"/>
      <c r="AL315" s="158"/>
      <c r="AM315" s="158">
        <v>100</v>
      </c>
      <c r="AO315" s="198"/>
    </row>
    <row r="316" spans="1:41" ht="14.25" customHeight="1">
      <c r="A316" s="199"/>
      <c r="B316" s="158">
        <v>0</v>
      </c>
      <c r="C316" s="158">
        <v>25</v>
      </c>
      <c r="D316" s="158">
        <v>25</v>
      </c>
      <c r="E316" s="158">
        <v>50</v>
      </c>
      <c r="F316" s="158">
        <v>0</v>
      </c>
      <c r="G316" s="158">
        <v>0</v>
      </c>
      <c r="H316" s="158">
        <v>450</v>
      </c>
      <c r="I316" s="158">
        <v>10</v>
      </c>
      <c r="J316" s="158">
        <v>20</v>
      </c>
      <c r="K316" s="158">
        <v>1000</v>
      </c>
      <c r="L316" s="158"/>
      <c r="M316" s="158">
        <v>75</v>
      </c>
      <c r="N316" s="158"/>
      <c r="O316" s="159">
        <v>1</v>
      </c>
      <c r="P316" s="158" t="s">
        <v>57</v>
      </c>
      <c r="Q316" s="158">
        <v>44</v>
      </c>
      <c r="R316" s="158">
        <v>37</v>
      </c>
      <c r="S316" s="158">
        <v>19</v>
      </c>
      <c r="T316" s="158"/>
      <c r="U316" s="212"/>
      <c r="V316" s="212"/>
      <c r="W316" s="212"/>
      <c r="X316" s="213"/>
      <c r="Y316" s="213"/>
      <c r="Z316" s="213"/>
      <c r="AA316" s="214"/>
      <c r="AB316" s="214"/>
      <c r="AC316" s="214"/>
      <c r="AD316" s="214"/>
      <c r="AE316" s="158" t="s">
        <v>228</v>
      </c>
      <c r="AF316" s="158">
        <v>0.1</v>
      </c>
      <c r="AG316" s="158"/>
      <c r="AH316" s="158"/>
      <c r="AI316" s="158"/>
      <c r="AJ316" s="158"/>
      <c r="AK316" s="158"/>
      <c r="AL316" s="158"/>
      <c r="AM316" s="158">
        <v>100</v>
      </c>
      <c r="AO316" s="198"/>
    </row>
    <row r="317" spans="1:41" ht="14.25" customHeight="1">
      <c r="A317" s="199"/>
      <c r="B317" s="158">
        <v>0</v>
      </c>
      <c r="C317" s="158">
        <v>25</v>
      </c>
      <c r="D317" s="158">
        <v>25</v>
      </c>
      <c r="E317" s="158">
        <v>50</v>
      </c>
      <c r="F317" s="158">
        <v>0</v>
      </c>
      <c r="G317" s="158">
        <v>0</v>
      </c>
      <c r="H317" s="158">
        <v>450</v>
      </c>
      <c r="I317" s="158">
        <v>10</v>
      </c>
      <c r="J317" s="158">
        <v>20</v>
      </c>
      <c r="K317" s="158">
        <v>1000</v>
      </c>
      <c r="L317" s="158"/>
      <c r="M317" s="158">
        <v>75</v>
      </c>
      <c r="N317" s="158"/>
      <c r="O317" s="159">
        <v>1</v>
      </c>
      <c r="P317" s="158" t="s">
        <v>57</v>
      </c>
      <c r="Q317" s="158">
        <v>40</v>
      </c>
      <c r="R317" s="158">
        <v>30.3</v>
      </c>
      <c r="S317" s="158">
        <v>29.7</v>
      </c>
      <c r="T317" s="158"/>
      <c r="U317" s="212"/>
      <c r="V317" s="212"/>
      <c r="W317" s="212"/>
      <c r="X317" s="213"/>
      <c r="Y317" s="213"/>
      <c r="Z317" s="213"/>
      <c r="AA317" s="214"/>
      <c r="AB317" s="214"/>
      <c r="AC317" s="214"/>
      <c r="AD317" s="214"/>
      <c r="AE317" s="158" t="s">
        <v>229</v>
      </c>
      <c r="AF317" s="158">
        <v>0.1</v>
      </c>
      <c r="AG317" s="158"/>
      <c r="AH317" s="158"/>
      <c r="AI317" s="158"/>
      <c r="AJ317" s="158"/>
      <c r="AK317" s="158"/>
      <c r="AL317" s="158"/>
      <c r="AM317" s="158">
        <v>100</v>
      </c>
      <c r="AO317" s="198"/>
    </row>
    <row r="318" spans="1:41" ht="14.25" customHeight="1">
      <c r="A318" s="199"/>
      <c r="B318" s="158">
        <v>0</v>
      </c>
      <c r="C318" s="158">
        <v>20</v>
      </c>
      <c r="D318" s="158">
        <v>20</v>
      </c>
      <c r="E318" s="158">
        <v>20</v>
      </c>
      <c r="F318" s="158">
        <v>0</v>
      </c>
      <c r="G318" s="158">
        <v>20</v>
      </c>
      <c r="H318" s="158">
        <v>450</v>
      </c>
      <c r="I318" s="158">
        <v>10</v>
      </c>
      <c r="J318" s="158">
        <v>20</v>
      </c>
      <c r="K318" s="158">
        <v>1000</v>
      </c>
      <c r="L318" s="158"/>
      <c r="M318" s="158">
        <v>75</v>
      </c>
      <c r="N318" s="158"/>
      <c r="O318" s="159">
        <v>1</v>
      </c>
      <c r="P318" s="158" t="s">
        <v>57</v>
      </c>
      <c r="Q318" s="158">
        <v>28</v>
      </c>
      <c r="R318" s="158">
        <v>39.200000000000003</v>
      </c>
      <c r="S318" s="158">
        <v>32.799999999999997</v>
      </c>
      <c r="T318" s="158"/>
      <c r="U318" s="212"/>
      <c r="V318" s="212"/>
      <c r="W318" s="212"/>
      <c r="X318" s="213"/>
      <c r="Y318" s="213"/>
      <c r="Z318" s="213"/>
      <c r="AA318" s="214"/>
      <c r="AB318" s="214"/>
      <c r="AC318" s="214"/>
      <c r="AD318" s="214"/>
      <c r="AE318" s="158" t="s">
        <v>228</v>
      </c>
      <c r="AF318" s="158">
        <v>0.1</v>
      </c>
      <c r="AG318" s="158"/>
      <c r="AH318" s="158"/>
      <c r="AI318" s="158"/>
      <c r="AJ318" s="158"/>
      <c r="AK318" s="158"/>
      <c r="AL318" s="158"/>
      <c r="AM318" s="158">
        <v>100</v>
      </c>
      <c r="AO318" s="198"/>
    </row>
    <row r="319" spans="1:41" ht="14.25" customHeight="1">
      <c r="A319" s="199"/>
      <c r="B319" s="158">
        <v>0</v>
      </c>
      <c r="C319" s="158">
        <v>20</v>
      </c>
      <c r="D319" s="158">
        <v>20</v>
      </c>
      <c r="E319" s="158">
        <v>20</v>
      </c>
      <c r="F319" s="158">
        <v>0</v>
      </c>
      <c r="G319" s="158">
        <v>20</v>
      </c>
      <c r="H319" s="158">
        <v>450</v>
      </c>
      <c r="I319" s="158">
        <v>10</v>
      </c>
      <c r="J319" s="158">
        <v>20</v>
      </c>
      <c r="K319" s="158">
        <v>1000</v>
      </c>
      <c r="L319" s="158"/>
      <c r="M319" s="158">
        <v>75</v>
      </c>
      <c r="N319" s="158"/>
      <c r="O319" s="159">
        <v>1</v>
      </c>
      <c r="P319" s="158" t="s">
        <v>57</v>
      </c>
      <c r="Q319" s="158">
        <v>30</v>
      </c>
      <c r="R319" s="158">
        <v>38.4</v>
      </c>
      <c r="S319" s="158">
        <v>31.6</v>
      </c>
      <c r="T319" s="158"/>
      <c r="U319" s="212"/>
      <c r="V319" s="212"/>
      <c r="W319" s="212"/>
      <c r="X319" s="213"/>
      <c r="Y319" s="213"/>
      <c r="Z319" s="213"/>
      <c r="AA319" s="214"/>
      <c r="AB319" s="214"/>
      <c r="AC319" s="214"/>
      <c r="AD319" s="214"/>
      <c r="AE319" s="158" t="s">
        <v>229</v>
      </c>
      <c r="AF319" s="158">
        <v>0.1</v>
      </c>
      <c r="AG319" s="158"/>
      <c r="AH319" s="158"/>
      <c r="AI319" s="158"/>
      <c r="AJ319" s="158"/>
      <c r="AK319" s="158"/>
      <c r="AL319" s="158"/>
      <c r="AM319" s="158">
        <v>100</v>
      </c>
      <c r="AO319" s="198"/>
    </row>
  </sheetData>
  <autoFilter ref="B4:T319" xr:uid="{A368B778-EC1B-477E-943B-32C89BA9882B}"/>
  <mergeCells count="188">
    <mergeCell ref="AE1:AL3"/>
    <mergeCell ref="B2:G3"/>
    <mergeCell ref="H2:P3"/>
    <mergeCell ref="U4:W4"/>
    <mergeCell ref="X4:Z4"/>
    <mergeCell ref="AA4:AD4"/>
    <mergeCell ref="U5:W5"/>
    <mergeCell ref="X5:Z5"/>
    <mergeCell ref="AA5:AD5"/>
    <mergeCell ref="A1:A3"/>
    <mergeCell ref="B1:P1"/>
    <mergeCell ref="Q1:T3"/>
    <mergeCell ref="U1:AD3"/>
    <mergeCell ref="A19:A20"/>
    <mergeCell ref="U19:W20"/>
    <mergeCell ref="X19:Z20"/>
    <mergeCell ref="AA19:AD20"/>
    <mergeCell ref="A21:A27"/>
    <mergeCell ref="U21:W27"/>
    <mergeCell ref="X21:Z27"/>
    <mergeCell ref="AA21:AD27"/>
    <mergeCell ref="A6:A11"/>
    <mergeCell ref="U6:W11"/>
    <mergeCell ref="X6:Z11"/>
    <mergeCell ref="AA6:AD11"/>
    <mergeCell ref="A12:A18"/>
    <mergeCell ref="U12:W18"/>
    <mergeCell ref="X12:Z18"/>
    <mergeCell ref="AA12:AD18"/>
    <mergeCell ref="A33:A48"/>
    <mergeCell ref="U33:W48"/>
    <mergeCell ref="X33:Z48"/>
    <mergeCell ref="AA33:AD48"/>
    <mergeCell ref="A49:A55"/>
    <mergeCell ref="U49:W55"/>
    <mergeCell ref="X49:Z55"/>
    <mergeCell ref="AA49:AD55"/>
    <mergeCell ref="U28:W28"/>
    <mergeCell ref="X28:Z28"/>
    <mergeCell ref="AA28:AD28"/>
    <mergeCell ref="A29:A32"/>
    <mergeCell ref="U29:W32"/>
    <mergeCell ref="X29:Z32"/>
    <mergeCell ref="AA29:AD32"/>
    <mergeCell ref="A73:A74"/>
    <mergeCell ref="B73:C73"/>
    <mergeCell ref="U73:W74"/>
    <mergeCell ref="X73:Z74"/>
    <mergeCell ref="AA73:AD74"/>
    <mergeCell ref="B74:C74"/>
    <mergeCell ref="A56:A57"/>
    <mergeCell ref="U56:W57"/>
    <mergeCell ref="X56:Z57"/>
    <mergeCell ref="AA56:AD57"/>
    <mergeCell ref="A58:A72"/>
    <mergeCell ref="U58:W72"/>
    <mergeCell ref="X58:Z72"/>
    <mergeCell ref="AA58:AD72"/>
    <mergeCell ref="A87:A90"/>
    <mergeCell ref="U87:W90"/>
    <mergeCell ref="X87:Z90"/>
    <mergeCell ref="AA87:AD90"/>
    <mergeCell ref="A91:A105"/>
    <mergeCell ref="U91:W105"/>
    <mergeCell ref="X91:Z105"/>
    <mergeCell ref="AA91:AD105"/>
    <mergeCell ref="A75:A78"/>
    <mergeCell ref="U75:W78"/>
    <mergeCell ref="X75:Z78"/>
    <mergeCell ref="AA75:AD78"/>
    <mergeCell ref="A79:A86"/>
    <mergeCell ref="U79:W86"/>
    <mergeCell ref="X79:Z86"/>
    <mergeCell ref="AA79:AD86"/>
    <mergeCell ref="A114:A121"/>
    <mergeCell ref="U114:W121"/>
    <mergeCell ref="X114:Z121"/>
    <mergeCell ref="AA114:AD121"/>
    <mergeCell ref="A122:A129"/>
    <mergeCell ref="U122:W129"/>
    <mergeCell ref="X122:Z129"/>
    <mergeCell ref="AA122:AD129"/>
    <mergeCell ref="A106:A109"/>
    <mergeCell ref="U106:W109"/>
    <mergeCell ref="X106:Z109"/>
    <mergeCell ref="AA106:AD109"/>
    <mergeCell ref="A110:A113"/>
    <mergeCell ref="U110:W113"/>
    <mergeCell ref="X110:Z113"/>
    <mergeCell ref="AA110:AD113"/>
    <mergeCell ref="A137:A142"/>
    <mergeCell ref="U137:W142"/>
    <mergeCell ref="X137:Z142"/>
    <mergeCell ref="AA137:AD142"/>
    <mergeCell ref="A143:A146"/>
    <mergeCell ref="U143:W146"/>
    <mergeCell ref="X143:Z146"/>
    <mergeCell ref="AA143:AD146"/>
    <mergeCell ref="A130:A131"/>
    <mergeCell ref="U130:W131"/>
    <mergeCell ref="X130:Z131"/>
    <mergeCell ref="AA130:AD131"/>
    <mergeCell ref="A132:A136"/>
    <mergeCell ref="U132:W136"/>
    <mergeCell ref="X132:Z136"/>
    <mergeCell ref="AA132:AD136"/>
    <mergeCell ref="A173:A181"/>
    <mergeCell ref="U173:W181"/>
    <mergeCell ref="X173:Z181"/>
    <mergeCell ref="AA173:AD181"/>
    <mergeCell ref="A182:A184"/>
    <mergeCell ref="U182:W184"/>
    <mergeCell ref="X182:Z184"/>
    <mergeCell ref="AA182:AD184"/>
    <mergeCell ref="A147:A166"/>
    <mergeCell ref="U147:W166"/>
    <mergeCell ref="X147:Z166"/>
    <mergeCell ref="AA147:AD166"/>
    <mergeCell ref="A167:A172"/>
    <mergeCell ref="U167:W172"/>
    <mergeCell ref="X167:Z172"/>
    <mergeCell ref="AA167:AD172"/>
    <mergeCell ref="A201:A203"/>
    <mergeCell ref="U201:W203"/>
    <mergeCell ref="X201:Z203"/>
    <mergeCell ref="AA201:AD203"/>
    <mergeCell ref="A204:A208"/>
    <mergeCell ref="U204:W208"/>
    <mergeCell ref="X204:Z208"/>
    <mergeCell ref="AA204:AD208"/>
    <mergeCell ref="A185:A192"/>
    <mergeCell ref="U185:W192"/>
    <mergeCell ref="X185:Z192"/>
    <mergeCell ref="AA185:AD192"/>
    <mergeCell ref="A193:A200"/>
    <mergeCell ref="U193:W200"/>
    <mergeCell ref="X193:Z200"/>
    <mergeCell ref="AA193:AD200"/>
    <mergeCell ref="A224:A227"/>
    <mergeCell ref="U224:W227"/>
    <mergeCell ref="X224:Z227"/>
    <mergeCell ref="AA224:AD227"/>
    <mergeCell ref="A228:A231"/>
    <mergeCell ref="U228:W231"/>
    <mergeCell ref="X228:Z231"/>
    <mergeCell ref="AA228:AD231"/>
    <mergeCell ref="A209:A213"/>
    <mergeCell ref="U209:W213"/>
    <mergeCell ref="X209:Z213"/>
    <mergeCell ref="AA209:AD213"/>
    <mergeCell ref="A214:A223"/>
    <mergeCell ref="U214:W223"/>
    <mergeCell ref="X214:Z223"/>
    <mergeCell ref="AA214:AD223"/>
    <mergeCell ref="U259:W259"/>
    <mergeCell ref="AA259:AD259"/>
    <mergeCell ref="A232:A233"/>
    <mergeCell ref="U232:W233"/>
    <mergeCell ref="X232:Z233"/>
    <mergeCell ref="AA232:AD233"/>
    <mergeCell ref="A234:A239"/>
    <mergeCell ref="U234:W239"/>
    <mergeCell ref="X234:Z239"/>
    <mergeCell ref="AA234:AD239"/>
    <mergeCell ref="AO5:AO77"/>
    <mergeCell ref="AO79:AO165"/>
    <mergeCell ref="AO167:AO238"/>
    <mergeCell ref="AO240:AO319"/>
    <mergeCell ref="A295:A303"/>
    <mergeCell ref="U295:W303"/>
    <mergeCell ref="X295:Z303"/>
    <mergeCell ref="AA295:AD303"/>
    <mergeCell ref="A304:A319"/>
    <mergeCell ref="U304:W319"/>
    <mergeCell ref="X304:Z319"/>
    <mergeCell ref="AA304:AD319"/>
    <mergeCell ref="A260:A274"/>
    <mergeCell ref="U260:W274"/>
    <mergeCell ref="X260:Z274"/>
    <mergeCell ref="AA260:AD274"/>
    <mergeCell ref="A275:A294"/>
    <mergeCell ref="U275:W294"/>
    <mergeCell ref="X275:Z294"/>
    <mergeCell ref="AA275:AD294"/>
    <mergeCell ref="A240:A258"/>
    <mergeCell ref="U240:W258"/>
    <mergeCell ref="X240:Z258"/>
    <mergeCell ref="AA240:AD258"/>
  </mergeCells>
  <hyperlinks>
    <hyperlink ref="X5" r:id="rId1" xr:uid="{8993980F-A842-47F8-A077-3FB91C1DDD5B}"/>
    <hyperlink ref="X6" r:id="rId2" xr:uid="{C32240B0-1831-4A8E-9217-90C2975CD7D0}"/>
    <hyperlink ref="X12" r:id="rId3" location="tbl0005" xr:uid="{011D1DDD-996E-4BD3-84EA-AE8EB3165F5B}"/>
    <hyperlink ref="X19" r:id="rId4" location="fig1" xr:uid="{2C08103E-B192-4106-9D3D-EAD6C8921AA3}"/>
    <hyperlink ref="X29" r:id="rId5" xr:uid="{80DEFD78-AA7B-489E-80DC-828CE13E2888}"/>
    <hyperlink ref="X33" r:id="rId6" xr:uid="{D9B1F71B-2A10-4DAA-93AA-4C093EFCC68F}"/>
    <hyperlink ref="X49" r:id="rId7" xr:uid="{B6165927-70B2-49C7-B060-996D9DFD2709}"/>
    <hyperlink ref="X73" r:id="rId8" xr:uid="{B6C82E39-26C9-4531-8956-404D5577B4BD}"/>
    <hyperlink ref="A73:A74" location="'19'!A1" display="'19'!A1" xr:uid="{71259A73-CB9E-44EA-B0C2-5D2FF3D72EE5}"/>
    <hyperlink ref="A58:A72" location="'18'!A1" display="'18'!A1" xr:uid="{41ECD60F-CC54-4E0C-8D30-4C8E3575360A}"/>
    <hyperlink ref="A56:A57" location="'14'!A1" display="'14'!A1" xr:uid="{B732E6D6-C86B-40E8-A9B8-85D4A3DBE30F}"/>
    <hyperlink ref="A49:A55" location="'15'!A1" display="'15'!A1" xr:uid="{14A0A128-0E8A-4E43-A3F1-554F78107B88}"/>
    <hyperlink ref="A33:A48" location="'12'!A1" display="'12'!A1" xr:uid="{3ECFE11C-D52F-4439-91DA-6493E289B42E}"/>
    <hyperlink ref="A29:A32" location="'10'!A1" display="'10'!A1" xr:uid="{DE33CB85-B65E-4EA3-9242-07B93F8951FF}"/>
    <hyperlink ref="A21:A27" location="'6'!A1" display="'6'!A1" xr:uid="{DF1FD836-45E6-492D-AE22-CA3AA5538C8C}"/>
    <hyperlink ref="A19:A20" location="'5'!A1" display="'5'!A1" xr:uid="{671BFA98-B2B2-4C2E-BEA3-BC8443829AB8}"/>
    <hyperlink ref="A12:A18" location="'3'!A1" display="'3'!A1" xr:uid="{05C004E2-E5A9-4CB8-822D-352BF0895FEA}"/>
    <hyperlink ref="A6:A11" location="'2'!A1" display="'2'!A1" xr:uid="{F267A306-90EF-4F6E-B9F4-E736BB4DBDF3}"/>
    <hyperlink ref="A5" location="'1'!A1" display="'1'!A1" xr:uid="{6A5FAD54-E810-494C-BE9B-C3475C4F6BA1}"/>
    <hyperlink ref="X75" r:id="rId9" location="tab02" xr:uid="{ED17D2A0-4625-4190-9F60-B81E5A0F5306}"/>
    <hyperlink ref="A75:A78" location="'20'!A1" display="'20'!A1" xr:uid="{8A9E106D-EBFA-402E-92B4-46665B2CC2E9}"/>
    <hyperlink ref="A79:A86" location="'21'!A1" display="'21'!A1" xr:uid="{501B6B11-B034-4716-A388-492C11A958CB}"/>
    <hyperlink ref="X91" r:id="rId10" xr:uid="{F4431A3B-4BB6-48A3-84A3-DF09EBFA89DB}"/>
    <hyperlink ref="A91:A105" location="'24'!A1" display="'24'!A1" xr:uid="{F0CB0568-44E7-4AEF-9D55-750C9AC09EF4}"/>
    <hyperlink ref="A106" location="'13'!A1" display="'13'!A1" xr:uid="{E5ED03B1-DDB3-47C5-8CE8-BB3034BF49AD}"/>
    <hyperlink ref="A110" location="'25'!A1" display="'25'!A1" xr:uid="{6539F7AF-55D8-4CEE-A81F-89B807C2BE7E}"/>
    <hyperlink ref="X106" r:id="rId11" xr:uid="{5634A1AF-0BFF-4D7E-A4E1-4729DC78C12E}"/>
    <hyperlink ref="X110" r:id="rId12" xr:uid="{0EB5ABD0-8502-4D33-8076-D4512D6C419C}"/>
    <hyperlink ref="X114" r:id="rId13" xr:uid="{2256C3FF-E999-4267-A007-8A11F1A6579C}"/>
    <hyperlink ref="X122" r:id="rId14" display="https://www.researchgate.net/profile/Elena_Hajekova/publication/47394502_THERMAL_CRACKING_OF_THE_MODEL_SEVEN_COMPONENTS_MIXED_PLASTICS_INTO_OILSWAXES/links/00b7d52eb930285a37000000/THERMAL-CRACKING-OF-THE-MODEL-SEVEN-COMPONENTS-MIXED-PLASTICS-INTO-OILS-WAXES.pdf" xr:uid="{F5A7B6D7-0A35-42F4-9376-A6EC756DFDD0}"/>
    <hyperlink ref="X130" r:id="rId15" xr:uid="{0FEF482A-9266-49B1-872C-C45B86BD44FD}"/>
    <hyperlink ref="X132" r:id="rId16" xr:uid="{722E81A7-9CBB-4678-A235-D46FADFF70AE}"/>
    <hyperlink ref="X137:Z142" r:id="rId17" display="https://pubs.acs.org/doi/full/10.1021/ef502749h" xr:uid="{0EAFCFC5-ED15-4FE1-92D1-7FFBB2280BB7}"/>
    <hyperlink ref="X143" r:id="rId18" xr:uid="{39F5CB0F-CEB2-497C-B855-8484A1838BB1}"/>
    <hyperlink ref="X147" r:id="rId19" xr:uid="{628BC7B4-EFF2-4D2B-BA9E-4150ED9F60B5}"/>
    <hyperlink ref="X167" r:id="rId20" xr:uid="{16A74CFE-8A70-4649-873F-FC97CFDB7385}"/>
    <hyperlink ref="X173" r:id="rId21" xr:uid="{12509266-EF9B-49D5-8657-F5F102890AA9}"/>
    <hyperlink ref="X182" r:id="rId22" xr:uid="{BCA88436-9DBB-4585-A3E7-41BDE861C039}"/>
    <hyperlink ref="X185" r:id="rId23" xr:uid="{A3E32B25-AD1F-4123-A75C-AF5587A71282}"/>
    <hyperlink ref="X193" r:id="rId24" xr:uid="{A026463F-3A90-4273-874D-4DE25174B35C}"/>
    <hyperlink ref="X201" r:id="rId25" xr:uid="{A2AB9486-38EC-47AA-891E-48CE409297BC}"/>
    <hyperlink ref="X209:Z213" r:id="rId26" display="https://www.sciencedirect.com/science/article/pii/S0165237002000682" xr:uid="{D0933FA0-3146-4928-A342-54E4C33055F3}"/>
    <hyperlink ref="X214" r:id="rId27" xr:uid="{9E7A08F8-6381-43F2-9790-2591C6BEC1D0}"/>
    <hyperlink ref="X224" r:id="rId28" location="fig1" xr:uid="{E4B3F721-3F77-41BF-AC86-7BE91EDA0092}"/>
    <hyperlink ref="X232" r:id="rId29" xr:uid="{61D2D133-ED64-4E61-9A94-9ADDB5CC1BEE}"/>
    <hyperlink ref="X234:Z239" r:id="rId30" display="https://pubs.acs.org/doi/full/10.1021/ef502749h" xr:uid="{7A8CA939-7C17-4DED-A61D-55CF25014AA8}"/>
    <hyperlink ref="X240" r:id="rId31" xr:uid="{40247DF7-F8AD-4E9E-880E-47721B97A6C2}"/>
    <hyperlink ref="X259" r:id="rId32" xr:uid="{C1EC6A60-B328-4324-9930-C32D58BFAC60}"/>
    <hyperlink ref="X260" r:id="rId33" xr:uid="{6539B1B7-F0E8-46BC-893E-A9B4BFB8675D}"/>
    <hyperlink ref="X275" r:id="rId34" xr:uid="{05D422C7-1096-4BEC-AC07-D9350861F70B}"/>
    <hyperlink ref="X295" r:id="rId35" xr:uid="{97C94307-F09D-4EAD-9A9F-B97D42D01FFD}"/>
    <hyperlink ref="X304" r:id="rId36" location=":~:text=Overall%20catalytic%20pyrolysis%20of%20PP,et%20al.%2C%202010" xr:uid="{44321D27-18B0-45F2-BA9A-A7D215C59B01}"/>
    <hyperlink ref="X79:Z86" r:id="rId37" display="https://www.researchgate.net/publication/272121730_Pyrolysis_Study_of_Polypropylene_and_Polyethylene_Into_Premium_Oil_Products" xr:uid="{02DD5F77-2C3B-4BE2-BB8B-B44AB8D38A07}"/>
    <hyperlink ref="X29:Z32" r:id="rId38" display="https://www.scielo.br/pdf/bjce/v28n4/a11v28n4.pdf" xr:uid="{CC351BF6-0AC0-43F4-A517-D8CCAEFFAC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876ED-DA9C-40A1-9AEC-A88D5BF7ACF0}">
  <dimension ref="A3:H35"/>
  <sheetViews>
    <sheetView zoomScale="60" zoomScaleNormal="60" workbookViewId="0">
      <selection activeCell="B45" sqref="B45"/>
    </sheetView>
  </sheetViews>
  <sheetFormatPr defaultRowHeight="14.25"/>
  <cols>
    <col min="1" max="1" width="10.73046875" bestFit="1" customWidth="1"/>
    <col min="2" max="2" width="88.73046875" bestFit="1" customWidth="1"/>
    <col min="3" max="3" width="61.73046875" bestFit="1" customWidth="1"/>
    <col min="4" max="7" width="10.73046875" bestFit="1" customWidth="1"/>
  </cols>
  <sheetData>
    <row r="3" spans="2:8">
      <c r="B3" s="273" t="s">
        <v>230</v>
      </c>
      <c r="C3" s="274"/>
    </row>
    <row r="4" spans="2:8">
      <c r="B4" s="158" t="s">
        <v>109</v>
      </c>
      <c r="C4" s="158">
        <v>1</v>
      </c>
    </row>
    <row r="5" spans="2:8">
      <c r="B5" s="158" t="s">
        <v>233</v>
      </c>
      <c r="C5" s="158">
        <v>2</v>
      </c>
    </row>
    <row r="6" spans="2:8">
      <c r="B6" s="159" t="s">
        <v>234</v>
      </c>
      <c r="C6" s="159">
        <v>3</v>
      </c>
    </row>
    <row r="7" spans="2:8">
      <c r="B7" s="138" t="s">
        <v>88</v>
      </c>
      <c r="C7" s="163">
        <v>4</v>
      </c>
    </row>
    <row r="8" spans="2:8">
      <c r="B8" s="158" t="s">
        <v>182</v>
      </c>
      <c r="C8" s="158">
        <v>5</v>
      </c>
    </row>
    <row r="9" spans="2:8">
      <c r="B9" s="45" t="s">
        <v>235</v>
      </c>
      <c r="C9" s="45" t="s">
        <v>326</v>
      </c>
    </row>
    <row r="10" spans="2:8">
      <c r="B10" s="45" t="s">
        <v>237</v>
      </c>
    </row>
    <row r="11" spans="2:8">
      <c r="B11" s="45" t="s">
        <v>236</v>
      </c>
    </row>
    <row r="12" spans="2:8">
      <c r="B12" s="45" t="s">
        <v>231</v>
      </c>
    </row>
    <row r="13" spans="2:8">
      <c r="B13" s="45"/>
    </row>
    <row r="16" spans="2:8">
      <c r="B16" s="275" t="s">
        <v>238</v>
      </c>
      <c r="C16" s="275"/>
      <c r="D16" s="146"/>
      <c r="E16" s="146"/>
      <c r="F16" s="146"/>
      <c r="G16" s="146"/>
      <c r="H16" s="146"/>
    </row>
    <row r="17" spans="1:7">
      <c r="B17" s="143" t="s">
        <v>239</v>
      </c>
      <c r="C17" s="144">
        <v>37</v>
      </c>
    </row>
    <row r="18" spans="1:7">
      <c r="B18" s="141" t="s">
        <v>240</v>
      </c>
      <c r="C18" s="142">
        <f>'Eric Data Fix'!AH17+'Owen Data Fixing'!C19+'Chris Data Fixed'!AH18+'Rando Data Fixing'!D79</f>
        <v>310</v>
      </c>
    </row>
    <row r="19" spans="1:7">
      <c r="B19" t="s">
        <v>241</v>
      </c>
    </row>
    <row r="21" spans="1:7">
      <c r="B21" s="441" t="s">
        <v>242</v>
      </c>
      <c r="C21" s="442"/>
      <c r="D21" s="442"/>
    </row>
    <row r="22" spans="1:7">
      <c r="B22" s="195" t="s">
        <v>109</v>
      </c>
      <c r="C22" s="14">
        <f>'Eric Data Fix'!AH22+'Owen Data Fixing'!E20+'Chris Data Fixed'!AH21+'Rando Data Fixing'!C80</f>
        <v>200</v>
      </c>
      <c r="D22" s="444">
        <f>C22/(SUM($C$22:$C$26))</f>
        <v>0.64516129032258063</v>
      </c>
    </row>
    <row r="23" spans="1:7">
      <c r="B23" s="195" t="s">
        <v>233</v>
      </c>
      <c r="C23" s="14">
        <f>'Eric Data Fix'!AH23+'Owen Data Fixing'!E21+'Chris Data Fixed'!AH22+'Rando Data Fixing'!C81</f>
        <v>50</v>
      </c>
      <c r="D23" s="444">
        <f t="shared" ref="D23:D26" si="0">C23/(SUM($C$22:$C$26))</f>
        <v>0.16129032258064516</v>
      </c>
    </row>
    <row r="24" spans="1:7">
      <c r="B24" s="195" t="s">
        <v>234</v>
      </c>
      <c r="C24" s="14">
        <f>'Eric Data Fix'!AH25+'Owen Data Fixing'!E22+'Chris Data Fixed'!AH23</f>
        <v>42</v>
      </c>
      <c r="D24" s="444">
        <f t="shared" si="0"/>
        <v>0.13548387096774195</v>
      </c>
    </row>
    <row r="25" spans="1:7">
      <c r="B25" s="443" t="s">
        <v>88</v>
      </c>
      <c r="C25" s="14">
        <f>'Eric Data Fix'!AH24</f>
        <v>15</v>
      </c>
      <c r="D25" s="444">
        <f t="shared" si="0"/>
        <v>4.8387096774193547E-2</v>
      </c>
    </row>
    <row r="26" spans="1:7">
      <c r="B26" s="195" t="s">
        <v>182</v>
      </c>
      <c r="C26" s="14">
        <f>'Chris Data Fixed'!AH24</f>
        <v>3</v>
      </c>
      <c r="D26" s="444">
        <f t="shared" si="0"/>
        <v>9.6774193548387101E-3</v>
      </c>
    </row>
    <row r="29" spans="1:7">
      <c r="A29" s="45" t="s">
        <v>243</v>
      </c>
      <c r="B29" t="s">
        <v>244</v>
      </c>
    </row>
    <row r="31" spans="1:7">
      <c r="A31" s="194"/>
      <c r="B31" s="445" t="s">
        <v>245</v>
      </c>
      <c r="C31" s="445" t="s">
        <v>246</v>
      </c>
      <c r="D31" s="445" t="s">
        <v>247</v>
      </c>
      <c r="E31" s="445" t="s">
        <v>248</v>
      </c>
      <c r="F31" s="445" t="s">
        <v>249</v>
      </c>
      <c r="G31" s="445" t="s">
        <v>250</v>
      </c>
    </row>
    <row r="32" spans="1:7">
      <c r="A32" s="446" t="s">
        <v>251</v>
      </c>
      <c r="B32" s="194">
        <f>'Eric Data Fix'!AK17+'Owen Data Fixing'!E18+'Chris Data Fixed'!AK18+'Rando Data Fixing'!F78</f>
        <v>31</v>
      </c>
      <c r="C32" s="194">
        <f>'Eric Data Fix'!AL17+'Owen Data Fixing'!F18+'Chris Data Fixed'!AL18+'Rando Data Fixing'!G78</f>
        <v>26</v>
      </c>
      <c r="D32" s="194">
        <f>'Eric Data Fix'!AM17+'Owen Data Fixing'!G18+'Chris Data Fixed'!AM18+'Rando Data Fixing'!H78</f>
        <v>29</v>
      </c>
      <c r="E32" s="194">
        <f>'Eric Data Fix'!AN17+'Owen Data Fixing'!H18+'Chris Data Fixed'!AN18+'Rando Data Fixing'!I78</f>
        <v>8</v>
      </c>
      <c r="F32" s="194">
        <f>'Eric Data Fix'!AO17+'Owen Data Fixing'!I18+'Chris Data Fixed'!AO18+'Rando Data Fixing'!J78</f>
        <v>24</v>
      </c>
      <c r="G32" s="447">
        <f>'Eric Data Fix'!AP17+'Owen Data Fixing'!J18+'Chris Data Fixed'!AP18+'Rando Data Fixing'!K78</f>
        <v>20</v>
      </c>
    </row>
    <row r="33" spans="1:7">
      <c r="A33" s="446" t="s">
        <v>252</v>
      </c>
      <c r="B33" s="448">
        <f>(B32/$C$17)*100</f>
        <v>83.78378378378379</v>
      </c>
      <c r="C33" s="448">
        <f t="shared" ref="C33:G33" si="1">(C32/$C$17)*100</f>
        <v>70.270270270270274</v>
      </c>
      <c r="D33" s="448">
        <f t="shared" si="1"/>
        <v>78.378378378378372</v>
      </c>
      <c r="E33" s="448">
        <f t="shared" si="1"/>
        <v>21.621621621621621</v>
      </c>
      <c r="F33" s="448">
        <f t="shared" si="1"/>
        <v>64.86486486486487</v>
      </c>
      <c r="G33" s="448">
        <f t="shared" si="1"/>
        <v>54.054054054054056</v>
      </c>
    </row>
    <row r="34" spans="1:7">
      <c r="A34" s="446" t="s">
        <v>253</v>
      </c>
      <c r="B34" s="447">
        <f>'Eric Data Fix'!AK18+'Owen Data Fixing'!E19+'Chris Data Fixed'!AK19+'Rando Data Fixing'!F79</f>
        <v>238</v>
      </c>
      <c r="C34" s="447">
        <f>'Eric Data Fix'!AL18+'Owen Data Fixing'!F19+'Chris Data Fixed'!AL19+'Rando Data Fixing'!G79</f>
        <v>217</v>
      </c>
      <c r="D34" s="447">
        <f>'Eric Data Fix'!AM18+'Owen Data Fixing'!G19+'Chris Data Fixed'!AM19+'Rando Data Fixing'!H79</f>
        <v>207</v>
      </c>
      <c r="E34" s="447">
        <f>'Eric Data Fix'!AN18+'Owen Data Fixing'!H19+'Chris Data Fixed'!AN19+'Rando Data Fixing'!I79</f>
        <v>69</v>
      </c>
      <c r="F34" s="194">
        <f>'Eric Data Fix'!AO18+'Owen Data Fixing'!I19+'Chris Data Fixed'!AO19+'Rando Data Fixing'!J79</f>
        <v>177</v>
      </c>
      <c r="G34" s="194">
        <f>'Eric Data Fix'!AP18+'Owen Data Fixing'!J19+'Chris Data Fixed'!AP19+'Rando Data Fixing'!K79</f>
        <v>126</v>
      </c>
    </row>
    <row r="35" spans="1:7">
      <c r="A35" s="446" t="s">
        <v>252</v>
      </c>
      <c r="B35" s="448">
        <f>(B34/$C$18)*100</f>
        <v>76.774193548387089</v>
      </c>
      <c r="C35" s="448">
        <f t="shared" ref="C35:G35" si="2">(C34/$C$18)*100</f>
        <v>70</v>
      </c>
      <c r="D35" s="448">
        <f t="shared" si="2"/>
        <v>66.774193548387089</v>
      </c>
      <c r="E35" s="448">
        <f t="shared" si="2"/>
        <v>22.258064516129032</v>
      </c>
      <c r="F35" s="448">
        <f t="shared" si="2"/>
        <v>57.096774193548384</v>
      </c>
      <c r="G35" s="448">
        <f t="shared" si="2"/>
        <v>40.645161290322577</v>
      </c>
    </row>
  </sheetData>
  <mergeCells count="3">
    <mergeCell ref="B3:C3"/>
    <mergeCell ref="B16:C16"/>
    <mergeCell ref="B21:D2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5547-AA9A-4E08-8D42-323E0C1A3E80}">
  <dimension ref="A1:S311"/>
  <sheetViews>
    <sheetView workbookViewId="0">
      <selection activeCell="N1" sqref="N1"/>
    </sheetView>
  </sheetViews>
  <sheetFormatPr defaultRowHeight="14.25"/>
  <sheetData>
    <row r="1" spans="1:19" ht="39.75">
      <c r="A1" s="147" t="s">
        <v>7</v>
      </c>
      <c r="B1" s="147" t="s">
        <v>8</v>
      </c>
      <c r="C1" s="147" t="s">
        <v>9</v>
      </c>
      <c r="D1" s="147" t="s">
        <v>10</v>
      </c>
      <c r="E1" s="147" t="s">
        <v>11</v>
      </c>
      <c r="F1" s="147" t="s">
        <v>12</v>
      </c>
      <c r="G1" s="147" t="s">
        <v>254</v>
      </c>
      <c r="H1" s="147" t="s">
        <v>255</v>
      </c>
      <c r="I1" s="147" t="s">
        <v>256</v>
      </c>
      <c r="J1" s="147" t="s">
        <v>257</v>
      </c>
      <c r="K1" s="147" t="s">
        <v>258</v>
      </c>
      <c r="L1" s="147" t="s">
        <v>259</v>
      </c>
      <c r="M1" s="147" t="s">
        <v>260</v>
      </c>
      <c r="N1" s="147" t="s">
        <v>20</v>
      </c>
      <c r="O1" s="147" t="s">
        <v>21</v>
      </c>
      <c r="P1" s="147" t="s">
        <v>230</v>
      </c>
      <c r="Q1" s="147" t="s">
        <v>261</v>
      </c>
      <c r="R1" s="147" t="s">
        <v>23</v>
      </c>
      <c r="S1" s="147" t="s">
        <v>24</v>
      </c>
    </row>
    <row r="2" spans="1:19">
      <c r="A2" s="147">
        <v>0</v>
      </c>
      <c r="B2" s="147">
        <v>100</v>
      </c>
      <c r="C2" s="147">
        <v>0</v>
      </c>
      <c r="D2" s="147">
        <v>0</v>
      </c>
      <c r="E2" s="147">
        <v>0</v>
      </c>
      <c r="F2" s="147">
        <v>0</v>
      </c>
      <c r="G2" s="147">
        <v>400</v>
      </c>
      <c r="H2" s="147">
        <v>5</v>
      </c>
      <c r="I2" s="147">
        <v>0.5</v>
      </c>
      <c r="J2" s="147">
        <v>0.6</v>
      </c>
      <c r="K2" s="147"/>
      <c r="L2" s="147"/>
      <c r="M2" s="147">
        <v>150</v>
      </c>
      <c r="N2" s="147">
        <v>0</v>
      </c>
      <c r="O2" s="147" t="s">
        <v>57</v>
      </c>
      <c r="P2" s="147">
        <v>1</v>
      </c>
      <c r="Q2" s="147">
        <v>93.1</v>
      </c>
      <c r="R2" s="147">
        <v>14.6</v>
      </c>
      <c r="S2" s="147">
        <v>0</v>
      </c>
    </row>
    <row r="3" spans="1:19">
      <c r="A3" s="147">
        <v>100</v>
      </c>
      <c r="B3" s="147">
        <v>0</v>
      </c>
      <c r="C3" s="147">
        <v>0</v>
      </c>
      <c r="D3" s="147">
        <v>0</v>
      </c>
      <c r="E3" s="147">
        <v>0</v>
      </c>
      <c r="F3" s="147">
        <v>0</v>
      </c>
      <c r="G3" s="147">
        <v>400</v>
      </c>
      <c r="H3" s="147">
        <v>5</v>
      </c>
      <c r="I3" s="147">
        <v>0.5</v>
      </c>
      <c r="J3" s="147">
        <v>0.6</v>
      </c>
      <c r="K3" s="147"/>
      <c r="L3" s="147"/>
      <c r="M3" s="147">
        <v>150</v>
      </c>
      <c r="N3" s="147">
        <v>0</v>
      </c>
      <c r="O3" s="147" t="s">
        <v>57</v>
      </c>
      <c r="P3" s="147">
        <v>1</v>
      </c>
      <c r="Q3" s="147">
        <v>84.7</v>
      </c>
      <c r="R3" s="147">
        <v>16.3</v>
      </c>
      <c r="S3" s="147">
        <v>0</v>
      </c>
    </row>
    <row r="4" spans="1:19">
      <c r="A4" s="147">
        <v>0</v>
      </c>
      <c r="B4" s="147">
        <v>68</v>
      </c>
      <c r="C4" s="147">
        <v>16</v>
      </c>
      <c r="D4" s="147">
        <v>16</v>
      </c>
      <c r="E4" s="147">
        <v>0</v>
      </c>
      <c r="F4" s="147">
        <v>0</v>
      </c>
      <c r="G4" s="147">
        <v>430</v>
      </c>
      <c r="H4" s="147"/>
      <c r="I4" s="147">
        <v>3</v>
      </c>
      <c r="J4" s="147"/>
      <c r="K4" s="147"/>
      <c r="L4" s="147">
        <v>20</v>
      </c>
      <c r="M4" s="147"/>
      <c r="N4" s="147">
        <v>0</v>
      </c>
      <c r="O4" s="147" t="s">
        <v>57</v>
      </c>
      <c r="P4" s="147">
        <v>1</v>
      </c>
      <c r="Q4" s="147">
        <v>93</v>
      </c>
      <c r="R4" s="147">
        <v>4</v>
      </c>
      <c r="S4" s="147">
        <v>0</v>
      </c>
    </row>
    <row r="5" spans="1:19">
      <c r="A5" s="147">
        <v>0</v>
      </c>
      <c r="B5" s="147">
        <v>16</v>
      </c>
      <c r="C5" s="147">
        <v>68</v>
      </c>
      <c r="D5" s="147">
        <v>16</v>
      </c>
      <c r="E5" s="147">
        <v>0</v>
      </c>
      <c r="F5" s="147">
        <v>0</v>
      </c>
      <c r="G5" s="147">
        <v>430</v>
      </c>
      <c r="H5" s="147"/>
      <c r="I5" s="147">
        <v>3</v>
      </c>
      <c r="J5" s="147"/>
      <c r="K5" s="147"/>
      <c r="L5" s="147">
        <v>20</v>
      </c>
      <c r="M5" s="147"/>
      <c r="N5" s="147">
        <v>0</v>
      </c>
      <c r="O5" s="147" t="s">
        <v>57</v>
      </c>
      <c r="P5" s="147">
        <v>1</v>
      </c>
      <c r="Q5" s="147">
        <v>90</v>
      </c>
      <c r="R5" s="147">
        <v>6</v>
      </c>
      <c r="S5" s="147">
        <v>0</v>
      </c>
    </row>
    <row r="6" spans="1:19">
      <c r="A6" s="147">
        <v>0</v>
      </c>
      <c r="B6" s="147">
        <v>16</v>
      </c>
      <c r="C6" s="147">
        <v>16</v>
      </c>
      <c r="D6" s="147">
        <v>68</v>
      </c>
      <c r="E6" s="147">
        <v>0</v>
      </c>
      <c r="F6" s="147">
        <v>0</v>
      </c>
      <c r="G6" s="147">
        <v>430</v>
      </c>
      <c r="H6" s="147"/>
      <c r="I6" s="147">
        <v>3</v>
      </c>
      <c r="J6" s="147"/>
      <c r="K6" s="147"/>
      <c r="L6" s="147">
        <v>20</v>
      </c>
      <c r="M6" s="147"/>
      <c r="N6" s="147">
        <v>0</v>
      </c>
      <c r="O6" s="147" t="s">
        <v>57</v>
      </c>
      <c r="P6" s="147">
        <v>1</v>
      </c>
      <c r="Q6" s="147">
        <v>92</v>
      </c>
      <c r="R6" s="147">
        <v>3</v>
      </c>
      <c r="S6" s="147">
        <v>0</v>
      </c>
    </row>
    <row r="7" spans="1:19">
      <c r="A7" s="147">
        <v>0</v>
      </c>
      <c r="B7" s="147">
        <v>100</v>
      </c>
      <c r="C7" s="147">
        <v>0</v>
      </c>
      <c r="D7" s="147">
        <v>0</v>
      </c>
      <c r="E7" s="147">
        <v>0</v>
      </c>
      <c r="F7" s="147">
        <v>0</v>
      </c>
      <c r="G7" s="147">
        <v>430</v>
      </c>
      <c r="H7" s="147"/>
      <c r="I7" s="147">
        <v>3</v>
      </c>
      <c r="J7" s="147"/>
      <c r="K7" s="147"/>
      <c r="L7" s="147">
        <v>20</v>
      </c>
      <c r="M7" s="147"/>
      <c r="N7" s="147">
        <v>0</v>
      </c>
      <c r="O7" s="147" t="s">
        <v>57</v>
      </c>
      <c r="P7" s="147">
        <v>1</v>
      </c>
      <c r="Q7" s="147">
        <v>90</v>
      </c>
      <c r="R7" s="147">
        <v>8</v>
      </c>
      <c r="S7" s="147">
        <v>0</v>
      </c>
    </row>
    <row r="8" spans="1:19">
      <c r="A8" s="147">
        <v>0</v>
      </c>
      <c r="B8" s="147">
        <v>0</v>
      </c>
      <c r="C8" s="147">
        <v>100</v>
      </c>
      <c r="D8" s="147">
        <v>0</v>
      </c>
      <c r="E8" s="147">
        <v>0</v>
      </c>
      <c r="F8" s="147">
        <v>0</v>
      </c>
      <c r="G8" s="147">
        <v>430</v>
      </c>
      <c r="H8" s="147"/>
      <c r="I8" s="147">
        <v>3</v>
      </c>
      <c r="J8" s="147"/>
      <c r="K8" s="147"/>
      <c r="L8" s="147">
        <v>20</v>
      </c>
      <c r="M8" s="147"/>
      <c r="N8" s="147">
        <v>0</v>
      </c>
      <c r="O8" s="147" t="s">
        <v>57</v>
      </c>
      <c r="P8" s="147">
        <v>1</v>
      </c>
      <c r="Q8" s="147">
        <v>92</v>
      </c>
      <c r="R8" s="147">
        <v>4</v>
      </c>
      <c r="S8" s="147">
        <v>0</v>
      </c>
    </row>
    <row r="9" spans="1:19">
      <c r="A9" s="147">
        <v>0</v>
      </c>
      <c r="B9" s="147">
        <v>0</v>
      </c>
      <c r="C9" s="147">
        <v>0</v>
      </c>
      <c r="D9" s="147">
        <v>100</v>
      </c>
      <c r="E9" s="147">
        <v>0</v>
      </c>
      <c r="F9" s="147">
        <v>0</v>
      </c>
      <c r="G9" s="147">
        <v>430</v>
      </c>
      <c r="H9" s="147"/>
      <c r="I9" s="147">
        <v>3</v>
      </c>
      <c r="J9" s="147"/>
      <c r="K9" s="147"/>
      <c r="L9" s="147">
        <v>20</v>
      </c>
      <c r="M9" s="147"/>
      <c r="N9" s="147">
        <v>0</v>
      </c>
      <c r="O9" s="147" t="s">
        <v>57</v>
      </c>
      <c r="P9" s="147">
        <v>1</v>
      </c>
      <c r="Q9" s="147">
        <v>95</v>
      </c>
      <c r="R9" s="147">
        <v>2</v>
      </c>
      <c r="S9" s="147">
        <v>0</v>
      </c>
    </row>
    <row r="10" spans="1:19">
      <c r="A10" s="147">
        <v>0</v>
      </c>
      <c r="B10" s="147">
        <v>33</v>
      </c>
      <c r="C10" s="147">
        <v>33</v>
      </c>
      <c r="D10" s="147">
        <v>33</v>
      </c>
      <c r="E10" s="147">
        <v>0</v>
      </c>
      <c r="F10" s="147">
        <v>0</v>
      </c>
      <c r="G10" s="147">
        <v>430</v>
      </c>
      <c r="H10" s="147"/>
      <c r="I10" s="147">
        <v>3</v>
      </c>
      <c r="J10" s="147"/>
      <c r="K10" s="147"/>
      <c r="L10" s="147">
        <v>20</v>
      </c>
      <c r="M10" s="147"/>
      <c r="N10" s="147">
        <v>0</v>
      </c>
      <c r="O10" s="147" t="s">
        <v>57</v>
      </c>
      <c r="P10" s="147">
        <v>1</v>
      </c>
      <c r="Q10" s="147">
        <v>91</v>
      </c>
      <c r="R10" s="147">
        <v>3</v>
      </c>
      <c r="S10" s="147">
        <v>0</v>
      </c>
    </row>
    <row r="11" spans="1:19">
      <c r="A11" s="147">
        <v>100</v>
      </c>
      <c r="B11" s="147">
        <v>0</v>
      </c>
      <c r="C11" s="147">
        <v>0</v>
      </c>
      <c r="D11" s="147">
        <v>0</v>
      </c>
      <c r="E11" s="147">
        <v>0</v>
      </c>
      <c r="F11" s="147">
        <v>0</v>
      </c>
      <c r="G11" s="147">
        <v>450</v>
      </c>
      <c r="H11" s="147">
        <v>6.5</v>
      </c>
      <c r="I11" s="147"/>
      <c r="J11" s="147"/>
      <c r="K11" s="147"/>
      <c r="L11" s="147">
        <v>30</v>
      </c>
      <c r="M11" s="147"/>
      <c r="N11" s="147">
        <v>0</v>
      </c>
      <c r="O11" s="147" t="s">
        <v>57</v>
      </c>
      <c r="P11" s="147">
        <v>1</v>
      </c>
      <c r="Q11" s="147">
        <v>84</v>
      </c>
      <c r="R11" s="147">
        <v>13</v>
      </c>
      <c r="S11" s="147">
        <v>3</v>
      </c>
    </row>
    <row r="12" spans="1:19">
      <c r="A12" s="147">
        <v>100</v>
      </c>
      <c r="B12" s="147">
        <v>0</v>
      </c>
      <c r="C12" s="147">
        <v>0</v>
      </c>
      <c r="D12" s="147">
        <v>0</v>
      </c>
      <c r="E12" s="147">
        <v>0</v>
      </c>
      <c r="F12" s="147">
        <v>0</v>
      </c>
      <c r="G12" s="147">
        <v>400</v>
      </c>
      <c r="H12" s="147">
        <v>20</v>
      </c>
      <c r="I12" s="147"/>
      <c r="J12" s="147">
        <v>20</v>
      </c>
      <c r="K12" s="147"/>
      <c r="L12" s="147">
        <v>760</v>
      </c>
      <c r="M12" s="147"/>
      <c r="N12" s="147">
        <v>0</v>
      </c>
      <c r="O12" s="147" t="s">
        <v>57</v>
      </c>
      <c r="P12" s="147">
        <v>1</v>
      </c>
      <c r="Q12" s="147">
        <v>11.2</v>
      </c>
      <c r="R12" s="147">
        <v>84.2</v>
      </c>
      <c r="S12" s="147">
        <v>4.5999999999999996</v>
      </c>
    </row>
    <row r="13" spans="1:19">
      <c r="A13" s="147">
        <v>100</v>
      </c>
      <c r="B13" s="147">
        <v>0</v>
      </c>
      <c r="C13" s="147">
        <v>0</v>
      </c>
      <c r="D13" s="147">
        <v>0</v>
      </c>
      <c r="E13" s="147">
        <v>0</v>
      </c>
      <c r="F13" s="147">
        <v>0</v>
      </c>
      <c r="G13" s="147">
        <v>450</v>
      </c>
      <c r="H13" s="147">
        <v>20</v>
      </c>
      <c r="I13" s="147"/>
      <c r="J13" s="147">
        <v>20</v>
      </c>
      <c r="K13" s="147"/>
      <c r="L13" s="147">
        <v>290</v>
      </c>
      <c r="M13" s="147"/>
      <c r="N13" s="147">
        <v>0</v>
      </c>
      <c r="O13" s="147" t="s">
        <v>57</v>
      </c>
      <c r="P13" s="147">
        <v>1</v>
      </c>
      <c r="Q13" s="147">
        <v>23.96</v>
      </c>
      <c r="R13" s="147">
        <v>72.239999999999995</v>
      </c>
      <c r="S13" s="147">
        <v>3.8</v>
      </c>
    </row>
    <row r="14" spans="1:19">
      <c r="A14" s="147">
        <v>100</v>
      </c>
      <c r="B14" s="147">
        <v>0</v>
      </c>
      <c r="C14" s="147">
        <v>0</v>
      </c>
      <c r="D14" s="147">
        <v>0</v>
      </c>
      <c r="E14" s="147">
        <v>0</v>
      </c>
      <c r="F14" s="147">
        <v>0</v>
      </c>
      <c r="G14" s="147">
        <v>500</v>
      </c>
      <c r="H14" s="147">
        <v>20</v>
      </c>
      <c r="I14" s="147"/>
      <c r="J14" s="147">
        <v>20</v>
      </c>
      <c r="K14" s="147"/>
      <c r="L14" s="147">
        <v>68</v>
      </c>
      <c r="M14" s="147"/>
      <c r="N14" s="147">
        <v>0</v>
      </c>
      <c r="O14" s="147" t="s">
        <v>57</v>
      </c>
      <c r="P14" s="147">
        <v>1</v>
      </c>
      <c r="Q14" s="147">
        <v>72.25</v>
      </c>
      <c r="R14" s="147">
        <v>24.75</v>
      </c>
      <c r="S14" s="147">
        <v>3</v>
      </c>
    </row>
    <row r="15" spans="1:19">
      <c r="A15" s="147">
        <v>100</v>
      </c>
      <c r="B15" s="147">
        <v>0</v>
      </c>
      <c r="C15" s="147">
        <v>0</v>
      </c>
      <c r="D15" s="147">
        <v>0</v>
      </c>
      <c r="E15" s="147">
        <v>0</v>
      </c>
      <c r="F15" s="147">
        <v>0</v>
      </c>
      <c r="G15" s="147">
        <v>550</v>
      </c>
      <c r="H15" s="147">
        <v>20</v>
      </c>
      <c r="I15" s="147"/>
      <c r="J15" s="147">
        <v>20</v>
      </c>
      <c r="K15" s="147"/>
      <c r="L15" s="147">
        <v>54</v>
      </c>
      <c r="M15" s="147"/>
      <c r="N15" s="147">
        <v>0</v>
      </c>
      <c r="O15" s="147" t="s">
        <v>57</v>
      </c>
      <c r="P15" s="147">
        <v>1</v>
      </c>
      <c r="Q15" s="147">
        <v>79.08</v>
      </c>
      <c r="R15" s="147">
        <v>18.420000000000002</v>
      </c>
      <c r="S15" s="147">
        <v>2.5</v>
      </c>
    </row>
    <row r="16" spans="1:19">
      <c r="A16" s="147">
        <v>0</v>
      </c>
      <c r="B16" s="147">
        <v>0</v>
      </c>
      <c r="C16" s="147">
        <v>0</v>
      </c>
      <c r="D16" s="147">
        <v>100</v>
      </c>
      <c r="E16" s="147">
        <v>0</v>
      </c>
      <c r="F16" s="147">
        <v>0</v>
      </c>
      <c r="G16" s="147">
        <v>450</v>
      </c>
      <c r="H16" s="147">
        <v>5</v>
      </c>
      <c r="I16" s="147">
        <v>1.5</v>
      </c>
      <c r="J16" s="147">
        <v>10</v>
      </c>
      <c r="K16" s="147"/>
      <c r="L16" s="147"/>
      <c r="M16" s="147">
        <v>250</v>
      </c>
      <c r="N16" s="147">
        <v>0</v>
      </c>
      <c r="O16" s="147" t="s">
        <v>57</v>
      </c>
      <c r="P16" s="147">
        <v>1</v>
      </c>
      <c r="Q16" s="147">
        <v>95.77</v>
      </c>
      <c r="R16" s="147">
        <v>2.2799999999999998</v>
      </c>
      <c r="S16" s="147">
        <v>1.95</v>
      </c>
    </row>
    <row r="17" spans="1:19">
      <c r="A17" s="147">
        <v>0</v>
      </c>
      <c r="B17" s="147">
        <v>0</v>
      </c>
      <c r="C17" s="147">
        <v>0</v>
      </c>
      <c r="D17" s="147">
        <v>100</v>
      </c>
      <c r="E17" s="147">
        <v>0</v>
      </c>
      <c r="F17" s="147">
        <v>0</v>
      </c>
      <c r="G17" s="147">
        <v>450</v>
      </c>
      <c r="H17" s="147">
        <v>10</v>
      </c>
      <c r="I17" s="147">
        <v>1.5</v>
      </c>
      <c r="J17" s="147">
        <v>10</v>
      </c>
      <c r="K17" s="147"/>
      <c r="L17" s="147"/>
      <c r="M17" s="147">
        <v>250</v>
      </c>
      <c r="N17" s="147">
        <v>0</v>
      </c>
      <c r="O17" s="147" t="s">
        <v>57</v>
      </c>
      <c r="P17" s="147">
        <v>1</v>
      </c>
      <c r="Q17" s="147">
        <v>95.79</v>
      </c>
      <c r="R17" s="147">
        <v>3.4</v>
      </c>
      <c r="S17" s="147">
        <v>1.81</v>
      </c>
    </row>
    <row r="18" spans="1:19">
      <c r="A18" s="147">
        <v>0</v>
      </c>
      <c r="B18" s="147">
        <v>0</v>
      </c>
      <c r="C18" s="147">
        <v>0</v>
      </c>
      <c r="D18" s="147">
        <v>100</v>
      </c>
      <c r="E18" s="147">
        <v>0</v>
      </c>
      <c r="F18" s="147">
        <v>0</v>
      </c>
      <c r="G18" s="147">
        <v>450</v>
      </c>
      <c r="H18" s="147">
        <v>15</v>
      </c>
      <c r="I18" s="147">
        <v>1.5</v>
      </c>
      <c r="J18" s="147">
        <v>10</v>
      </c>
      <c r="K18" s="147"/>
      <c r="L18" s="147"/>
      <c r="M18" s="147">
        <v>250</v>
      </c>
      <c r="N18" s="147">
        <v>0</v>
      </c>
      <c r="O18" s="147" t="s">
        <v>57</v>
      </c>
      <c r="P18" s="147">
        <v>1</v>
      </c>
      <c r="Q18" s="147">
        <v>92.75</v>
      </c>
      <c r="R18" s="147">
        <v>5.65</v>
      </c>
      <c r="S18" s="147">
        <v>1.6</v>
      </c>
    </row>
    <row r="19" spans="1:19">
      <c r="A19" s="147">
        <v>0</v>
      </c>
      <c r="B19" s="147">
        <v>0</v>
      </c>
      <c r="C19" s="147">
        <v>0</v>
      </c>
      <c r="D19" s="147">
        <v>100</v>
      </c>
      <c r="E19" s="147">
        <v>0</v>
      </c>
      <c r="F19" s="147">
        <v>0</v>
      </c>
      <c r="G19" s="147">
        <v>450</v>
      </c>
      <c r="H19" s="147">
        <v>20</v>
      </c>
      <c r="I19" s="147">
        <v>1.5</v>
      </c>
      <c r="J19" s="147">
        <v>10</v>
      </c>
      <c r="K19" s="147"/>
      <c r="L19" s="147"/>
      <c r="M19" s="147">
        <v>250</v>
      </c>
      <c r="N19" s="147">
        <v>0</v>
      </c>
      <c r="O19" s="147" t="s">
        <v>57</v>
      </c>
      <c r="P19" s="147">
        <v>1</v>
      </c>
      <c r="Q19" s="147">
        <v>92.65</v>
      </c>
      <c r="R19" s="147">
        <v>6.31</v>
      </c>
      <c r="S19" s="147">
        <v>1.04</v>
      </c>
    </row>
    <row r="20" spans="1:19">
      <c r="A20" s="147">
        <v>0</v>
      </c>
      <c r="B20" s="147">
        <v>100</v>
      </c>
      <c r="C20" s="147">
        <v>0</v>
      </c>
      <c r="D20" s="147">
        <v>0</v>
      </c>
      <c r="E20" s="147">
        <v>0</v>
      </c>
      <c r="F20" s="147">
        <v>0</v>
      </c>
      <c r="G20" s="147">
        <v>450</v>
      </c>
      <c r="H20" s="147">
        <v>5</v>
      </c>
      <c r="I20" s="147">
        <v>1.5</v>
      </c>
      <c r="J20" s="147">
        <v>10</v>
      </c>
      <c r="K20" s="147"/>
      <c r="L20" s="147"/>
      <c r="M20" s="147">
        <v>250</v>
      </c>
      <c r="N20" s="147">
        <v>0</v>
      </c>
      <c r="O20" s="147" t="s">
        <v>57</v>
      </c>
      <c r="P20" s="147">
        <v>1</v>
      </c>
      <c r="Q20" s="147">
        <v>81.650000000000006</v>
      </c>
      <c r="R20" s="147">
        <v>18.170000000000002</v>
      </c>
      <c r="S20" s="147">
        <v>0.18</v>
      </c>
    </row>
    <row r="21" spans="1:19">
      <c r="A21" s="147">
        <v>0</v>
      </c>
      <c r="B21" s="147">
        <v>100</v>
      </c>
      <c r="C21" s="147">
        <v>0</v>
      </c>
      <c r="D21" s="147">
        <v>0</v>
      </c>
      <c r="E21" s="147">
        <v>0</v>
      </c>
      <c r="F21" s="147">
        <v>0</v>
      </c>
      <c r="G21" s="147">
        <v>450</v>
      </c>
      <c r="H21" s="147">
        <v>10</v>
      </c>
      <c r="I21" s="147">
        <v>1.5</v>
      </c>
      <c r="J21" s="147">
        <v>10</v>
      </c>
      <c r="K21" s="147"/>
      <c r="L21" s="147"/>
      <c r="M21" s="147">
        <v>250</v>
      </c>
      <c r="N21" s="147">
        <v>0</v>
      </c>
      <c r="O21" s="147" t="s">
        <v>57</v>
      </c>
      <c r="P21" s="147">
        <v>1</v>
      </c>
      <c r="Q21" s="147">
        <v>81.33</v>
      </c>
      <c r="R21" s="147">
        <v>18.57</v>
      </c>
      <c r="S21" s="147">
        <v>0.1</v>
      </c>
    </row>
    <row r="22" spans="1:19">
      <c r="A22" s="147">
        <v>0</v>
      </c>
      <c r="B22" s="147">
        <v>100</v>
      </c>
      <c r="C22" s="147">
        <v>0</v>
      </c>
      <c r="D22" s="147">
        <v>0</v>
      </c>
      <c r="E22" s="147">
        <v>0</v>
      </c>
      <c r="F22" s="147">
        <v>0</v>
      </c>
      <c r="G22" s="147">
        <v>450</v>
      </c>
      <c r="H22" s="147">
        <v>15</v>
      </c>
      <c r="I22" s="147">
        <v>1.5</v>
      </c>
      <c r="J22" s="147">
        <v>10</v>
      </c>
      <c r="K22" s="147"/>
      <c r="L22" s="147"/>
      <c r="M22" s="147">
        <v>250</v>
      </c>
      <c r="N22" s="147">
        <v>0</v>
      </c>
      <c r="O22" s="147" t="s">
        <v>57</v>
      </c>
      <c r="P22" s="147">
        <v>1</v>
      </c>
      <c r="Q22" s="147">
        <v>72.63</v>
      </c>
      <c r="R22" s="147">
        <v>27.36</v>
      </c>
      <c r="S22" s="147">
        <v>0.01</v>
      </c>
    </row>
    <row r="23" spans="1:19">
      <c r="A23" s="147">
        <v>0</v>
      </c>
      <c r="B23" s="147">
        <v>100</v>
      </c>
      <c r="C23" s="147">
        <v>0</v>
      </c>
      <c r="D23" s="147">
        <v>0</v>
      </c>
      <c r="E23" s="147">
        <v>0</v>
      </c>
      <c r="F23" s="147">
        <v>0</v>
      </c>
      <c r="G23" s="147">
        <v>450</v>
      </c>
      <c r="H23" s="147">
        <v>20</v>
      </c>
      <c r="I23" s="147">
        <v>1.5</v>
      </c>
      <c r="J23" s="147">
        <v>10</v>
      </c>
      <c r="K23" s="147"/>
      <c r="L23" s="147"/>
      <c r="M23" s="147">
        <v>250</v>
      </c>
      <c r="N23" s="147">
        <v>0</v>
      </c>
      <c r="O23" s="147" t="s">
        <v>57</v>
      </c>
      <c r="P23" s="147">
        <v>1</v>
      </c>
      <c r="Q23" s="147">
        <v>61.24</v>
      </c>
      <c r="R23" s="147">
        <v>38.76</v>
      </c>
      <c r="S23" s="147">
        <v>0</v>
      </c>
    </row>
    <row r="24" spans="1:19">
      <c r="A24" s="147">
        <v>0</v>
      </c>
      <c r="B24" s="147">
        <v>0</v>
      </c>
      <c r="C24" s="147">
        <v>0</v>
      </c>
      <c r="D24" s="147">
        <v>0</v>
      </c>
      <c r="E24" s="147">
        <v>0</v>
      </c>
      <c r="F24" s="147">
        <v>100</v>
      </c>
      <c r="G24" s="147">
        <v>450</v>
      </c>
      <c r="H24" s="147">
        <v>5</v>
      </c>
      <c r="I24" s="147">
        <v>1.5</v>
      </c>
      <c r="J24" s="147">
        <v>10</v>
      </c>
      <c r="K24" s="147"/>
      <c r="L24" s="147"/>
      <c r="M24" s="147">
        <v>250</v>
      </c>
      <c r="N24" s="147">
        <v>0</v>
      </c>
      <c r="O24" s="147" t="s">
        <v>57</v>
      </c>
      <c r="P24" s="147">
        <v>1</v>
      </c>
      <c r="Q24" s="147">
        <v>39.020000000000003</v>
      </c>
      <c r="R24" s="147">
        <v>51.61</v>
      </c>
      <c r="S24" s="147">
        <v>9.3699999999999992</v>
      </c>
    </row>
    <row r="25" spans="1:19">
      <c r="A25" s="147">
        <v>0</v>
      </c>
      <c r="B25" s="147">
        <v>0</v>
      </c>
      <c r="C25" s="147">
        <v>0</v>
      </c>
      <c r="D25" s="147">
        <v>0</v>
      </c>
      <c r="E25" s="147">
        <v>0</v>
      </c>
      <c r="F25" s="147">
        <v>100</v>
      </c>
      <c r="G25" s="147">
        <v>450</v>
      </c>
      <c r="H25" s="147">
        <v>10</v>
      </c>
      <c r="I25" s="147">
        <v>1.5</v>
      </c>
      <c r="J25" s="147">
        <v>10</v>
      </c>
      <c r="K25" s="147"/>
      <c r="L25" s="147"/>
      <c r="M25" s="147">
        <v>250</v>
      </c>
      <c r="N25" s="147">
        <v>0</v>
      </c>
      <c r="O25" s="147" t="s">
        <v>57</v>
      </c>
      <c r="P25" s="147">
        <v>1</v>
      </c>
      <c r="Q25" s="147">
        <v>35.4</v>
      </c>
      <c r="R25" s="147">
        <v>56.32</v>
      </c>
      <c r="S25" s="147">
        <v>8.2799999999999994</v>
      </c>
    </row>
    <row r="26" spans="1:19">
      <c r="A26" s="147">
        <v>0</v>
      </c>
      <c r="B26" s="147">
        <v>0</v>
      </c>
      <c r="C26" s="147">
        <v>0</v>
      </c>
      <c r="D26" s="147">
        <v>0</v>
      </c>
      <c r="E26" s="147">
        <v>0</v>
      </c>
      <c r="F26" s="147">
        <v>100</v>
      </c>
      <c r="G26" s="147">
        <v>450</v>
      </c>
      <c r="H26" s="147">
        <v>15</v>
      </c>
      <c r="I26" s="147">
        <v>1.5</v>
      </c>
      <c r="J26" s="147">
        <v>10</v>
      </c>
      <c r="K26" s="147"/>
      <c r="L26" s="147"/>
      <c r="M26" s="147">
        <v>250</v>
      </c>
      <c r="N26" s="147">
        <v>0</v>
      </c>
      <c r="O26" s="147" t="s">
        <v>57</v>
      </c>
      <c r="P26" s="147">
        <v>1</v>
      </c>
      <c r="Q26" s="147">
        <v>29.71</v>
      </c>
      <c r="R26" s="147">
        <v>64.540000000000006</v>
      </c>
      <c r="S26" s="147">
        <v>5.75</v>
      </c>
    </row>
    <row r="27" spans="1:19">
      <c r="A27" s="147">
        <v>0</v>
      </c>
      <c r="B27" s="147">
        <v>0</v>
      </c>
      <c r="C27" s="147">
        <v>0</v>
      </c>
      <c r="D27" s="147">
        <v>0</v>
      </c>
      <c r="E27" s="147">
        <v>0</v>
      </c>
      <c r="F27" s="147">
        <v>100</v>
      </c>
      <c r="G27" s="147">
        <v>450</v>
      </c>
      <c r="H27" s="147">
        <v>20</v>
      </c>
      <c r="I27" s="147">
        <v>1.5</v>
      </c>
      <c r="J27" s="147">
        <v>10</v>
      </c>
      <c r="K27" s="147"/>
      <c r="L27" s="147"/>
      <c r="M27" s="147">
        <v>250</v>
      </c>
      <c r="N27" s="147">
        <v>0</v>
      </c>
      <c r="O27" s="147" t="s">
        <v>57</v>
      </c>
      <c r="P27" s="147">
        <v>1</v>
      </c>
      <c r="Q27" s="147">
        <v>29.16</v>
      </c>
      <c r="R27" s="147">
        <v>65.209999999999994</v>
      </c>
      <c r="S27" s="147">
        <v>5.63</v>
      </c>
    </row>
    <row r="28" spans="1:19">
      <c r="A28" s="147">
        <v>0</v>
      </c>
      <c r="B28" s="147">
        <v>0</v>
      </c>
      <c r="C28" s="147">
        <v>100</v>
      </c>
      <c r="D28" s="147">
        <v>0</v>
      </c>
      <c r="E28" s="147">
        <v>0</v>
      </c>
      <c r="F28" s="147">
        <v>0</v>
      </c>
      <c r="G28" s="147">
        <v>450</v>
      </c>
      <c r="H28" s="147">
        <v>5</v>
      </c>
      <c r="I28" s="147">
        <v>1.5</v>
      </c>
      <c r="J28" s="147">
        <v>10</v>
      </c>
      <c r="K28" s="147"/>
      <c r="L28" s="147"/>
      <c r="M28" s="147">
        <v>250</v>
      </c>
      <c r="N28" s="147">
        <v>0</v>
      </c>
      <c r="O28" s="147" t="s">
        <v>57</v>
      </c>
      <c r="P28" s="147">
        <v>1</v>
      </c>
      <c r="Q28" s="147">
        <v>83.34</v>
      </c>
      <c r="R28" s="147">
        <v>16.55</v>
      </c>
      <c r="S28" s="147">
        <v>0.11</v>
      </c>
    </row>
    <row r="29" spans="1:19">
      <c r="A29" s="147">
        <v>0</v>
      </c>
      <c r="B29" s="147">
        <v>0</v>
      </c>
      <c r="C29" s="147">
        <v>100</v>
      </c>
      <c r="D29" s="147">
        <v>0</v>
      </c>
      <c r="E29" s="147">
        <v>0</v>
      </c>
      <c r="F29" s="147">
        <v>0</v>
      </c>
      <c r="G29" s="147">
        <v>450</v>
      </c>
      <c r="H29" s="147">
        <v>10</v>
      </c>
      <c r="I29" s="147">
        <v>1.5</v>
      </c>
      <c r="J29" s="147">
        <v>10</v>
      </c>
      <c r="K29" s="147"/>
      <c r="L29" s="147"/>
      <c r="M29" s="147">
        <v>250</v>
      </c>
      <c r="N29" s="147">
        <v>0</v>
      </c>
      <c r="O29" s="147" t="s">
        <v>57</v>
      </c>
      <c r="P29" s="147">
        <v>1</v>
      </c>
      <c r="Q29" s="147">
        <v>82.67</v>
      </c>
      <c r="R29" s="147">
        <v>17.2</v>
      </c>
      <c r="S29" s="147">
        <v>0.13</v>
      </c>
    </row>
    <row r="30" spans="1:19">
      <c r="A30" s="147">
        <v>0</v>
      </c>
      <c r="B30" s="147">
        <v>0</v>
      </c>
      <c r="C30" s="147">
        <v>100</v>
      </c>
      <c r="D30" s="147">
        <v>0</v>
      </c>
      <c r="E30" s="147">
        <v>0</v>
      </c>
      <c r="F30" s="147">
        <v>0</v>
      </c>
      <c r="G30" s="147">
        <v>450</v>
      </c>
      <c r="H30" s="147">
        <v>15</v>
      </c>
      <c r="I30" s="147">
        <v>1.5</v>
      </c>
      <c r="J30" s="147">
        <v>10</v>
      </c>
      <c r="K30" s="147"/>
      <c r="L30" s="147"/>
      <c r="M30" s="147">
        <v>250</v>
      </c>
      <c r="N30" s="147">
        <v>0</v>
      </c>
      <c r="O30" s="147" t="s">
        <v>57</v>
      </c>
      <c r="P30" s="147">
        <v>1</v>
      </c>
      <c r="Q30" s="147">
        <v>82.92</v>
      </c>
      <c r="R30" s="147">
        <v>17.88</v>
      </c>
      <c r="S30" s="147">
        <v>0.1</v>
      </c>
    </row>
    <row r="31" spans="1:19">
      <c r="A31" s="147">
        <v>0</v>
      </c>
      <c r="B31" s="147">
        <v>0</v>
      </c>
      <c r="C31" s="147">
        <v>100</v>
      </c>
      <c r="D31" s="147">
        <v>0</v>
      </c>
      <c r="E31" s="147">
        <v>0</v>
      </c>
      <c r="F31" s="147">
        <v>0</v>
      </c>
      <c r="G31" s="147">
        <v>450</v>
      </c>
      <c r="H31" s="147">
        <v>20</v>
      </c>
      <c r="I31" s="147">
        <v>1.5</v>
      </c>
      <c r="J31" s="147">
        <v>10</v>
      </c>
      <c r="K31" s="147"/>
      <c r="L31" s="147"/>
      <c r="M31" s="147">
        <v>250</v>
      </c>
      <c r="N31" s="147">
        <v>0</v>
      </c>
      <c r="O31" s="147" t="s">
        <v>57</v>
      </c>
      <c r="P31" s="147">
        <v>1</v>
      </c>
      <c r="Q31" s="147">
        <v>68.06</v>
      </c>
      <c r="R31" s="147">
        <v>31.84</v>
      </c>
      <c r="S31" s="147">
        <v>0.1</v>
      </c>
    </row>
    <row r="32" spans="1:19">
      <c r="A32" s="147">
        <v>100</v>
      </c>
      <c r="B32" s="147">
        <v>0</v>
      </c>
      <c r="C32" s="147">
        <v>0</v>
      </c>
      <c r="D32" s="147">
        <v>0</v>
      </c>
      <c r="E32" s="147">
        <v>0</v>
      </c>
      <c r="F32" s="147">
        <v>0</v>
      </c>
      <c r="G32" s="147">
        <v>500</v>
      </c>
      <c r="H32" s="147"/>
      <c r="I32" s="147">
        <v>3</v>
      </c>
      <c r="J32" s="147">
        <v>50</v>
      </c>
      <c r="K32" s="147"/>
      <c r="L32" s="147"/>
      <c r="M32" s="147">
        <v>1400</v>
      </c>
      <c r="N32" s="147">
        <v>0</v>
      </c>
      <c r="O32" s="147" t="s">
        <v>57</v>
      </c>
      <c r="P32" s="147">
        <v>1</v>
      </c>
      <c r="Q32" s="147">
        <v>81</v>
      </c>
      <c r="R32" s="147">
        <v>19</v>
      </c>
      <c r="S32" s="147">
        <v>0</v>
      </c>
    </row>
    <row r="33" spans="1:19">
      <c r="A33" s="147">
        <v>100</v>
      </c>
      <c r="B33" s="147">
        <v>0</v>
      </c>
      <c r="C33" s="147">
        <v>0</v>
      </c>
      <c r="D33" s="147">
        <v>0</v>
      </c>
      <c r="E33" s="147">
        <v>0</v>
      </c>
      <c r="F33" s="147">
        <v>0</v>
      </c>
      <c r="G33" s="147">
        <v>600</v>
      </c>
      <c r="H33" s="147"/>
      <c r="I33" s="147">
        <v>3</v>
      </c>
      <c r="J33" s="147">
        <v>50</v>
      </c>
      <c r="K33" s="147"/>
      <c r="L33" s="147"/>
      <c r="M33" s="147">
        <v>1400</v>
      </c>
      <c r="N33" s="147">
        <v>0</v>
      </c>
      <c r="O33" s="147" t="s">
        <v>57</v>
      </c>
      <c r="P33" s="147">
        <v>1</v>
      </c>
      <c r="Q33" s="147">
        <v>79.099999999999994</v>
      </c>
      <c r="R33" s="147">
        <v>20.9</v>
      </c>
      <c r="S33" s="147">
        <v>0</v>
      </c>
    </row>
    <row r="34" spans="1:19">
      <c r="A34" s="147">
        <v>29.3</v>
      </c>
      <c r="B34" s="147">
        <v>29.3</v>
      </c>
      <c r="C34" s="147">
        <v>26.9</v>
      </c>
      <c r="D34" s="147">
        <v>8.8000000000000007</v>
      </c>
      <c r="E34" s="147">
        <v>0</v>
      </c>
      <c r="F34" s="147">
        <v>5.6</v>
      </c>
      <c r="G34" s="147">
        <v>500</v>
      </c>
      <c r="H34" s="147">
        <v>10</v>
      </c>
      <c r="I34" s="147"/>
      <c r="J34" s="147"/>
      <c r="K34" s="147"/>
      <c r="L34" s="147">
        <v>30</v>
      </c>
      <c r="M34" s="147">
        <v>1000</v>
      </c>
      <c r="N34" s="147">
        <v>0</v>
      </c>
      <c r="O34" s="147" t="s">
        <v>57</v>
      </c>
      <c r="P34" s="147">
        <v>1</v>
      </c>
      <c r="Q34" s="147" t="s">
        <v>262</v>
      </c>
      <c r="R34" s="147">
        <v>14.2</v>
      </c>
      <c r="S34" s="147">
        <v>10</v>
      </c>
    </row>
    <row r="35" spans="1:19">
      <c r="A35" s="147">
        <v>29.3</v>
      </c>
      <c r="B35" s="147">
        <v>29.3</v>
      </c>
      <c r="C35" s="147">
        <v>26.9</v>
      </c>
      <c r="D35" s="147">
        <v>8.8000000000000007</v>
      </c>
      <c r="E35" s="147">
        <v>0</v>
      </c>
      <c r="F35" s="147">
        <v>5.6</v>
      </c>
      <c r="G35" s="147">
        <v>500</v>
      </c>
      <c r="H35" s="147">
        <v>20</v>
      </c>
      <c r="I35" s="147"/>
      <c r="J35" s="147"/>
      <c r="K35" s="147"/>
      <c r="L35" s="147">
        <v>30</v>
      </c>
      <c r="M35" s="147">
        <v>1000</v>
      </c>
      <c r="N35" s="147">
        <v>0</v>
      </c>
      <c r="O35" s="147" t="s">
        <v>57</v>
      </c>
      <c r="P35" s="147">
        <v>1</v>
      </c>
      <c r="Q35" s="147">
        <v>82</v>
      </c>
      <c r="R35" s="147">
        <v>10.5</v>
      </c>
      <c r="S35" s="147">
        <v>8.5</v>
      </c>
    </row>
    <row r="36" spans="1:19">
      <c r="A36" s="147">
        <v>0</v>
      </c>
      <c r="B36" s="147">
        <v>0</v>
      </c>
      <c r="C36" s="147">
        <v>100</v>
      </c>
      <c r="D36" s="147">
        <v>0</v>
      </c>
      <c r="E36" s="147">
        <v>0</v>
      </c>
      <c r="F36" s="147">
        <v>0</v>
      </c>
      <c r="G36" s="147">
        <v>250</v>
      </c>
      <c r="H36" s="147"/>
      <c r="I36" s="147"/>
      <c r="J36" s="147">
        <v>2</v>
      </c>
      <c r="K36" s="147"/>
      <c r="L36" s="147"/>
      <c r="M36" s="147"/>
      <c r="N36" s="147">
        <v>0</v>
      </c>
      <c r="O36" s="147" t="s">
        <v>57</v>
      </c>
      <c r="P36" s="147">
        <v>1</v>
      </c>
      <c r="Q36" s="147">
        <v>57.27</v>
      </c>
      <c r="R36" s="147">
        <v>29.05</v>
      </c>
      <c r="S36" s="147">
        <v>13.68</v>
      </c>
    </row>
    <row r="37" spans="1:19">
      <c r="A37" s="147">
        <v>0</v>
      </c>
      <c r="B37" s="147">
        <v>0</v>
      </c>
      <c r="C37" s="147">
        <v>100</v>
      </c>
      <c r="D37" s="147">
        <v>0</v>
      </c>
      <c r="E37" s="147">
        <v>0</v>
      </c>
      <c r="F37" s="147">
        <v>0</v>
      </c>
      <c r="G37" s="147">
        <v>300</v>
      </c>
      <c r="H37" s="147"/>
      <c r="I37" s="147"/>
      <c r="J37" s="147">
        <v>2</v>
      </c>
      <c r="K37" s="147"/>
      <c r="L37" s="147"/>
      <c r="M37" s="147"/>
      <c r="N37" s="147">
        <v>0</v>
      </c>
      <c r="O37" s="147" t="s">
        <v>57</v>
      </c>
      <c r="P37" s="147">
        <v>1</v>
      </c>
      <c r="Q37" s="147">
        <v>69.819999999999993</v>
      </c>
      <c r="R37" s="147">
        <v>28.84</v>
      </c>
      <c r="S37" s="147">
        <v>1.34</v>
      </c>
    </row>
    <row r="38" spans="1:19">
      <c r="A38" s="147">
        <v>0</v>
      </c>
      <c r="B38" s="147">
        <v>0</v>
      </c>
      <c r="C38" s="147">
        <v>100</v>
      </c>
      <c r="D38" s="147">
        <v>0</v>
      </c>
      <c r="E38" s="147">
        <v>0</v>
      </c>
      <c r="F38" s="147">
        <v>0</v>
      </c>
      <c r="G38" s="147">
        <v>350</v>
      </c>
      <c r="H38" s="147"/>
      <c r="I38" s="147"/>
      <c r="J38" s="147">
        <v>2</v>
      </c>
      <c r="K38" s="147"/>
      <c r="L38" s="147"/>
      <c r="M38" s="147"/>
      <c r="N38" s="147">
        <v>0</v>
      </c>
      <c r="O38" s="147" t="s">
        <v>57</v>
      </c>
      <c r="P38" s="147">
        <v>1</v>
      </c>
      <c r="Q38" s="147">
        <v>67.739999999999995</v>
      </c>
      <c r="R38" s="147">
        <v>30</v>
      </c>
      <c r="S38" s="147">
        <v>1.56</v>
      </c>
    </row>
    <row r="39" spans="1:19">
      <c r="A39" s="147">
        <v>0</v>
      </c>
      <c r="B39" s="147">
        <v>0</v>
      </c>
      <c r="C39" s="147">
        <v>100</v>
      </c>
      <c r="D39" s="147">
        <v>0</v>
      </c>
      <c r="E39" s="147">
        <v>0</v>
      </c>
      <c r="F39" s="147">
        <v>0</v>
      </c>
      <c r="G39" s="147">
        <v>400</v>
      </c>
      <c r="H39" s="147"/>
      <c r="I39" s="147"/>
      <c r="J39" s="147">
        <v>2</v>
      </c>
      <c r="K39" s="147"/>
      <c r="L39" s="147"/>
      <c r="M39" s="147"/>
      <c r="N39" s="147">
        <v>0</v>
      </c>
      <c r="O39" s="147" t="s">
        <v>57</v>
      </c>
      <c r="P39" s="147">
        <v>1</v>
      </c>
      <c r="Q39" s="147">
        <v>63.23</v>
      </c>
      <c r="R39" s="147">
        <v>31.07</v>
      </c>
      <c r="S39" s="147">
        <v>5.7</v>
      </c>
    </row>
    <row r="40" spans="1:19">
      <c r="A40" s="147">
        <v>100</v>
      </c>
      <c r="B40" s="147">
        <v>0</v>
      </c>
      <c r="C40" s="147">
        <v>0</v>
      </c>
      <c r="D40" s="147">
        <v>0</v>
      </c>
      <c r="E40" s="147">
        <v>0</v>
      </c>
      <c r="F40" s="147">
        <v>0</v>
      </c>
      <c r="G40" s="147">
        <v>300</v>
      </c>
      <c r="H40" s="147"/>
      <c r="I40" s="147"/>
      <c r="J40" s="147">
        <v>2</v>
      </c>
      <c r="K40" s="147"/>
      <c r="L40" s="147"/>
      <c r="M40" s="147"/>
      <c r="N40" s="147">
        <v>0</v>
      </c>
      <c r="O40" s="147" t="s">
        <v>57</v>
      </c>
      <c r="P40" s="147">
        <v>1</v>
      </c>
      <c r="Q40" s="147">
        <v>30.7</v>
      </c>
      <c r="R40" s="147">
        <v>36.25</v>
      </c>
      <c r="S40" s="147">
        <v>33.049999999999997</v>
      </c>
    </row>
    <row r="41" spans="1:19">
      <c r="A41" s="147">
        <v>100</v>
      </c>
      <c r="B41" s="147">
        <v>0</v>
      </c>
      <c r="C41" s="147">
        <v>0</v>
      </c>
      <c r="D41" s="147">
        <v>0</v>
      </c>
      <c r="E41" s="147">
        <v>0</v>
      </c>
      <c r="F41" s="147">
        <v>0</v>
      </c>
      <c r="G41" s="147">
        <v>350</v>
      </c>
      <c r="H41" s="147"/>
      <c r="I41" s="147"/>
      <c r="J41" s="147">
        <v>2</v>
      </c>
      <c r="K41" s="147"/>
      <c r="L41" s="147"/>
      <c r="M41" s="147"/>
      <c r="N41" s="147">
        <v>0</v>
      </c>
      <c r="O41" s="147" t="s">
        <v>57</v>
      </c>
      <c r="P41" s="147">
        <v>1</v>
      </c>
      <c r="Q41" s="147">
        <v>80.88</v>
      </c>
      <c r="R41" s="147">
        <v>17.239999999999998</v>
      </c>
      <c r="S41" s="147">
        <v>1.88</v>
      </c>
    </row>
    <row r="42" spans="1:19">
      <c r="A42" s="147">
        <v>100</v>
      </c>
      <c r="B42" s="147">
        <v>0</v>
      </c>
      <c r="C42" s="147">
        <v>0</v>
      </c>
      <c r="D42" s="147">
        <v>0</v>
      </c>
      <c r="E42" s="147">
        <v>0</v>
      </c>
      <c r="F42" s="147">
        <v>0</v>
      </c>
      <c r="G42" s="147">
        <v>400</v>
      </c>
      <c r="H42" s="147"/>
      <c r="I42" s="147"/>
      <c r="J42" s="147">
        <v>2</v>
      </c>
      <c r="K42" s="147"/>
      <c r="L42" s="147"/>
      <c r="M42" s="147"/>
      <c r="N42" s="147">
        <v>0</v>
      </c>
      <c r="O42" s="147" t="s">
        <v>57</v>
      </c>
      <c r="P42" s="147">
        <v>1</v>
      </c>
      <c r="Q42" s="147">
        <v>54.17</v>
      </c>
      <c r="R42" s="147">
        <v>45.29</v>
      </c>
      <c r="S42" s="147">
        <v>0.54</v>
      </c>
    </row>
    <row r="43" spans="1:19">
      <c r="A43" s="147">
        <v>0</v>
      </c>
      <c r="B43" s="147">
        <v>0</v>
      </c>
      <c r="C43" s="147">
        <v>100</v>
      </c>
      <c r="D43" s="147">
        <v>0</v>
      </c>
      <c r="E43" s="147">
        <v>0</v>
      </c>
      <c r="F43" s="147">
        <v>0</v>
      </c>
      <c r="G43" s="147">
        <v>460</v>
      </c>
      <c r="H43" s="147"/>
      <c r="I43" s="147"/>
      <c r="J43" s="147">
        <v>10</v>
      </c>
      <c r="K43" s="147"/>
      <c r="L43" s="147"/>
      <c r="M43" s="147"/>
      <c r="N43" s="147">
        <v>0</v>
      </c>
      <c r="O43" s="147" t="s">
        <v>57</v>
      </c>
      <c r="P43" s="147">
        <v>1</v>
      </c>
      <c r="Q43" s="147">
        <v>86</v>
      </c>
      <c r="R43" s="147">
        <v>14</v>
      </c>
      <c r="S43" s="147">
        <v>0</v>
      </c>
    </row>
    <row r="44" spans="1:19">
      <c r="A44" s="147">
        <v>0</v>
      </c>
      <c r="B44" s="147">
        <v>34</v>
      </c>
      <c r="C44" s="147">
        <v>66</v>
      </c>
      <c r="D44" s="147">
        <v>0</v>
      </c>
      <c r="E44" s="147">
        <v>0</v>
      </c>
      <c r="F44" s="147">
        <v>0</v>
      </c>
      <c r="G44" s="147">
        <v>460</v>
      </c>
      <c r="H44" s="147"/>
      <c r="I44" s="147"/>
      <c r="J44" s="147">
        <v>10</v>
      </c>
      <c r="K44" s="147"/>
      <c r="L44" s="147"/>
      <c r="M44" s="147"/>
      <c r="N44" s="147">
        <v>0</v>
      </c>
      <c r="O44" s="147" t="s">
        <v>57</v>
      </c>
      <c r="P44" s="147">
        <v>1</v>
      </c>
      <c r="Q44" s="147">
        <v>84</v>
      </c>
      <c r="R44" s="147">
        <v>16</v>
      </c>
      <c r="S44" s="147">
        <v>0</v>
      </c>
    </row>
    <row r="45" spans="1:19">
      <c r="A45" s="147">
        <v>0</v>
      </c>
      <c r="B45" s="147">
        <v>66</v>
      </c>
      <c r="C45" s="147">
        <v>34</v>
      </c>
      <c r="D45" s="147">
        <v>0</v>
      </c>
      <c r="E45" s="147">
        <v>0</v>
      </c>
      <c r="F45" s="147">
        <v>0</v>
      </c>
      <c r="G45" s="147">
        <v>460</v>
      </c>
      <c r="H45" s="147"/>
      <c r="I45" s="147"/>
      <c r="J45" s="147">
        <v>10</v>
      </c>
      <c r="K45" s="147"/>
      <c r="L45" s="147"/>
      <c r="M45" s="147"/>
      <c r="N45" s="147">
        <v>0</v>
      </c>
      <c r="O45" s="147" t="s">
        <v>57</v>
      </c>
      <c r="P45" s="147">
        <v>1</v>
      </c>
      <c r="Q45" s="147">
        <v>63</v>
      </c>
      <c r="R45" s="147">
        <v>37</v>
      </c>
      <c r="S45" s="147">
        <v>0</v>
      </c>
    </row>
    <row r="46" spans="1:19">
      <c r="A46" s="147">
        <v>0</v>
      </c>
      <c r="B46" s="147">
        <v>100</v>
      </c>
      <c r="C46" s="147">
        <v>0</v>
      </c>
      <c r="D46" s="147">
        <v>0</v>
      </c>
      <c r="E46" s="147">
        <v>0</v>
      </c>
      <c r="F46" s="147">
        <v>0</v>
      </c>
      <c r="G46" s="147">
        <v>460</v>
      </c>
      <c r="H46" s="147"/>
      <c r="I46" s="147"/>
      <c r="J46" s="147">
        <v>10</v>
      </c>
      <c r="K46" s="147"/>
      <c r="L46" s="147"/>
      <c r="M46" s="147"/>
      <c r="N46" s="147">
        <v>0</v>
      </c>
      <c r="O46" s="147" t="s">
        <v>57</v>
      </c>
      <c r="P46" s="147">
        <v>1</v>
      </c>
      <c r="Q46" s="147">
        <v>95</v>
      </c>
      <c r="R46" s="147">
        <v>5</v>
      </c>
      <c r="S46" s="147">
        <v>0</v>
      </c>
    </row>
    <row r="47" spans="1:19">
      <c r="A47" s="147">
        <v>0</v>
      </c>
      <c r="B47" s="147">
        <v>100</v>
      </c>
      <c r="C47" s="147">
        <v>0</v>
      </c>
      <c r="D47" s="147">
        <v>0</v>
      </c>
      <c r="E47" s="147">
        <v>0</v>
      </c>
      <c r="F47" s="147">
        <v>0</v>
      </c>
      <c r="G47" s="147">
        <v>500</v>
      </c>
      <c r="H47" s="147">
        <v>6</v>
      </c>
      <c r="I47" s="147">
        <v>2</v>
      </c>
      <c r="J47" s="147"/>
      <c r="K47" s="147"/>
      <c r="L47" s="147"/>
      <c r="M47" s="147"/>
      <c r="N47" s="147">
        <v>0</v>
      </c>
      <c r="O47" s="147" t="s">
        <v>57</v>
      </c>
      <c r="P47" s="147">
        <v>1</v>
      </c>
      <c r="Q47" s="147">
        <v>80.41</v>
      </c>
      <c r="R47" s="147">
        <v>19.43</v>
      </c>
      <c r="S47" s="147">
        <v>0.16</v>
      </c>
    </row>
    <row r="48" spans="1:19">
      <c r="A48" s="147">
        <v>0</v>
      </c>
      <c r="B48" s="147">
        <v>100</v>
      </c>
      <c r="C48" s="147">
        <v>0</v>
      </c>
      <c r="D48" s="147">
        <v>0</v>
      </c>
      <c r="E48" s="147">
        <v>0</v>
      </c>
      <c r="F48" s="147">
        <v>0</v>
      </c>
      <c r="G48" s="147">
        <v>500</v>
      </c>
      <c r="H48" s="147">
        <v>8</v>
      </c>
      <c r="I48" s="147">
        <v>2</v>
      </c>
      <c r="J48" s="147"/>
      <c r="K48" s="147"/>
      <c r="L48" s="147"/>
      <c r="M48" s="147"/>
      <c r="N48" s="147">
        <v>0</v>
      </c>
      <c r="O48" s="147" t="s">
        <v>57</v>
      </c>
      <c r="P48" s="147">
        <v>1</v>
      </c>
      <c r="Q48" s="147">
        <v>79.64</v>
      </c>
      <c r="R48" s="147">
        <v>20.23</v>
      </c>
      <c r="S48" s="147">
        <v>0.11</v>
      </c>
    </row>
    <row r="49" spans="1:19">
      <c r="A49" s="147">
        <v>0</v>
      </c>
      <c r="B49" s="147">
        <v>100</v>
      </c>
      <c r="C49" s="147">
        <v>0</v>
      </c>
      <c r="D49" s="147">
        <v>0</v>
      </c>
      <c r="E49" s="147">
        <v>0</v>
      </c>
      <c r="F49" s="147">
        <v>0</v>
      </c>
      <c r="G49" s="147">
        <v>500</v>
      </c>
      <c r="H49" s="147">
        <v>10</v>
      </c>
      <c r="I49" s="147">
        <v>2</v>
      </c>
      <c r="J49" s="147"/>
      <c r="K49" s="147"/>
      <c r="L49" s="147"/>
      <c r="M49" s="147"/>
      <c r="N49" s="147">
        <v>0</v>
      </c>
      <c r="O49" s="147" t="s">
        <v>57</v>
      </c>
      <c r="P49" s="147">
        <v>1</v>
      </c>
      <c r="Q49" s="147">
        <v>76.45</v>
      </c>
      <c r="R49" s="147">
        <v>23.46</v>
      </c>
      <c r="S49" s="147">
        <v>0.09</v>
      </c>
    </row>
    <row r="50" spans="1:19">
      <c r="A50" s="147">
        <v>0</v>
      </c>
      <c r="B50" s="147">
        <v>100</v>
      </c>
      <c r="C50" s="147">
        <v>0</v>
      </c>
      <c r="D50" s="147">
        <v>0</v>
      </c>
      <c r="E50" s="147">
        <v>0</v>
      </c>
      <c r="F50" s="147">
        <v>0</v>
      </c>
      <c r="G50" s="147">
        <v>500</v>
      </c>
      <c r="H50" s="147">
        <v>12</v>
      </c>
      <c r="I50" s="147">
        <v>2</v>
      </c>
      <c r="J50" s="147"/>
      <c r="K50" s="147"/>
      <c r="L50" s="147"/>
      <c r="M50" s="147"/>
      <c r="N50" s="147">
        <v>0</v>
      </c>
      <c r="O50" s="147" t="s">
        <v>57</v>
      </c>
      <c r="P50" s="147">
        <v>1</v>
      </c>
      <c r="Q50" s="147">
        <v>74.319999999999993</v>
      </c>
      <c r="R50" s="147">
        <v>25.64</v>
      </c>
      <c r="S50" s="147">
        <v>0.04</v>
      </c>
    </row>
    <row r="51" spans="1:19">
      <c r="A51" s="147">
        <v>0</v>
      </c>
      <c r="B51" s="147">
        <v>100</v>
      </c>
      <c r="C51" s="147">
        <v>0</v>
      </c>
      <c r="D51" s="147">
        <v>0</v>
      </c>
      <c r="E51" s="147">
        <v>0</v>
      </c>
      <c r="F51" s="147">
        <v>0</v>
      </c>
      <c r="G51" s="147">
        <v>500</v>
      </c>
      <c r="H51" s="147">
        <v>14</v>
      </c>
      <c r="I51" s="147">
        <v>2</v>
      </c>
      <c r="J51" s="147"/>
      <c r="K51" s="147"/>
      <c r="L51" s="147"/>
      <c r="M51" s="147"/>
      <c r="N51" s="147">
        <v>0</v>
      </c>
      <c r="O51" s="147" t="s">
        <v>57</v>
      </c>
      <c r="P51" s="147">
        <v>1</v>
      </c>
      <c r="Q51" s="147">
        <v>71.11</v>
      </c>
      <c r="R51" s="147">
        <v>28.85</v>
      </c>
      <c r="S51" s="147">
        <v>0.04</v>
      </c>
    </row>
    <row r="52" spans="1:19">
      <c r="A52" s="147">
        <v>0</v>
      </c>
      <c r="B52" s="147">
        <v>0</v>
      </c>
      <c r="C52" s="147">
        <v>0</v>
      </c>
      <c r="D52" s="147">
        <v>0</v>
      </c>
      <c r="E52" s="147">
        <v>0</v>
      </c>
      <c r="F52" s="147">
        <v>100</v>
      </c>
      <c r="G52" s="147">
        <v>500</v>
      </c>
      <c r="H52" s="147">
        <v>6</v>
      </c>
      <c r="I52" s="147">
        <v>2</v>
      </c>
      <c r="J52" s="147"/>
      <c r="K52" s="147"/>
      <c r="L52" s="147"/>
      <c r="M52" s="147"/>
      <c r="N52" s="147">
        <v>0</v>
      </c>
      <c r="O52" s="147" t="s">
        <v>57</v>
      </c>
      <c r="P52" s="147">
        <v>1</v>
      </c>
      <c r="Q52" s="147">
        <v>38.89</v>
      </c>
      <c r="R52" s="147">
        <v>52.13</v>
      </c>
      <c r="S52" s="147">
        <v>8.98</v>
      </c>
    </row>
    <row r="53" spans="1:19">
      <c r="A53" s="147">
        <v>0</v>
      </c>
      <c r="B53" s="147">
        <v>0</v>
      </c>
      <c r="C53" s="147">
        <v>0</v>
      </c>
      <c r="D53" s="147">
        <v>0</v>
      </c>
      <c r="E53" s="147">
        <v>0</v>
      </c>
      <c r="F53" s="147">
        <v>100</v>
      </c>
      <c r="G53" s="147">
        <v>500</v>
      </c>
      <c r="H53" s="147">
        <v>8</v>
      </c>
      <c r="I53" s="147">
        <v>2</v>
      </c>
      <c r="J53" s="147"/>
      <c r="K53" s="147"/>
      <c r="L53" s="147"/>
      <c r="M53" s="147"/>
      <c r="N53" s="147">
        <v>0</v>
      </c>
      <c r="O53" s="147" t="s">
        <v>57</v>
      </c>
      <c r="P53" s="147">
        <v>1</v>
      </c>
      <c r="Q53" s="147">
        <v>34.159999999999997</v>
      </c>
      <c r="R53" s="147">
        <v>57.72</v>
      </c>
      <c r="S53" s="147">
        <v>8.1199999999999992</v>
      </c>
    </row>
    <row r="54" spans="1:19">
      <c r="A54" s="147">
        <v>0</v>
      </c>
      <c r="B54" s="147">
        <v>0</v>
      </c>
      <c r="C54" s="147">
        <v>0</v>
      </c>
      <c r="D54" s="147">
        <v>0</v>
      </c>
      <c r="E54" s="147">
        <v>0</v>
      </c>
      <c r="F54" s="147">
        <v>100</v>
      </c>
      <c r="G54" s="147">
        <v>500</v>
      </c>
      <c r="H54" s="147">
        <v>10</v>
      </c>
      <c r="I54" s="147">
        <v>2</v>
      </c>
      <c r="J54" s="147"/>
      <c r="K54" s="147"/>
      <c r="L54" s="147"/>
      <c r="M54" s="147"/>
      <c r="N54" s="147">
        <v>0</v>
      </c>
      <c r="O54" s="147" t="s">
        <v>57</v>
      </c>
      <c r="P54" s="147">
        <v>1</v>
      </c>
      <c r="Q54" s="147">
        <v>32.130000000000003</v>
      </c>
      <c r="R54" s="147">
        <v>60.23</v>
      </c>
      <c r="S54" s="147">
        <v>7.64</v>
      </c>
    </row>
    <row r="55" spans="1:19">
      <c r="A55" s="147">
        <v>0</v>
      </c>
      <c r="B55" s="147">
        <v>0</v>
      </c>
      <c r="C55" s="147">
        <v>0</v>
      </c>
      <c r="D55" s="147">
        <v>0</v>
      </c>
      <c r="E55" s="147">
        <v>0</v>
      </c>
      <c r="F55" s="147">
        <v>100</v>
      </c>
      <c r="G55" s="147">
        <v>500</v>
      </c>
      <c r="H55" s="147">
        <v>12</v>
      </c>
      <c r="I55" s="147">
        <v>2</v>
      </c>
      <c r="J55" s="147"/>
      <c r="K55" s="147"/>
      <c r="L55" s="147"/>
      <c r="M55" s="147"/>
      <c r="N55" s="147">
        <v>0</v>
      </c>
      <c r="O55" s="147" t="s">
        <v>57</v>
      </c>
      <c r="P55" s="147">
        <v>1</v>
      </c>
      <c r="Q55" s="147">
        <v>30.33</v>
      </c>
      <c r="R55" s="147">
        <v>63.03</v>
      </c>
      <c r="S55" s="147">
        <v>6.61</v>
      </c>
    </row>
    <row r="56" spans="1:19">
      <c r="A56" s="147">
        <v>0</v>
      </c>
      <c r="B56" s="147">
        <v>0</v>
      </c>
      <c r="C56" s="147">
        <v>0</v>
      </c>
      <c r="D56" s="147">
        <v>0</v>
      </c>
      <c r="E56" s="147">
        <v>0</v>
      </c>
      <c r="F56" s="147">
        <v>100</v>
      </c>
      <c r="G56" s="147">
        <v>500</v>
      </c>
      <c r="H56" s="147">
        <v>14</v>
      </c>
      <c r="I56" s="147">
        <v>2</v>
      </c>
      <c r="J56" s="147"/>
      <c r="K56" s="147"/>
      <c r="L56" s="147"/>
      <c r="M56" s="147"/>
      <c r="N56" s="147">
        <v>0</v>
      </c>
      <c r="O56" s="147" t="s">
        <v>57</v>
      </c>
      <c r="P56" s="147">
        <v>1</v>
      </c>
      <c r="Q56" s="147">
        <v>29.14</v>
      </c>
      <c r="R56" s="147">
        <v>65.12</v>
      </c>
      <c r="S56" s="147">
        <v>5.74</v>
      </c>
    </row>
    <row r="57" spans="1:19">
      <c r="A57" s="147">
        <v>0</v>
      </c>
      <c r="B57" s="147">
        <v>0</v>
      </c>
      <c r="C57" s="147">
        <v>100</v>
      </c>
      <c r="D57" s="147">
        <v>0</v>
      </c>
      <c r="E57" s="147">
        <v>0</v>
      </c>
      <c r="F57" s="147">
        <v>0</v>
      </c>
      <c r="G57" s="147">
        <v>500</v>
      </c>
      <c r="H57" s="147">
        <v>6</v>
      </c>
      <c r="I57" s="147">
        <v>2</v>
      </c>
      <c r="J57" s="147"/>
      <c r="K57" s="147"/>
      <c r="L57" s="147"/>
      <c r="M57" s="147"/>
      <c r="N57" s="147">
        <v>0</v>
      </c>
      <c r="O57" s="147" t="s">
        <v>57</v>
      </c>
      <c r="P57" s="147">
        <v>1</v>
      </c>
      <c r="Q57" s="147">
        <v>82.12</v>
      </c>
      <c r="R57" s="147">
        <v>17.760000000000002</v>
      </c>
      <c r="S57" s="147">
        <v>0.12</v>
      </c>
    </row>
    <row r="58" spans="1:19">
      <c r="A58" s="147">
        <v>0</v>
      </c>
      <c r="B58" s="147">
        <v>0</v>
      </c>
      <c r="C58" s="147">
        <v>100</v>
      </c>
      <c r="D58" s="147">
        <v>0</v>
      </c>
      <c r="E58" s="147">
        <v>0</v>
      </c>
      <c r="F58" s="147">
        <v>0</v>
      </c>
      <c r="G58" s="147">
        <v>500</v>
      </c>
      <c r="H58" s="147">
        <v>8</v>
      </c>
      <c r="I58" s="147">
        <v>2</v>
      </c>
      <c r="J58" s="147"/>
      <c r="K58" s="147"/>
      <c r="L58" s="147"/>
      <c r="M58" s="147"/>
      <c r="N58" s="147">
        <v>0</v>
      </c>
      <c r="O58" s="147" t="s">
        <v>57</v>
      </c>
      <c r="P58" s="147">
        <v>1</v>
      </c>
      <c r="Q58" s="147">
        <v>81.319999999999993</v>
      </c>
      <c r="R58" s="147">
        <v>18.68</v>
      </c>
      <c r="S58" s="147">
        <v>0.09</v>
      </c>
    </row>
    <row r="59" spans="1:19">
      <c r="A59" s="147">
        <v>0</v>
      </c>
      <c r="B59" s="147">
        <v>0</v>
      </c>
      <c r="C59" s="147">
        <v>100</v>
      </c>
      <c r="D59" s="147">
        <v>0</v>
      </c>
      <c r="E59" s="147">
        <v>0</v>
      </c>
      <c r="F59" s="147">
        <v>0</v>
      </c>
      <c r="G59" s="147">
        <v>500</v>
      </c>
      <c r="H59" s="147">
        <v>10</v>
      </c>
      <c r="I59" s="147">
        <v>2</v>
      </c>
      <c r="J59" s="147"/>
      <c r="K59" s="147"/>
      <c r="L59" s="147"/>
      <c r="M59" s="147"/>
      <c r="N59" s="147">
        <v>0</v>
      </c>
      <c r="O59" s="147" t="s">
        <v>57</v>
      </c>
      <c r="P59" s="147">
        <v>1</v>
      </c>
      <c r="Q59" s="147">
        <v>80.650000000000006</v>
      </c>
      <c r="R59" s="147">
        <v>19.28</v>
      </c>
      <c r="S59" s="147">
        <v>7.0000000000000007E-2</v>
      </c>
    </row>
    <row r="60" spans="1:19">
      <c r="A60" s="147">
        <v>0</v>
      </c>
      <c r="B60" s="147">
        <v>0</v>
      </c>
      <c r="C60" s="147">
        <v>100</v>
      </c>
      <c r="D60" s="147">
        <v>0</v>
      </c>
      <c r="E60" s="147">
        <v>0</v>
      </c>
      <c r="F60" s="147">
        <v>0</v>
      </c>
      <c r="G60" s="147">
        <v>500</v>
      </c>
      <c r="H60" s="147">
        <v>12</v>
      </c>
      <c r="I60" s="147">
        <v>2</v>
      </c>
      <c r="J60" s="147"/>
      <c r="K60" s="147"/>
      <c r="L60" s="147"/>
      <c r="M60" s="147"/>
      <c r="N60" s="147">
        <v>0</v>
      </c>
      <c r="O60" s="147" t="s">
        <v>57</v>
      </c>
      <c r="P60" s="147">
        <v>1</v>
      </c>
      <c r="Q60" s="147">
        <v>79.41</v>
      </c>
      <c r="R60" s="147">
        <v>20.55</v>
      </c>
      <c r="S60" s="147">
        <v>0.04</v>
      </c>
    </row>
    <row r="61" spans="1:19">
      <c r="A61" s="147">
        <v>0</v>
      </c>
      <c r="B61" s="147">
        <v>0</v>
      </c>
      <c r="C61" s="147">
        <v>100</v>
      </c>
      <c r="D61" s="147">
        <v>0</v>
      </c>
      <c r="E61" s="147">
        <v>0</v>
      </c>
      <c r="F61" s="147">
        <v>0</v>
      </c>
      <c r="G61" s="147">
        <v>500</v>
      </c>
      <c r="H61" s="147">
        <v>14</v>
      </c>
      <c r="I61" s="147">
        <v>2</v>
      </c>
      <c r="J61" s="147"/>
      <c r="K61" s="147"/>
      <c r="L61" s="147"/>
      <c r="M61" s="147"/>
      <c r="N61" s="147">
        <v>0</v>
      </c>
      <c r="O61" s="147" t="s">
        <v>57</v>
      </c>
      <c r="P61" s="147">
        <v>1</v>
      </c>
      <c r="Q61" s="147">
        <v>78.260000000000005</v>
      </c>
      <c r="R61" s="147">
        <v>21.74</v>
      </c>
      <c r="S61" s="147">
        <v>0</v>
      </c>
    </row>
    <row r="62" spans="1:19">
      <c r="A62" s="147">
        <v>100</v>
      </c>
      <c r="B62" s="147">
        <v>0</v>
      </c>
      <c r="C62" s="147">
        <v>0</v>
      </c>
      <c r="D62" s="147">
        <v>0</v>
      </c>
      <c r="E62" s="147">
        <v>0</v>
      </c>
      <c r="F62" s="147">
        <v>0</v>
      </c>
      <c r="G62" s="147">
        <v>430</v>
      </c>
      <c r="H62" s="147">
        <v>3</v>
      </c>
      <c r="I62" s="147"/>
      <c r="J62" s="147">
        <v>10</v>
      </c>
      <c r="K62" s="147"/>
      <c r="L62" s="147">
        <v>350</v>
      </c>
      <c r="M62" s="147"/>
      <c r="N62" s="147">
        <v>0</v>
      </c>
      <c r="O62" s="147" t="s">
        <v>57</v>
      </c>
      <c r="P62" s="147">
        <v>1</v>
      </c>
      <c r="Q62" s="147">
        <v>84.7</v>
      </c>
      <c r="R62" s="147">
        <v>6.3</v>
      </c>
      <c r="S62" s="147">
        <v>9</v>
      </c>
    </row>
    <row r="63" spans="1:19">
      <c r="A63" s="147">
        <v>0</v>
      </c>
      <c r="B63" s="147">
        <v>100</v>
      </c>
      <c r="C63" s="147">
        <v>0</v>
      </c>
      <c r="D63" s="147">
        <v>0</v>
      </c>
      <c r="E63" s="147">
        <v>0</v>
      </c>
      <c r="F63" s="147">
        <v>0</v>
      </c>
      <c r="G63" s="147">
        <v>430</v>
      </c>
      <c r="H63" s="147">
        <v>3</v>
      </c>
      <c r="I63" s="147"/>
      <c r="J63" s="147">
        <v>10</v>
      </c>
      <c r="K63" s="147"/>
      <c r="L63" s="147">
        <v>300</v>
      </c>
      <c r="M63" s="147"/>
      <c r="N63" s="147">
        <v>0</v>
      </c>
      <c r="O63" s="147" t="s">
        <v>57</v>
      </c>
      <c r="P63" s="147">
        <v>1</v>
      </c>
      <c r="Q63" s="147">
        <v>84.3</v>
      </c>
      <c r="R63" s="147">
        <v>8.1999999999999993</v>
      </c>
      <c r="S63" s="147">
        <v>7.5</v>
      </c>
    </row>
    <row r="64" spans="1:19">
      <c r="A64" s="147">
        <v>0</v>
      </c>
      <c r="B64" s="147">
        <v>100</v>
      </c>
      <c r="C64" s="147">
        <v>0</v>
      </c>
      <c r="D64" s="147">
        <v>0</v>
      </c>
      <c r="E64" s="147">
        <v>0</v>
      </c>
      <c r="F64" s="147">
        <v>0</v>
      </c>
      <c r="G64" s="147">
        <v>430</v>
      </c>
      <c r="H64" s="147">
        <v>3</v>
      </c>
      <c r="I64" s="147"/>
      <c r="J64" s="147">
        <v>10</v>
      </c>
      <c r="K64" s="147"/>
      <c r="L64" s="147">
        <v>300</v>
      </c>
      <c r="M64" s="147"/>
      <c r="N64" s="147">
        <v>0</v>
      </c>
      <c r="O64" s="147" t="s">
        <v>57</v>
      </c>
      <c r="P64" s="147">
        <v>1</v>
      </c>
      <c r="Q64" s="147">
        <v>84.6</v>
      </c>
      <c r="R64" s="147">
        <v>7.8</v>
      </c>
      <c r="S64" s="147">
        <v>7.6</v>
      </c>
    </row>
    <row r="65" spans="1:19">
      <c r="A65" s="147">
        <v>50</v>
      </c>
      <c r="B65" s="147">
        <v>50</v>
      </c>
      <c r="C65" s="147">
        <v>0</v>
      </c>
      <c r="D65" s="147">
        <v>0</v>
      </c>
      <c r="E65" s="147">
        <v>0</v>
      </c>
      <c r="F65" s="147">
        <v>0</v>
      </c>
      <c r="G65" s="147">
        <v>430</v>
      </c>
      <c r="H65" s="147">
        <v>3</v>
      </c>
      <c r="I65" s="147"/>
      <c r="J65" s="147">
        <v>10</v>
      </c>
      <c r="K65" s="147"/>
      <c r="L65" s="147">
        <v>375</v>
      </c>
      <c r="M65" s="147"/>
      <c r="N65" s="147">
        <v>0</v>
      </c>
      <c r="O65" s="147" t="s">
        <v>57</v>
      </c>
      <c r="P65" s="147">
        <v>1</v>
      </c>
      <c r="Q65" s="147">
        <v>83.7</v>
      </c>
      <c r="R65" s="147">
        <v>11.6</v>
      </c>
      <c r="S65" s="147">
        <v>11</v>
      </c>
    </row>
    <row r="66" spans="1:19">
      <c r="A66" s="147">
        <v>0</v>
      </c>
      <c r="B66" s="147">
        <v>0</v>
      </c>
      <c r="C66" s="147">
        <v>0</v>
      </c>
      <c r="D66" s="147">
        <v>100</v>
      </c>
      <c r="E66" s="147">
        <v>0</v>
      </c>
      <c r="F66" s="147">
        <v>0</v>
      </c>
      <c r="G66" s="147">
        <v>450</v>
      </c>
      <c r="H66" s="147">
        <v>10</v>
      </c>
      <c r="I66" s="147"/>
      <c r="J66" s="147">
        <v>1000</v>
      </c>
      <c r="K66" s="147"/>
      <c r="L66" s="147">
        <v>75</v>
      </c>
      <c r="M66" s="147"/>
      <c r="N66" s="147">
        <v>0</v>
      </c>
      <c r="O66" s="147" t="s">
        <v>57</v>
      </c>
      <c r="P66" s="147">
        <v>1</v>
      </c>
      <c r="Q66" s="147">
        <v>80.8</v>
      </c>
      <c r="R66" s="147">
        <v>13</v>
      </c>
      <c r="S66" s="147">
        <v>6.2</v>
      </c>
    </row>
    <row r="67" spans="1:19">
      <c r="A67" s="147">
        <v>50</v>
      </c>
      <c r="B67" s="147">
        <v>50</v>
      </c>
      <c r="C67" s="147">
        <v>0</v>
      </c>
      <c r="D67" s="147">
        <v>0</v>
      </c>
      <c r="E67" s="147">
        <v>0</v>
      </c>
      <c r="F67" s="147">
        <v>0</v>
      </c>
      <c r="G67" s="147">
        <v>450</v>
      </c>
      <c r="H67" s="147">
        <v>10</v>
      </c>
      <c r="I67" s="147"/>
      <c r="J67" s="147">
        <v>1000</v>
      </c>
      <c r="K67" s="147"/>
      <c r="L67" s="147">
        <v>75</v>
      </c>
      <c r="M67" s="147"/>
      <c r="N67" s="147">
        <v>0</v>
      </c>
      <c r="O67" s="147" t="s">
        <v>57</v>
      </c>
      <c r="P67" s="147">
        <v>1</v>
      </c>
      <c r="Q67" s="147">
        <v>25</v>
      </c>
      <c r="R67" s="147">
        <v>62</v>
      </c>
      <c r="S67" s="147">
        <v>13</v>
      </c>
    </row>
    <row r="68" spans="1:19">
      <c r="A68" s="147">
        <v>0</v>
      </c>
      <c r="B68" s="147">
        <v>0</v>
      </c>
      <c r="C68" s="147">
        <v>100</v>
      </c>
      <c r="D68" s="147">
        <v>0</v>
      </c>
      <c r="E68" s="147">
        <v>0</v>
      </c>
      <c r="F68" s="147">
        <v>0</v>
      </c>
      <c r="G68" s="147">
        <v>450</v>
      </c>
      <c r="H68" s="147">
        <v>10</v>
      </c>
      <c r="I68" s="147"/>
      <c r="J68" s="147">
        <v>1000</v>
      </c>
      <c r="K68" s="147"/>
      <c r="L68" s="147">
        <v>75</v>
      </c>
      <c r="M68" s="147"/>
      <c r="N68" s="147">
        <v>0</v>
      </c>
      <c r="O68" s="147" t="s">
        <v>57</v>
      </c>
      <c r="P68" s="147">
        <v>1</v>
      </c>
      <c r="Q68" s="147">
        <v>42</v>
      </c>
      <c r="R68" s="147">
        <v>54</v>
      </c>
      <c r="S68" s="147">
        <v>3.5</v>
      </c>
    </row>
    <row r="69" spans="1:19">
      <c r="A69" s="147">
        <v>0</v>
      </c>
      <c r="B69" s="147">
        <v>0</v>
      </c>
      <c r="C69" s="147">
        <v>50</v>
      </c>
      <c r="D69" s="147">
        <v>50</v>
      </c>
      <c r="E69" s="147">
        <v>0</v>
      </c>
      <c r="F69" s="147">
        <v>0</v>
      </c>
      <c r="G69" s="147">
        <v>450</v>
      </c>
      <c r="H69" s="147">
        <v>10</v>
      </c>
      <c r="I69" s="147"/>
      <c r="J69" s="147">
        <v>1000</v>
      </c>
      <c r="K69" s="147"/>
      <c r="L69" s="147">
        <v>75</v>
      </c>
      <c r="M69" s="147"/>
      <c r="N69" s="147">
        <v>0</v>
      </c>
      <c r="O69" s="147" t="s">
        <v>57</v>
      </c>
      <c r="P69" s="147">
        <v>1</v>
      </c>
      <c r="Q69" s="147">
        <v>25</v>
      </c>
      <c r="R69" s="147">
        <v>69.900000000000006</v>
      </c>
      <c r="S69" s="147">
        <v>5.0999999999999996</v>
      </c>
    </row>
    <row r="70" spans="1:19">
      <c r="A70" s="147">
        <v>25</v>
      </c>
      <c r="B70" s="147">
        <v>25</v>
      </c>
      <c r="C70" s="147">
        <v>0</v>
      </c>
      <c r="D70" s="147">
        <v>50</v>
      </c>
      <c r="E70" s="147">
        <v>0</v>
      </c>
      <c r="F70" s="147">
        <v>0</v>
      </c>
      <c r="G70" s="147">
        <v>450</v>
      </c>
      <c r="H70" s="147">
        <v>10</v>
      </c>
      <c r="I70" s="147"/>
      <c r="J70" s="147">
        <v>1000</v>
      </c>
      <c r="K70" s="147"/>
      <c r="L70" s="147">
        <v>75</v>
      </c>
      <c r="M70" s="147"/>
      <c r="N70" s="147">
        <v>0</v>
      </c>
      <c r="O70" s="147" t="s">
        <v>57</v>
      </c>
      <c r="P70" s="147">
        <v>1</v>
      </c>
      <c r="Q70" s="147">
        <v>54</v>
      </c>
      <c r="R70" s="147">
        <v>38.299999999999997</v>
      </c>
      <c r="S70" s="147">
        <v>7.7</v>
      </c>
    </row>
    <row r="71" spans="1:19">
      <c r="A71" s="147">
        <v>25</v>
      </c>
      <c r="B71" s="147">
        <v>25</v>
      </c>
      <c r="C71" s="147">
        <v>50</v>
      </c>
      <c r="D71" s="147">
        <v>0</v>
      </c>
      <c r="E71" s="147">
        <v>0</v>
      </c>
      <c r="F71" s="147">
        <v>0</v>
      </c>
      <c r="G71" s="147">
        <v>450</v>
      </c>
      <c r="H71" s="147">
        <v>10</v>
      </c>
      <c r="I71" s="147"/>
      <c r="J71" s="147">
        <v>1000</v>
      </c>
      <c r="K71" s="147"/>
      <c r="L71" s="147">
        <v>75</v>
      </c>
      <c r="M71" s="147"/>
      <c r="N71" s="147">
        <v>0</v>
      </c>
      <c r="O71" s="147" t="s">
        <v>57</v>
      </c>
      <c r="P71" s="147">
        <v>1</v>
      </c>
      <c r="Q71" s="147">
        <v>24</v>
      </c>
      <c r="R71" s="147">
        <v>51.2</v>
      </c>
      <c r="S71" s="147">
        <v>24.8</v>
      </c>
    </row>
    <row r="72" spans="1:19">
      <c r="A72" s="147">
        <v>12.5</v>
      </c>
      <c r="B72" s="147">
        <v>12.5</v>
      </c>
      <c r="C72" s="147">
        <v>25</v>
      </c>
      <c r="D72" s="147">
        <v>50</v>
      </c>
      <c r="E72" s="147">
        <v>0</v>
      </c>
      <c r="F72" s="147">
        <v>0</v>
      </c>
      <c r="G72" s="147">
        <v>450</v>
      </c>
      <c r="H72" s="147">
        <v>10</v>
      </c>
      <c r="I72" s="147"/>
      <c r="J72" s="147">
        <v>1000</v>
      </c>
      <c r="K72" s="147"/>
      <c r="L72" s="147">
        <v>75</v>
      </c>
      <c r="M72" s="147"/>
      <c r="N72" s="147">
        <v>0</v>
      </c>
      <c r="O72" s="147" t="s">
        <v>57</v>
      </c>
      <c r="P72" s="147">
        <v>1</v>
      </c>
      <c r="Q72" s="147">
        <v>49</v>
      </c>
      <c r="R72" s="147">
        <v>47.1</v>
      </c>
      <c r="S72" s="147">
        <v>3.9</v>
      </c>
    </row>
    <row r="73" spans="1:19">
      <c r="A73" s="147">
        <v>10</v>
      </c>
      <c r="B73" s="147">
        <v>10</v>
      </c>
      <c r="C73" s="147">
        <v>20</v>
      </c>
      <c r="D73" s="147">
        <v>40</v>
      </c>
      <c r="E73" s="147">
        <v>0</v>
      </c>
      <c r="F73" s="147">
        <v>20</v>
      </c>
      <c r="G73" s="147">
        <v>450</v>
      </c>
      <c r="H73" s="147">
        <v>10</v>
      </c>
      <c r="I73" s="147"/>
      <c r="J73" s="147">
        <v>1000</v>
      </c>
      <c r="K73" s="147"/>
      <c r="L73" s="147">
        <v>75</v>
      </c>
      <c r="M73" s="147"/>
      <c r="N73" s="147">
        <v>0</v>
      </c>
      <c r="O73" s="147" t="s">
        <v>57</v>
      </c>
      <c r="P73" s="147">
        <v>1</v>
      </c>
      <c r="Q73" s="147">
        <v>40</v>
      </c>
      <c r="R73" s="147">
        <v>42</v>
      </c>
      <c r="S73" s="147">
        <v>18</v>
      </c>
    </row>
    <row r="74" spans="1:19">
      <c r="A74" s="147">
        <v>0</v>
      </c>
      <c r="B74" s="147">
        <v>100</v>
      </c>
      <c r="C74" s="147">
        <v>0</v>
      </c>
      <c r="D74" s="147">
        <v>0</v>
      </c>
      <c r="E74" s="147">
        <v>0</v>
      </c>
      <c r="F74" s="147">
        <v>0</v>
      </c>
      <c r="G74" s="147">
        <v>450</v>
      </c>
      <c r="H74" s="147">
        <v>7.5</v>
      </c>
      <c r="I74" s="147"/>
      <c r="J74" s="147">
        <v>17</v>
      </c>
      <c r="K74" s="147"/>
      <c r="L74" s="147">
        <v>92</v>
      </c>
      <c r="M74" s="147">
        <v>50</v>
      </c>
      <c r="N74" s="147">
        <v>0</v>
      </c>
      <c r="O74" s="147" t="s">
        <v>57</v>
      </c>
      <c r="P74" s="147">
        <v>1</v>
      </c>
      <c r="Q74" s="147">
        <v>79.8</v>
      </c>
      <c r="R74" s="147">
        <v>15.1</v>
      </c>
      <c r="S74" s="147">
        <v>5.0999999999999996</v>
      </c>
    </row>
    <row r="75" spans="1:19">
      <c r="A75" s="147">
        <v>100</v>
      </c>
      <c r="B75" s="147">
        <v>0</v>
      </c>
      <c r="C75" s="147">
        <v>0</v>
      </c>
      <c r="D75" s="147">
        <v>0</v>
      </c>
      <c r="E75" s="147">
        <v>0</v>
      </c>
      <c r="F75" s="147">
        <v>0</v>
      </c>
      <c r="G75" s="147">
        <v>450</v>
      </c>
      <c r="H75" s="147">
        <v>7.5</v>
      </c>
      <c r="I75" s="147"/>
      <c r="J75" s="147">
        <v>17</v>
      </c>
      <c r="K75" s="147"/>
      <c r="L75" s="147">
        <v>92</v>
      </c>
      <c r="M75" s="147">
        <v>50</v>
      </c>
      <c r="N75" s="147">
        <v>0</v>
      </c>
      <c r="O75" s="147" t="s">
        <v>57</v>
      </c>
      <c r="P75" s="147">
        <v>1</v>
      </c>
      <c r="Q75" s="147">
        <v>79.8</v>
      </c>
      <c r="R75" s="147">
        <v>17</v>
      </c>
      <c r="S75" s="147">
        <v>3.2</v>
      </c>
    </row>
    <row r="76" spans="1:19">
      <c r="A76" s="147">
        <v>0</v>
      </c>
      <c r="B76" s="147">
        <v>100</v>
      </c>
      <c r="C76" s="147">
        <v>0</v>
      </c>
      <c r="D76" s="147">
        <v>0</v>
      </c>
      <c r="E76" s="147">
        <v>0</v>
      </c>
      <c r="F76" s="147">
        <v>0</v>
      </c>
      <c r="G76" s="147">
        <v>450</v>
      </c>
      <c r="H76" s="147">
        <v>7.5</v>
      </c>
      <c r="I76" s="147"/>
      <c r="J76" s="147">
        <v>17</v>
      </c>
      <c r="K76" s="147"/>
      <c r="L76" s="147">
        <v>92</v>
      </c>
      <c r="M76" s="147">
        <v>50</v>
      </c>
      <c r="N76" s="147">
        <v>0</v>
      </c>
      <c r="O76" s="147" t="s">
        <v>57</v>
      </c>
      <c r="P76" s="147">
        <v>1</v>
      </c>
      <c r="Q76" s="147">
        <v>79.099999999999994</v>
      </c>
      <c r="R76" s="147">
        <v>12.6</v>
      </c>
      <c r="S76" s="147">
        <v>8.3000000000000007</v>
      </c>
    </row>
    <row r="77" spans="1:19">
      <c r="A77" s="147">
        <v>0</v>
      </c>
      <c r="B77" s="147">
        <v>0</v>
      </c>
      <c r="C77" s="147">
        <v>100</v>
      </c>
      <c r="D77" s="147">
        <v>0</v>
      </c>
      <c r="E77" s="147">
        <v>0</v>
      </c>
      <c r="F77" s="147">
        <v>0</v>
      </c>
      <c r="G77" s="147">
        <v>450</v>
      </c>
      <c r="H77" s="147">
        <v>7.5</v>
      </c>
      <c r="I77" s="147"/>
      <c r="J77" s="147">
        <v>17</v>
      </c>
      <c r="K77" s="147"/>
      <c r="L77" s="147">
        <v>92</v>
      </c>
      <c r="M77" s="147">
        <v>50</v>
      </c>
      <c r="N77" s="147">
        <v>0</v>
      </c>
      <c r="O77" s="147" t="s">
        <v>57</v>
      </c>
      <c r="P77" s="147">
        <v>1</v>
      </c>
      <c r="Q77" s="147">
        <v>85</v>
      </c>
      <c r="R77" s="147">
        <v>14.2</v>
      </c>
      <c r="S77" s="147">
        <v>0.9</v>
      </c>
    </row>
    <row r="78" spans="1:19">
      <c r="A78" s="147">
        <v>0</v>
      </c>
      <c r="B78" s="147">
        <v>50</v>
      </c>
      <c r="C78" s="147">
        <v>50</v>
      </c>
      <c r="D78" s="147">
        <v>0</v>
      </c>
      <c r="E78" s="147">
        <v>0</v>
      </c>
      <c r="F78" s="147">
        <v>0</v>
      </c>
      <c r="G78" s="147">
        <v>450</v>
      </c>
      <c r="H78" s="147">
        <v>7.5</v>
      </c>
      <c r="I78" s="147"/>
      <c r="J78" s="147">
        <v>17</v>
      </c>
      <c r="K78" s="147"/>
      <c r="L78" s="147">
        <v>92</v>
      </c>
      <c r="M78" s="147">
        <v>50</v>
      </c>
      <c r="N78" s="147">
        <v>0</v>
      </c>
      <c r="O78" s="147" t="s">
        <v>57</v>
      </c>
      <c r="P78" s="147">
        <v>1</v>
      </c>
      <c r="Q78" s="147">
        <v>79.400000000000006</v>
      </c>
      <c r="R78" s="147">
        <v>17.2</v>
      </c>
      <c r="S78" s="147">
        <v>3.4</v>
      </c>
    </row>
    <row r="79" spans="1:19">
      <c r="A79" s="147">
        <v>33.299999999999997</v>
      </c>
      <c r="B79" s="147">
        <v>33.299999999999997</v>
      </c>
      <c r="C79" s="147">
        <v>33.299999999999997</v>
      </c>
      <c r="D79" s="147">
        <v>0</v>
      </c>
      <c r="E79" s="147">
        <v>0</v>
      </c>
      <c r="F79" s="147">
        <v>0</v>
      </c>
      <c r="G79" s="147">
        <v>450</v>
      </c>
      <c r="H79" s="147">
        <v>7.5</v>
      </c>
      <c r="I79" s="147"/>
      <c r="J79" s="147">
        <v>17</v>
      </c>
      <c r="K79" s="147"/>
      <c r="L79" s="147">
        <v>92</v>
      </c>
      <c r="M79" s="147">
        <v>50</v>
      </c>
      <c r="N79" s="147">
        <v>0</v>
      </c>
      <c r="O79" s="147" t="s">
        <v>57</v>
      </c>
      <c r="P79" s="147">
        <v>1</v>
      </c>
      <c r="Q79" s="147">
        <v>82.4</v>
      </c>
      <c r="R79" s="147">
        <v>13.8</v>
      </c>
      <c r="S79" s="147">
        <v>3.8</v>
      </c>
    </row>
    <row r="80" spans="1:19">
      <c r="A80" s="147">
        <v>25</v>
      </c>
      <c r="B80" s="147">
        <v>50</v>
      </c>
      <c r="C80" s="147">
        <v>25</v>
      </c>
      <c r="D80" s="147">
        <v>0</v>
      </c>
      <c r="E80" s="147">
        <v>0</v>
      </c>
      <c r="F80" s="147">
        <v>0</v>
      </c>
      <c r="G80" s="147">
        <v>450</v>
      </c>
      <c r="H80" s="147">
        <v>7.5</v>
      </c>
      <c r="I80" s="147"/>
      <c r="J80" s="147">
        <v>17</v>
      </c>
      <c r="K80" s="147"/>
      <c r="L80" s="147">
        <v>92</v>
      </c>
      <c r="M80" s="147">
        <v>50</v>
      </c>
      <c r="N80" s="147">
        <v>0</v>
      </c>
      <c r="O80" s="147" t="s">
        <v>57</v>
      </c>
      <c r="P80" s="147">
        <v>1</v>
      </c>
      <c r="Q80" s="147">
        <v>79.7</v>
      </c>
      <c r="R80" s="147">
        <v>14.4</v>
      </c>
      <c r="S80" s="147">
        <v>5.9</v>
      </c>
    </row>
    <row r="81" spans="1:19">
      <c r="A81" s="147">
        <v>34.6</v>
      </c>
      <c r="B81" s="147">
        <v>34.6</v>
      </c>
      <c r="C81" s="147">
        <v>9.6</v>
      </c>
      <c r="D81" s="147">
        <v>9.6</v>
      </c>
      <c r="E81" s="147">
        <v>10.6</v>
      </c>
      <c r="F81" s="147">
        <v>1.1000000000000001</v>
      </c>
      <c r="G81" s="147">
        <v>450</v>
      </c>
      <c r="H81" s="147">
        <v>7.5</v>
      </c>
      <c r="I81" s="147"/>
      <c r="J81" s="147">
        <v>17</v>
      </c>
      <c r="K81" s="147"/>
      <c r="L81" s="147">
        <v>92</v>
      </c>
      <c r="M81" s="147">
        <v>50</v>
      </c>
      <c r="N81" s="147">
        <v>0</v>
      </c>
      <c r="O81" s="147" t="s">
        <v>57</v>
      </c>
      <c r="P81" s="147">
        <v>1</v>
      </c>
      <c r="Q81" s="147">
        <v>75.400000000000006</v>
      </c>
      <c r="R81" s="147">
        <v>21.9</v>
      </c>
      <c r="S81" s="147">
        <v>2.7</v>
      </c>
    </row>
    <row r="82" spans="1:19">
      <c r="A82" s="147">
        <v>25</v>
      </c>
      <c r="B82" s="147">
        <v>50</v>
      </c>
      <c r="C82" s="147">
        <v>25</v>
      </c>
      <c r="D82" s="147">
        <v>0</v>
      </c>
      <c r="E82" s="147">
        <v>0</v>
      </c>
      <c r="F82" s="147">
        <v>0</v>
      </c>
      <c r="G82" s="147">
        <v>450</v>
      </c>
      <c r="H82" s="147"/>
      <c r="I82" s="147"/>
      <c r="J82" s="147">
        <v>17</v>
      </c>
      <c r="K82" s="147"/>
      <c r="L82" s="147">
        <v>80</v>
      </c>
      <c r="M82" s="147">
        <v>50</v>
      </c>
      <c r="N82" s="147">
        <v>0</v>
      </c>
      <c r="O82" s="147" t="s">
        <v>57</v>
      </c>
      <c r="P82" s="147">
        <v>1</v>
      </c>
      <c r="Q82" s="147">
        <v>79.7</v>
      </c>
      <c r="R82" s="147">
        <v>14.4</v>
      </c>
      <c r="S82" s="147">
        <v>5.9</v>
      </c>
    </row>
    <row r="83" spans="1:19">
      <c r="A83" s="147">
        <v>0</v>
      </c>
      <c r="B83" s="147">
        <v>100</v>
      </c>
      <c r="C83" s="147">
        <v>0</v>
      </c>
      <c r="D83" s="147">
        <v>0</v>
      </c>
      <c r="E83" s="147">
        <v>0</v>
      </c>
      <c r="F83" s="147">
        <v>0</v>
      </c>
      <c r="G83" s="147">
        <v>450</v>
      </c>
      <c r="H83" s="147"/>
      <c r="I83" s="147"/>
      <c r="J83" s="147">
        <v>17</v>
      </c>
      <c r="K83" s="147"/>
      <c r="L83" s="147">
        <v>80</v>
      </c>
      <c r="M83" s="147">
        <v>50</v>
      </c>
      <c r="N83" s="147">
        <v>0</v>
      </c>
      <c r="O83" s="147" t="s">
        <v>57</v>
      </c>
      <c r="P83" s="147">
        <v>1</v>
      </c>
      <c r="Q83" s="147">
        <v>79.099999999999994</v>
      </c>
      <c r="R83" s="147">
        <v>12.6</v>
      </c>
      <c r="S83" s="147">
        <v>8.3000000000000007</v>
      </c>
    </row>
    <row r="84" spans="1:19">
      <c r="A84" s="147">
        <v>44.4</v>
      </c>
      <c r="B84" s="147">
        <v>0</v>
      </c>
      <c r="C84" s="147">
        <v>21.2</v>
      </c>
      <c r="D84" s="147">
        <v>13.3</v>
      </c>
      <c r="E84" s="147">
        <v>12.2</v>
      </c>
      <c r="F84" s="147">
        <v>8.9</v>
      </c>
      <c r="G84" s="147">
        <v>500</v>
      </c>
      <c r="H84" s="147">
        <v>5</v>
      </c>
      <c r="I84" s="147">
        <v>7.5</v>
      </c>
      <c r="J84" s="147">
        <v>35</v>
      </c>
      <c r="K84" s="147"/>
      <c r="L84" s="147">
        <v>60</v>
      </c>
      <c r="M84" s="147"/>
      <c r="N84" s="147">
        <v>0</v>
      </c>
      <c r="O84" s="147" t="s">
        <v>57</v>
      </c>
      <c r="P84" s="147">
        <v>1</v>
      </c>
      <c r="Q84" s="147">
        <v>48.7</v>
      </c>
      <c r="R84" s="147">
        <v>3.7</v>
      </c>
      <c r="S84" s="147">
        <v>34.6</v>
      </c>
    </row>
    <row r="85" spans="1:19">
      <c r="A85" s="147">
        <v>100</v>
      </c>
      <c r="B85" s="147">
        <v>0</v>
      </c>
      <c r="C85" s="147">
        <v>0</v>
      </c>
      <c r="D85" s="147">
        <v>0</v>
      </c>
      <c r="E85" s="147">
        <v>0</v>
      </c>
      <c r="F85" s="147">
        <v>0</v>
      </c>
      <c r="G85" s="147">
        <v>500</v>
      </c>
      <c r="H85" s="147">
        <v>5</v>
      </c>
      <c r="I85" s="147">
        <v>3.5</v>
      </c>
      <c r="J85" s="147">
        <v>35</v>
      </c>
      <c r="K85" s="147"/>
      <c r="L85" s="147">
        <v>60</v>
      </c>
      <c r="M85" s="147"/>
      <c r="N85" s="147">
        <v>0</v>
      </c>
      <c r="O85" s="147" t="s">
        <v>57</v>
      </c>
      <c r="P85" s="147">
        <v>1</v>
      </c>
      <c r="Q85" s="147">
        <v>93</v>
      </c>
      <c r="R85" s="147">
        <v>7</v>
      </c>
      <c r="S85" s="147">
        <v>0</v>
      </c>
    </row>
    <row r="86" spans="1:19">
      <c r="A86" s="147">
        <v>0</v>
      </c>
      <c r="B86" s="147">
        <v>0</v>
      </c>
      <c r="C86" s="147">
        <v>100</v>
      </c>
      <c r="D86" s="147">
        <v>0</v>
      </c>
      <c r="E86" s="147">
        <v>0</v>
      </c>
      <c r="F86" s="147">
        <v>0</v>
      </c>
      <c r="G86" s="147">
        <v>500</v>
      </c>
      <c r="H86" s="147">
        <v>5</v>
      </c>
      <c r="I86" s="147">
        <v>3.5</v>
      </c>
      <c r="J86" s="147">
        <v>35</v>
      </c>
      <c r="K86" s="147"/>
      <c r="L86" s="147">
        <v>60</v>
      </c>
      <c r="M86" s="147"/>
      <c r="N86" s="147">
        <v>0</v>
      </c>
      <c r="O86" s="147" t="s">
        <v>57</v>
      </c>
      <c r="P86" s="147">
        <v>1</v>
      </c>
      <c r="Q86" s="147">
        <v>95</v>
      </c>
      <c r="R86" s="147">
        <v>5</v>
      </c>
      <c r="S86" s="147">
        <v>0</v>
      </c>
    </row>
    <row r="87" spans="1:19">
      <c r="A87" s="147">
        <v>0</v>
      </c>
      <c r="B87" s="147">
        <v>0</v>
      </c>
      <c r="C87" s="147">
        <v>0</v>
      </c>
      <c r="D87" s="147">
        <v>100</v>
      </c>
      <c r="E87" s="147">
        <v>0</v>
      </c>
      <c r="F87" s="147">
        <v>0</v>
      </c>
      <c r="G87" s="147">
        <v>500</v>
      </c>
      <c r="H87" s="147">
        <v>5</v>
      </c>
      <c r="I87" s="147">
        <v>3.5</v>
      </c>
      <c r="J87" s="147">
        <v>35</v>
      </c>
      <c r="K87" s="147"/>
      <c r="L87" s="147">
        <v>60</v>
      </c>
      <c r="M87" s="147"/>
      <c r="N87" s="147">
        <v>0</v>
      </c>
      <c r="O87" s="147" t="s">
        <v>57</v>
      </c>
      <c r="P87" s="147">
        <v>1</v>
      </c>
      <c r="Q87" s="147">
        <v>71</v>
      </c>
      <c r="R87" s="147">
        <v>2</v>
      </c>
      <c r="S87" s="147">
        <v>27</v>
      </c>
    </row>
    <row r="88" spans="1:19">
      <c r="A88" s="147">
        <v>0</v>
      </c>
      <c r="B88" s="147">
        <v>0</v>
      </c>
      <c r="C88" s="147">
        <v>0</v>
      </c>
      <c r="D88" s="147">
        <v>0</v>
      </c>
      <c r="E88" s="147">
        <v>0</v>
      </c>
      <c r="F88" s="147">
        <v>100</v>
      </c>
      <c r="G88" s="147">
        <v>500</v>
      </c>
      <c r="H88" s="147">
        <v>5</v>
      </c>
      <c r="I88" s="147">
        <v>3.5</v>
      </c>
      <c r="J88" s="147">
        <v>35</v>
      </c>
      <c r="K88" s="147"/>
      <c r="L88" s="147">
        <v>60</v>
      </c>
      <c r="M88" s="147"/>
      <c r="N88" s="147">
        <v>0</v>
      </c>
      <c r="O88" s="147" t="s">
        <v>57</v>
      </c>
      <c r="P88" s="147">
        <v>1</v>
      </c>
      <c r="Q88" s="147">
        <v>15</v>
      </c>
      <c r="R88" s="147">
        <v>32</v>
      </c>
      <c r="S88" s="147">
        <v>53</v>
      </c>
    </row>
    <row r="89" spans="1:19">
      <c r="A89" s="147">
        <v>29.4</v>
      </c>
      <c r="B89" s="147">
        <v>29.4</v>
      </c>
      <c r="C89" s="147">
        <v>26.9</v>
      </c>
      <c r="D89" s="147">
        <v>8.6999999999999993</v>
      </c>
      <c r="E89" s="147">
        <v>0</v>
      </c>
      <c r="F89" s="147">
        <v>5.6</v>
      </c>
      <c r="G89" s="147">
        <v>450</v>
      </c>
      <c r="H89" s="147">
        <v>20</v>
      </c>
      <c r="I89" s="147">
        <v>20</v>
      </c>
      <c r="J89" s="147">
        <v>200</v>
      </c>
      <c r="K89" s="147"/>
      <c r="L89" s="147">
        <v>60</v>
      </c>
      <c r="M89" s="147">
        <v>100</v>
      </c>
      <c r="N89" s="147">
        <v>0</v>
      </c>
      <c r="O89" s="147" t="s">
        <v>57</v>
      </c>
      <c r="P89" s="147">
        <v>1</v>
      </c>
      <c r="Q89" s="147">
        <v>78</v>
      </c>
      <c r="R89" s="147">
        <v>10</v>
      </c>
      <c r="S89" s="147">
        <v>12</v>
      </c>
    </row>
    <row r="90" spans="1:19">
      <c r="A90" s="147">
        <v>29.4</v>
      </c>
      <c r="B90" s="147">
        <v>29.4</v>
      </c>
      <c r="C90" s="147">
        <v>26.9</v>
      </c>
      <c r="D90" s="147">
        <v>8.6999999999999993</v>
      </c>
      <c r="E90" s="147">
        <v>0</v>
      </c>
      <c r="F90" s="147">
        <v>5.6</v>
      </c>
      <c r="G90" s="147">
        <v>500</v>
      </c>
      <c r="H90" s="147">
        <v>20</v>
      </c>
      <c r="I90" s="147">
        <v>20</v>
      </c>
      <c r="J90" s="147">
        <v>200</v>
      </c>
      <c r="K90" s="147"/>
      <c r="L90" s="147">
        <v>60</v>
      </c>
      <c r="M90" s="147">
        <v>100</v>
      </c>
      <c r="N90" s="147">
        <v>0</v>
      </c>
      <c r="O90" s="147" t="s">
        <v>57</v>
      </c>
      <c r="P90" s="147">
        <v>1</v>
      </c>
      <c r="Q90" s="147">
        <v>80.5</v>
      </c>
      <c r="R90" s="147">
        <v>10</v>
      </c>
      <c r="S90" s="147">
        <v>9.5</v>
      </c>
    </row>
    <row r="91" spans="1:19">
      <c r="A91" s="147">
        <v>29.4</v>
      </c>
      <c r="B91" s="147">
        <v>29.4</v>
      </c>
      <c r="C91" s="147">
        <v>26.9</v>
      </c>
      <c r="D91" s="147">
        <v>8.6999999999999993</v>
      </c>
      <c r="E91" s="147">
        <v>0</v>
      </c>
      <c r="F91" s="147">
        <v>5.6</v>
      </c>
      <c r="G91" s="147">
        <v>550</v>
      </c>
      <c r="H91" s="147">
        <v>20</v>
      </c>
      <c r="I91" s="147">
        <v>20</v>
      </c>
      <c r="J91" s="147">
        <v>200</v>
      </c>
      <c r="K91" s="147"/>
      <c r="L91" s="147">
        <v>60</v>
      </c>
      <c r="M91" s="147">
        <v>100</v>
      </c>
      <c r="N91" s="147">
        <v>0</v>
      </c>
      <c r="O91" s="147" t="s">
        <v>57</v>
      </c>
      <c r="P91" s="147">
        <v>1</v>
      </c>
      <c r="Q91" s="147">
        <v>82</v>
      </c>
      <c r="R91" s="147">
        <v>12</v>
      </c>
      <c r="S91" s="147">
        <v>5</v>
      </c>
    </row>
    <row r="92" spans="1:19">
      <c r="A92" s="147">
        <v>29.4</v>
      </c>
      <c r="B92" s="147">
        <v>29.4</v>
      </c>
      <c r="C92" s="147">
        <v>26.9</v>
      </c>
      <c r="D92" s="147">
        <v>8.6999999999999993</v>
      </c>
      <c r="E92" s="147">
        <v>0</v>
      </c>
      <c r="F92" s="147">
        <v>5.6</v>
      </c>
      <c r="G92" s="147">
        <v>600</v>
      </c>
      <c r="H92" s="147">
        <v>20</v>
      </c>
      <c r="I92" s="147">
        <v>20</v>
      </c>
      <c r="J92" s="147">
        <v>200</v>
      </c>
      <c r="K92" s="147"/>
      <c r="L92" s="147">
        <v>60</v>
      </c>
      <c r="M92" s="147">
        <v>100</v>
      </c>
      <c r="N92" s="147">
        <v>0</v>
      </c>
      <c r="O92" s="147" t="s">
        <v>57</v>
      </c>
      <c r="P92" s="147">
        <v>1</v>
      </c>
      <c r="Q92" s="147">
        <v>84</v>
      </c>
      <c r="R92" s="147">
        <v>12</v>
      </c>
      <c r="S92" s="147">
        <v>3</v>
      </c>
    </row>
    <row r="93" spans="1:19">
      <c r="A93" s="147">
        <v>0</v>
      </c>
      <c r="B93" s="147">
        <v>100</v>
      </c>
      <c r="C93" s="147">
        <v>0</v>
      </c>
      <c r="D93" s="147">
        <v>0</v>
      </c>
      <c r="E93" s="147">
        <v>0</v>
      </c>
      <c r="F93" s="147">
        <v>0</v>
      </c>
      <c r="G93" s="147">
        <v>425</v>
      </c>
      <c r="H93" s="147">
        <v>10</v>
      </c>
      <c r="I93" s="147">
        <v>2</v>
      </c>
      <c r="J93" s="147">
        <v>10</v>
      </c>
      <c r="K93" s="147"/>
      <c r="L93" s="147">
        <v>60</v>
      </c>
      <c r="M93" s="147"/>
      <c r="N93" s="147">
        <v>0</v>
      </c>
      <c r="O93" s="147" t="s">
        <v>57</v>
      </c>
      <c r="P93" s="147">
        <v>1</v>
      </c>
      <c r="Q93" s="147">
        <v>89.5</v>
      </c>
      <c r="R93" s="147">
        <v>10</v>
      </c>
      <c r="S93" s="147">
        <v>0</v>
      </c>
    </row>
    <row r="94" spans="1:19">
      <c r="A94" s="147">
        <v>0</v>
      </c>
      <c r="B94" s="147">
        <v>100</v>
      </c>
      <c r="C94" s="147">
        <v>0</v>
      </c>
      <c r="D94" s="147">
        <v>0</v>
      </c>
      <c r="E94" s="147">
        <v>0</v>
      </c>
      <c r="F94" s="147">
        <v>0</v>
      </c>
      <c r="G94" s="147">
        <v>450</v>
      </c>
      <c r="H94" s="147">
        <v>10</v>
      </c>
      <c r="I94" s="147">
        <v>2</v>
      </c>
      <c r="J94" s="147">
        <v>10</v>
      </c>
      <c r="K94" s="147"/>
      <c r="L94" s="147">
        <v>60</v>
      </c>
      <c r="M94" s="147"/>
      <c r="N94" s="147">
        <v>0</v>
      </c>
      <c r="O94" s="147" t="s">
        <v>57</v>
      </c>
      <c r="P94" s="147">
        <v>1</v>
      </c>
      <c r="Q94" s="147">
        <v>72.400000000000006</v>
      </c>
      <c r="R94" s="147">
        <v>25</v>
      </c>
      <c r="S94" s="147">
        <v>1.75</v>
      </c>
    </row>
    <row r="95" spans="1:19">
      <c r="A95" s="147">
        <v>0</v>
      </c>
      <c r="B95" s="147">
        <v>100</v>
      </c>
      <c r="C95" s="147">
        <v>0</v>
      </c>
      <c r="D95" s="147">
        <v>0</v>
      </c>
      <c r="E95" s="147">
        <v>0</v>
      </c>
      <c r="F95" s="147">
        <v>0</v>
      </c>
      <c r="G95" s="147">
        <v>500</v>
      </c>
      <c r="H95" s="147">
        <v>10</v>
      </c>
      <c r="I95" s="147">
        <v>2</v>
      </c>
      <c r="J95" s="147">
        <v>10</v>
      </c>
      <c r="K95" s="147"/>
      <c r="L95" s="147">
        <v>60</v>
      </c>
      <c r="M95" s="147"/>
      <c r="N95" s="147">
        <v>0</v>
      </c>
      <c r="O95" s="147" t="s">
        <v>57</v>
      </c>
      <c r="P95" s="147">
        <v>1</v>
      </c>
      <c r="Q95" s="147">
        <v>37.5</v>
      </c>
      <c r="R95" s="147">
        <v>47</v>
      </c>
      <c r="S95" s="147">
        <v>15.5</v>
      </c>
    </row>
    <row r="96" spans="1:19">
      <c r="A96" s="147">
        <v>0</v>
      </c>
      <c r="B96" s="147">
        <v>0</v>
      </c>
      <c r="C96" s="147">
        <v>0</v>
      </c>
      <c r="D96" s="147">
        <v>100</v>
      </c>
      <c r="E96" s="147">
        <v>0</v>
      </c>
      <c r="F96" s="147">
        <v>0</v>
      </c>
      <c r="G96" s="147">
        <v>350</v>
      </c>
      <c r="H96" s="147">
        <v>10</v>
      </c>
      <c r="I96" s="147">
        <v>2</v>
      </c>
      <c r="J96" s="147">
        <v>10</v>
      </c>
      <c r="K96" s="147"/>
      <c r="L96" s="147">
        <v>60</v>
      </c>
      <c r="M96" s="147"/>
      <c r="N96" s="147">
        <v>0</v>
      </c>
      <c r="O96" s="147" t="s">
        <v>57</v>
      </c>
      <c r="P96" s="147">
        <v>1</v>
      </c>
      <c r="Q96" s="147">
        <v>99</v>
      </c>
      <c r="R96" s="147">
        <v>0</v>
      </c>
      <c r="S96" s="147">
        <v>1</v>
      </c>
    </row>
    <row r="97" spans="1:19">
      <c r="A97" s="147">
        <v>0</v>
      </c>
      <c r="B97" s="147">
        <v>0</v>
      </c>
      <c r="C97" s="147">
        <v>0</v>
      </c>
      <c r="D97" s="147">
        <v>100</v>
      </c>
      <c r="E97" s="147">
        <v>0</v>
      </c>
      <c r="F97" s="147">
        <v>0</v>
      </c>
      <c r="G97" s="147">
        <v>450</v>
      </c>
      <c r="H97" s="147">
        <v>10</v>
      </c>
      <c r="I97" s="147">
        <v>2</v>
      </c>
      <c r="J97" s="147">
        <v>10</v>
      </c>
      <c r="K97" s="147"/>
      <c r="L97" s="147">
        <v>60</v>
      </c>
      <c r="M97" s="147"/>
      <c r="N97" s="147">
        <v>0</v>
      </c>
      <c r="O97" s="147" t="s">
        <v>57</v>
      </c>
      <c r="P97" s="147">
        <v>1</v>
      </c>
      <c r="Q97" s="147">
        <v>79.400000000000006</v>
      </c>
      <c r="R97" s="147">
        <v>1</v>
      </c>
      <c r="S97" s="147">
        <v>19.600000000000001</v>
      </c>
    </row>
    <row r="98" spans="1:19">
      <c r="A98" s="147">
        <v>0</v>
      </c>
      <c r="B98" s="147">
        <v>0</v>
      </c>
      <c r="C98" s="147">
        <v>0</v>
      </c>
      <c r="D98" s="147">
        <v>100</v>
      </c>
      <c r="E98" s="147">
        <v>0</v>
      </c>
      <c r="F98" s="147">
        <v>0</v>
      </c>
      <c r="G98" s="147">
        <v>500</v>
      </c>
      <c r="H98" s="147">
        <v>10</v>
      </c>
      <c r="I98" s="147">
        <v>2</v>
      </c>
      <c r="J98" s="147">
        <v>10</v>
      </c>
      <c r="K98" s="147"/>
      <c r="L98" s="147">
        <v>60</v>
      </c>
      <c r="M98" s="147"/>
      <c r="N98" s="147">
        <v>0</v>
      </c>
      <c r="O98" s="147" t="s">
        <v>57</v>
      </c>
      <c r="P98" s="147">
        <v>1</v>
      </c>
      <c r="Q98" s="147">
        <v>67.099999999999994</v>
      </c>
      <c r="R98" s="147">
        <v>2.5</v>
      </c>
      <c r="S98" s="147">
        <v>30.4</v>
      </c>
    </row>
    <row r="99" spans="1:19">
      <c r="A99" s="147">
        <v>0</v>
      </c>
      <c r="B99" s="147">
        <v>70</v>
      </c>
      <c r="C99" s="147">
        <v>0</v>
      </c>
      <c r="D99" s="147">
        <v>30</v>
      </c>
      <c r="E99" s="147">
        <v>0</v>
      </c>
      <c r="F99" s="147">
        <v>0</v>
      </c>
      <c r="G99" s="147">
        <v>400</v>
      </c>
      <c r="H99" s="147">
        <v>10</v>
      </c>
      <c r="I99" s="147">
        <v>2</v>
      </c>
      <c r="J99" s="147">
        <v>10</v>
      </c>
      <c r="K99" s="147"/>
      <c r="L99" s="147">
        <v>60</v>
      </c>
      <c r="M99" s="147"/>
      <c r="N99" s="147">
        <v>0</v>
      </c>
      <c r="O99" s="147" t="s">
        <v>57</v>
      </c>
      <c r="P99" s="147">
        <v>1</v>
      </c>
      <c r="Q99" s="147">
        <v>96</v>
      </c>
      <c r="R99" s="147">
        <v>4</v>
      </c>
      <c r="S99" s="147">
        <v>0</v>
      </c>
    </row>
    <row r="100" spans="1:19">
      <c r="A100" s="147">
        <v>0</v>
      </c>
      <c r="B100" s="147">
        <v>70</v>
      </c>
      <c r="C100" s="147">
        <v>0</v>
      </c>
      <c r="D100" s="147">
        <v>30</v>
      </c>
      <c r="E100" s="147">
        <v>0</v>
      </c>
      <c r="F100" s="147">
        <v>0</v>
      </c>
      <c r="G100" s="147">
        <v>425</v>
      </c>
      <c r="H100" s="147">
        <v>10</v>
      </c>
      <c r="I100" s="147">
        <v>2</v>
      </c>
      <c r="J100" s="147">
        <v>10</v>
      </c>
      <c r="K100" s="147"/>
      <c r="L100" s="147">
        <v>60</v>
      </c>
      <c r="M100" s="147"/>
      <c r="N100" s="147">
        <v>0</v>
      </c>
      <c r="O100" s="147" t="s">
        <v>57</v>
      </c>
      <c r="P100" s="147">
        <v>1</v>
      </c>
      <c r="Q100" s="147">
        <v>90.2</v>
      </c>
      <c r="R100" s="147">
        <v>8.6</v>
      </c>
      <c r="S100" s="147">
        <v>1.2</v>
      </c>
    </row>
    <row r="101" spans="1:19">
      <c r="A101" s="147">
        <v>0</v>
      </c>
      <c r="B101" s="147">
        <v>70</v>
      </c>
      <c r="C101" s="147">
        <v>0</v>
      </c>
      <c r="D101" s="147">
        <v>30</v>
      </c>
      <c r="E101" s="147">
        <v>0</v>
      </c>
      <c r="F101" s="147">
        <v>0</v>
      </c>
      <c r="G101" s="147">
        <v>450</v>
      </c>
      <c r="H101" s="147">
        <v>10</v>
      </c>
      <c r="I101" s="147">
        <v>2</v>
      </c>
      <c r="J101" s="147">
        <v>10</v>
      </c>
      <c r="K101" s="147"/>
      <c r="L101" s="147">
        <v>60</v>
      </c>
      <c r="M101" s="147"/>
      <c r="N101" s="147">
        <v>0</v>
      </c>
      <c r="O101" s="147" t="s">
        <v>57</v>
      </c>
      <c r="P101" s="147">
        <v>1</v>
      </c>
      <c r="Q101" s="147">
        <v>83.7</v>
      </c>
      <c r="R101" s="147">
        <v>12.8</v>
      </c>
      <c r="S101" s="147">
        <v>3.5</v>
      </c>
    </row>
    <row r="102" spans="1:19">
      <c r="A102" s="147">
        <v>0</v>
      </c>
      <c r="B102" s="147">
        <v>0</v>
      </c>
      <c r="C102" s="147">
        <v>100</v>
      </c>
      <c r="D102" s="147">
        <v>0</v>
      </c>
      <c r="E102" s="147">
        <v>0</v>
      </c>
      <c r="F102" s="147">
        <v>0</v>
      </c>
      <c r="G102" s="147">
        <v>380</v>
      </c>
      <c r="H102" s="147">
        <v>3</v>
      </c>
      <c r="I102" s="147"/>
      <c r="J102" s="147">
        <v>10</v>
      </c>
      <c r="K102" s="147"/>
      <c r="L102" s="147"/>
      <c r="M102" s="147">
        <v>30</v>
      </c>
      <c r="N102" s="147">
        <v>0</v>
      </c>
      <c r="O102" s="147" t="s">
        <v>57</v>
      </c>
      <c r="P102" s="147">
        <v>1</v>
      </c>
      <c r="Q102" s="147">
        <v>64.900000000000006</v>
      </c>
      <c r="R102" s="147">
        <v>24.7</v>
      </c>
      <c r="S102" s="147">
        <v>10.4</v>
      </c>
    </row>
    <row r="103" spans="1:19">
      <c r="A103" s="147">
        <v>0</v>
      </c>
      <c r="B103" s="147">
        <v>0</v>
      </c>
      <c r="C103" s="147">
        <v>100</v>
      </c>
      <c r="D103" s="147">
        <v>0</v>
      </c>
      <c r="E103" s="147">
        <v>0</v>
      </c>
      <c r="F103" s="147">
        <v>0</v>
      </c>
      <c r="G103" s="147">
        <v>380</v>
      </c>
      <c r="H103" s="147">
        <v>3</v>
      </c>
      <c r="I103" s="147"/>
      <c r="J103" s="147">
        <v>10</v>
      </c>
      <c r="K103" s="147"/>
      <c r="L103" s="147"/>
      <c r="M103" s="147">
        <v>30</v>
      </c>
      <c r="N103" s="147">
        <v>0</v>
      </c>
      <c r="O103" s="147" t="s">
        <v>57</v>
      </c>
      <c r="P103" s="147">
        <v>1</v>
      </c>
      <c r="Q103" s="147">
        <v>80.099999999999994</v>
      </c>
      <c r="R103" s="147">
        <v>6.6</v>
      </c>
      <c r="S103" s="147">
        <v>13.3</v>
      </c>
    </row>
    <row r="104" spans="1:19">
      <c r="A104" s="147">
        <v>0</v>
      </c>
      <c r="B104" s="147">
        <v>0</v>
      </c>
      <c r="C104" s="147">
        <v>100</v>
      </c>
      <c r="D104" s="147">
        <v>0</v>
      </c>
      <c r="E104" s="147">
        <v>0</v>
      </c>
      <c r="F104" s="147">
        <v>0</v>
      </c>
      <c r="G104" s="147">
        <v>380</v>
      </c>
      <c r="H104" s="147">
        <v>3</v>
      </c>
      <c r="I104" s="147"/>
      <c r="J104" s="147">
        <v>10</v>
      </c>
      <c r="K104" s="147"/>
      <c r="L104" s="147"/>
      <c r="M104" s="147">
        <v>30</v>
      </c>
      <c r="N104" s="147">
        <v>1</v>
      </c>
      <c r="O104" s="147" t="s">
        <v>57</v>
      </c>
      <c r="P104" s="147">
        <v>1</v>
      </c>
      <c r="Q104" s="147">
        <v>54.5</v>
      </c>
      <c r="R104" s="147">
        <v>35</v>
      </c>
      <c r="S104" s="147">
        <v>10.5</v>
      </c>
    </row>
    <row r="105" spans="1:19">
      <c r="A105" s="147">
        <v>0</v>
      </c>
      <c r="B105" s="147">
        <v>0</v>
      </c>
      <c r="C105" s="147">
        <v>100</v>
      </c>
      <c r="D105" s="147">
        <v>0</v>
      </c>
      <c r="E105" s="147">
        <v>0</v>
      </c>
      <c r="F105" s="147">
        <v>0</v>
      </c>
      <c r="G105" s="147">
        <v>380</v>
      </c>
      <c r="H105" s="147">
        <v>3</v>
      </c>
      <c r="I105" s="147"/>
      <c r="J105" s="147">
        <v>10</v>
      </c>
      <c r="K105" s="147"/>
      <c r="L105" s="147"/>
      <c r="M105" s="147">
        <v>30</v>
      </c>
      <c r="N105" s="147">
        <v>1</v>
      </c>
      <c r="O105" s="147" t="s">
        <v>57</v>
      </c>
      <c r="P105" s="147">
        <v>1</v>
      </c>
      <c r="Q105" s="147">
        <v>68.8</v>
      </c>
      <c r="R105" s="147">
        <v>24.8</v>
      </c>
      <c r="S105" s="147">
        <v>6.4</v>
      </c>
    </row>
    <row r="106" spans="1:19">
      <c r="A106" s="147">
        <v>0</v>
      </c>
      <c r="B106" s="147">
        <v>0</v>
      </c>
      <c r="C106" s="147">
        <v>100</v>
      </c>
      <c r="D106" s="147">
        <v>0</v>
      </c>
      <c r="E106" s="147">
        <v>0</v>
      </c>
      <c r="F106" s="147">
        <v>0</v>
      </c>
      <c r="G106" s="147">
        <v>380</v>
      </c>
      <c r="H106" s="147">
        <v>3</v>
      </c>
      <c r="I106" s="147"/>
      <c r="J106" s="147">
        <v>10</v>
      </c>
      <c r="K106" s="147"/>
      <c r="L106" s="147"/>
      <c r="M106" s="147">
        <v>30</v>
      </c>
      <c r="N106" s="147">
        <v>1</v>
      </c>
      <c r="O106" s="147" t="s">
        <v>57</v>
      </c>
      <c r="P106" s="147">
        <v>1</v>
      </c>
      <c r="Q106" s="147">
        <v>78.3</v>
      </c>
      <c r="R106" s="147">
        <v>11.3</v>
      </c>
      <c r="S106" s="147">
        <v>10.4</v>
      </c>
    </row>
    <row r="107" spans="1:19">
      <c r="A107" s="147">
        <v>0</v>
      </c>
      <c r="B107" s="147">
        <v>0</v>
      </c>
      <c r="C107" s="147">
        <v>100</v>
      </c>
      <c r="D107" s="147">
        <v>0</v>
      </c>
      <c r="E107" s="147">
        <v>0</v>
      </c>
      <c r="F107" s="147">
        <v>0</v>
      </c>
      <c r="G107" s="147">
        <v>380</v>
      </c>
      <c r="H107" s="147">
        <v>3</v>
      </c>
      <c r="I107" s="147"/>
      <c r="J107" s="147">
        <v>10</v>
      </c>
      <c r="K107" s="147"/>
      <c r="L107" s="147"/>
      <c r="M107" s="147">
        <v>30</v>
      </c>
      <c r="N107" s="147">
        <v>1</v>
      </c>
      <c r="O107" s="147" t="s">
        <v>57</v>
      </c>
      <c r="P107" s="147">
        <v>1</v>
      </c>
      <c r="Q107" s="147">
        <v>47</v>
      </c>
      <c r="R107" s="147">
        <v>50</v>
      </c>
      <c r="S107" s="147">
        <v>3</v>
      </c>
    </row>
    <row r="108" spans="1:19">
      <c r="A108" s="147">
        <v>0</v>
      </c>
      <c r="B108" s="147">
        <v>0</v>
      </c>
      <c r="C108" s="147">
        <v>100</v>
      </c>
      <c r="D108" s="147">
        <v>0</v>
      </c>
      <c r="E108" s="147">
        <v>0</v>
      </c>
      <c r="F108" s="147">
        <v>0</v>
      </c>
      <c r="G108" s="147">
        <v>380</v>
      </c>
      <c r="H108" s="147">
        <v>3</v>
      </c>
      <c r="I108" s="147"/>
      <c r="J108" s="147">
        <v>10</v>
      </c>
      <c r="K108" s="147"/>
      <c r="L108" s="147"/>
      <c r="M108" s="147">
        <v>30</v>
      </c>
      <c r="N108" s="147">
        <v>1</v>
      </c>
      <c r="O108" s="147" t="s">
        <v>57</v>
      </c>
      <c r="P108" s="147">
        <v>1</v>
      </c>
      <c r="Q108" s="147">
        <v>75.400000000000006</v>
      </c>
      <c r="R108" s="147">
        <v>12.1</v>
      </c>
      <c r="S108" s="147">
        <v>12.5</v>
      </c>
    </row>
    <row r="109" spans="1:19">
      <c r="A109" s="147">
        <v>0</v>
      </c>
      <c r="B109" s="147">
        <v>0</v>
      </c>
      <c r="C109" s="147">
        <v>100</v>
      </c>
      <c r="D109" s="147">
        <v>0</v>
      </c>
      <c r="E109" s="147">
        <v>0</v>
      </c>
      <c r="F109" s="147">
        <v>0</v>
      </c>
      <c r="G109" s="147">
        <v>380</v>
      </c>
      <c r="H109" s="147">
        <v>3</v>
      </c>
      <c r="I109" s="147"/>
      <c r="J109" s="147">
        <v>10</v>
      </c>
      <c r="K109" s="147"/>
      <c r="L109" s="147"/>
      <c r="M109" s="147">
        <v>30</v>
      </c>
      <c r="N109" s="147">
        <v>1</v>
      </c>
      <c r="O109" s="147" t="s">
        <v>57</v>
      </c>
      <c r="P109" s="147">
        <v>1</v>
      </c>
      <c r="Q109" s="147">
        <v>80.599999999999994</v>
      </c>
      <c r="R109" s="147">
        <v>8.6</v>
      </c>
      <c r="S109" s="147">
        <v>10.8</v>
      </c>
    </row>
    <row r="110" spans="1:19">
      <c r="A110" s="147">
        <v>0</v>
      </c>
      <c r="B110" s="147">
        <v>0</v>
      </c>
      <c r="C110" s="147">
        <v>100</v>
      </c>
      <c r="D110" s="147">
        <v>0</v>
      </c>
      <c r="E110" s="147">
        <v>0</v>
      </c>
      <c r="F110" s="147">
        <v>0</v>
      </c>
      <c r="G110" s="147">
        <v>380</v>
      </c>
      <c r="H110" s="147">
        <v>3</v>
      </c>
      <c r="I110" s="147"/>
      <c r="J110" s="147">
        <v>10</v>
      </c>
      <c r="K110" s="147"/>
      <c r="L110" s="147"/>
      <c r="M110" s="147">
        <v>30</v>
      </c>
      <c r="N110" s="147">
        <v>1</v>
      </c>
      <c r="O110" s="147" t="s">
        <v>57</v>
      </c>
      <c r="P110" s="147">
        <v>1</v>
      </c>
      <c r="Q110" s="147">
        <v>86.4</v>
      </c>
      <c r="R110" s="147">
        <v>6.6</v>
      </c>
      <c r="S110" s="147">
        <v>6.9</v>
      </c>
    </row>
    <row r="111" spans="1:19">
      <c r="A111" s="147">
        <v>0</v>
      </c>
      <c r="B111" s="147">
        <v>0</v>
      </c>
      <c r="C111" s="147">
        <v>100</v>
      </c>
      <c r="D111" s="147">
        <v>0</v>
      </c>
      <c r="E111" s="147">
        <v>0</v>
      </c>
      <c r="F111" s="147">
        <v>0</v>
      </c>
      <c r="G111" s="147">
        <v>380</v>
      </c>
      <c r="H111" s="147">
        <v>3</v>
      </c>
      <c r="I111" s="147"/>
      <c r="J111" s="147">
        <v>10</v>
      </c>
      <c r="K111" s="147"/>
      <c r="L111" s="147"/>
      <c r="M111" s="147">
        <v>30</v>
      </c>
      <c r="N111" s="147">
        <v>1</v>
      </c>
      <c r="O111" s="147" t="s">
        <v>57</v>
      </c>
      <c r="P111" s="147">
        <v>1</v>
      </c>
      <c r="Q111" s="147">
        <v>85.4</v>
      </c>
      <c r="R111" s="147">
        <v>9.1</v>
      </c>
      <c r="S111" s="147">
        <v>5.5</v>
      </c>
    </row>
    <row r="112" spans="1:19">
      <c r="A112" s="147">
        <v>0</v>
      </c>
      <c r="B112" s="147">
        <v>0</v>
      </c>
      <c r="C112" s="147">
        <v>100</v>
      </c>
      <c r="D112" s="147">
        <v>0</v>
      </c>
      <c r="E112" s="147">
        <v>0</v>
      </c>
      <c r="F112" s="147">
        <v>0</v>
      </c>
      <c r="G112" s="147">
        <v>380</v>
      </c>
      <c r="H112" s="147">
        <v>3</v>
      </c>
      <c r="I112" s="147"/>
      <c r="J112" s="147">
        <v>10</v>
      </c>
      <c r="K112" s="147"/>
      <c r="L112" s="147"/>
      <c r="M112" s="147">
        <v>30</v>
      </c>
      <c r="N112" s="147">
        <v>1</v>
      </c>
      <c r="O112" s="147" t="s">
        <v>57</v>
      </c>
      <c r="P112" s="147">
        <v>1</v>
      </c>
      <c r="Q112" s="147">
        <v>83.3</v>
      </c>
      <c r="R112" s="147">
        <v>11.2</v>
      </c>
      <c r="S112" s="147">
        <v>5.5</v>
      </c>
    </row>
    <row r="113" spans="1:19">
      <c r="A113" s="147">
        <v>0</v>
      </c>
      <c r="B113" s="147">
        <v>0</v>
      </c>
      <c r="C113" s="147">
        <v>100</v>
      </c>
      <c r="D113" s="147">
        <v>0</v>
      </c>
      <c r="E113" s="147">
        <v>0</v>
      </c>
      <c r="F113" s="147">
        <v>0</v>
      </c>
      <c r="G113" s="147">
        <v>380</v>
      </c>
      <c r="H113" s="147">
        <v>3</v>
      </c>
      <c r="I113" s="147"/>
      <c r="J113" s="147">
        <v>10</v>
      </c>
      <c r="K113" s="147"/>
      <c r="L113" s="147"/>
      <c r="M113" s="147">
        <v>30</v>
      </c>
      <c r="N113" s="147">
        <v>1</v>
      </c>
      <c r="O113" s="147" t="s">
        <v>57</v>
      </c>
      <c r="P113" s="147">
        <v>1</v>
      </c>
      <c r="Q113" s="147">
        <v>83.7</v>
      </c>
      <c r="R113" s="147">
        <v>9.5</v>
      </c>
      <c r="S113" s="147">
        <v>6.8</v>
      </c>
    </row>
    <row r="114" spans="1:19">
      <c r="A114" s="147">
        <v>0</v>
      </c>
      <c r="B114" s="147">
        <v>0</v>
      </c>
      <c r="C114" s="147">
        <v>100</v>
      </c>
      <c r="D114" s="147">
        <v>0</v>
      </c>
      <c r="E114" s="147">
        <v>0</v>
      </c>
      <c r="F114" s="147">
        <v>0</v>
      </c>
      <c r="G114" s="147">
        <v>380</v>
      </c>
      <c r="H114" s="147">
        <v>3</v>
      </c>
      <c r="I114" s="147"/>
      <c r="J114" s="147">
        <v>10</v>
      </c>
      <c r="K114" s="147"/>
      <c r="L114" s="147"/>
      <c r="M114" s="147">
        <v>30</v>
      </c>
      <c r="N114" s="147">
        <v>1</v>
      </c>
      <c r="O114" s="147" t="s">
        <v>57</v>
      </c>
      <c r="P114" s="147">
        <v>1</v>
      </c>
      <c r="Q114" s="147">
        <v>83</v>
      </c>
      <c r="R114" s="147">
        <v>9.3000000000000007</v>
      </c>
      <c r="S114" s="147">
        <v>7.7</v>
      </c>
    </row>
    <row r="115" spans="1:19">
      <c r="A115" s="147">
        <v>100</v>
      </c>
      <c r="B115" s="147">
        <v>0</v>
      </c>
      <c r="C115" s="147">
        <v>0</v>
      </c>
      <c r="D115" s="147">
        <v>0</v>
      </c>
      <c r="E115" s="147">
        <v>0</v>
      </c>
      <c r="F115" s="147">
        <v>0</v>
      </c>
      <c r="G115" s="147">
        <v>430</v>
      </c>
      <c r="H115" s="147">
        <v>3</v>
      </c>
      <c r="I115" s="147"/>
      <c r="J115" s="147">
        <v>10</v>
      </c>
      <c r="K115" s="147"/>
      <c r="L115" s="147"/>
      <c r="M115" s="147">
        <v>30</v>
      </c>
      <c r="N115" s="147">
        <v>0</v>
      </c>
      <c r="O115" s="147" t="s">
        <v>57</v>
      </c>
      <c r="P115" s="147">
        <v>1</v>
      </c>
      <c r="Q115" s="147">
        <v>69.3</v>
      </c>
      <c r="R115" s="147">
        <v>9.6</v>
      </c>
      <c r="S115" s="147">
        <v>21.1</v>
      </c>
    </row>
    <row r="116" spans="1:19">
      <c r="A116" s="147">
        <v>100</v>
      </c>
      <c r="B116" s="147">
        <v>0</v>
      </c>
      <c r="C116" s="147">
        <v>0</v>
      </c>
      <c r="D116" s="147">
        <v>0</v>
      </c>
      <c r="E116" s="147">
        <v>0</v>
      </c>
      <c r="F116" s="147">
        <v>0</v>
      </c>
      <c r="G116" s="147">
        <v>430</v>
      </c>
      <c r="H116" s="147">
        <v>3</v>
      </c>
      <c r="I116" s="147"/>
      <c r="J116" s="147">
        <v>10</v>
      </c>
      <c r="K116" s="147"/>
      <c r="L116" s="147"/>
      <c r="M116" s="147">
        <v>30</v>
      </c>
      <c r="N116" s="147">
        <v>1</v>
      </c>
      <c r="O116" s="147" t="s">
        <v>57</v>
      </c>
      <c r="P116" s="147">
        <v>1</v>
      </c>
      <c r="Q116" s="147">
        <v>67.8</v>
      </c>
      <c r="R116" s="147">
        <v>23.7</v>
      </c>
      <c r="S116" s="147">
        <v>8.5</v>
      </c>
    </row>
    <row r="117" spans="1:19">
      <c r="A117" s="147">
        <v>100</v>
      </c>
      <c r="B117" s="147">
        <v>0</v>
      </c>
      <c r="C117" s="147">
        <v>0</v>
      </c>
      <c r="D117" s="147">
        <v>0</v>
      </c>
      <c r="E117" s="147">
        <v>0</v>
      </c>
      <c r="F117" s="147">
        <v>0</v>
      </c>
      <c r="G117" s="147">
        <v>430</v>
      </c>
      <c r="H117" s="147">
        <v>3</v>
      </c>
      <c r="I117" s="147"/>
      <c r="J117" s="147">
        <v>10</v>
      </c>
      <c r="K117" s="147"/>
      <c r="L117" s="147"/>
      <c r="M117" s="147">
        <v>30</v>
      </c>
      <c r="N117" s="147">
        <v>1</v>
      </c>
      <c r="O117" s="147" t="s">
        <v>57</v>
      </c>
      <c r="P117" s="147">
        <v>1</v>
      </c>
      <c r="Q117" s="147">
        <v>74.3</v>
      </c>
      <c r="R117" s="147">
        <v>13.4</v>
      </c>
      <c r="S117" s="147">
        <v>12.3</v>
      </c>
    </row>
    <row r="118" spans="1:19">
      <c r="A118" s="147">
        <v>100</v>
      </c>
      <c r="B118" s="147">
        <v>0</v>
      </c>
      <c r="C118" s="147">
        <v>0</v>
      </c>
      <c r="D118" s="147">
        <v>0</v>
      </c>
      <c r="E118" s="147">
        <v>0</v>
      </c>
      <c r="F118" s="147">
        <v>0</v>
      </c>
      <c r="G118" s="147">
        <v>430</v>
      </c>
      <c r="H118" s="147">
        <v>3</v>
      </c>
      <c r="I118" s="147"/>
      <c r="J118" s="147">
        <v>10</v>
      </c>
      <c r="K118" s="147"/>
      <c r="L118" s="147"/>
      <c r="M118" s="147">
        <v>30</v>
      </c>
      <c r="N118" s="147">
        <v>1</v>
      </c>
      <c r="O118" s="147" t="s">
        <v>57</v>
      </c>
      <c r="P118" s="147">
        <v>1</v>
      </c>
      <c r="Q118" s="147">
        <v>49.8</v>
      </c>
      <c r="R118" s="147">
        <v>44.3</v>
      </c>
      <c r="S118" s="147">
        <v>5.8</v>
      </c>
    </row>
    <row r="119" spans="1:19">
      <c r="A119" s="147">
        <v>100</v>
      </c>
      <c r="B119" s="147">
        <v>0</v>
      </c>
      <c r="C119" s="147">
        <v>0</v>
      </c>
      <c r="D119" s="147">
        <v>0</v>
      </c>
      <c r="E119" s="147">
        <v>0</v>
      </c>
      <c r="F119" s="147">
        <v>0</v>
      </c>
      <c r="G119" s="147">
        <v>430</v>
      </c>
      <c r="H119" s="147">
        <v>3</v>
      </c>
      <c r="I119" s="147"/>
      <c r="J119" s="147">
        <v>10</v>
      </c>
      <c r="K119" s="147"/>
      <c r="L119" s="147"/>
      <c r="M119" s="147">
        <v>30</v>
      </c>
      <c r="N119" s="147">
        <v>1</v>
      </c>
      <c r="O119" s="147" t="s">
        <v>57</v>
      </c>
      <c r="P119" s="147">
        <v>1</v>
      </c>
      <c r="Q119" s="147">
        <v>71.099999999999994</v>
      </c>
      <c r="R119" s="147">
        <v>11</v>
      </c>
      <c r="S119" s="147">
        <v>17.899999999999999</v>
      </c>
    </row>
    <row r="120" spans="1:19">
      <c r="A120" s="147">
        <v>100</v>
      </c>
      <c r="B120" s="147">
        <v>0</v>
      </c>
      <c r="C120" s="147">
        <v>0</v>
      </c>
      <c r="D120" s="147">
        <v>0</v>
      </c>
      <c r="E120" s="147">
        <v>0</v>
      </c>
      <c r="F120" s="147">
        <v>0</v>
      </c>
      <c r="G120" s="147">
        <v>430</v>
      </c>
      <c r="H120" s="147">
        <v>3</v>
      </c>
      <c r="I120" s="147"/>
      <c r="J120" s="147">
        <v>10</v>
      </c>
      <c r="K120" s="147"/>
      <c r="L120" s="147"/>
      <c r="M120" s="147">
        <v>30</v>
      </c>
      <c r="N120" s="147">
        <v>1</v>
      </c>
      <c r="O120" s="147" t="s">
        <v>57</v>
      </c>
      <c r="P120" s="147">
        <v>1</v>
      </c>
      <c r="Q120" s="147">
        <v>81.400000000000006</v>
      </c>
      <c r="R120" s="147">
        <v>10.1</v>
      </c>
      <c r="S120" s="147">
        <v>8.5</v>
      </c>
    </row>
    <row r="121" spans="1:19">
      <c r="A121" s="147">
        <v>100</v>
      </c>
      <c r="B121" s="147">
        <v>0</v>
      </c>
      <c r="C121" s="147">
        <v>0</v>
      </c>
      <c r="D121" s="147">
        <v>0</v>
      </c>
      <c r="E121" s="147">
        <v>0</v>
      </c>
      <c r="F121" s="147">
        <v>0</v>
      </c>
      <c r="G121" s="147">
        <v>430</v>
      </c>
      <c r="H121" s="147">
        <v>3</v>
      </c>
      <c r="I121" s="147"/>
      <c r="J121" s="147">
        <v>10</v>
      </c>
      <c r="K121" s="147"/>
      <c r="L121" s="147"/>
      <c r="M121" s="147">
        <v>30</v>
      </c>
      <c r="N121" s="147">
        <v>1</v>
      </c>
      <c r="O121" s="147" t="s">
        <v>57</v>
      </c>
      <c r="P121" s="147">
        <v>1</v>
      </c>
      <c r="Q121" s="147">
        <v>80.099999999999994</v>
      </c>
      <c r="R121" s="147">
        <v>9.1999999999999993</v>
      </c>
      <c r="S121" s="147">
        <v>10.7</v>
      </c>
    </row>
    <row r="122" spans="1:19">
      <c r="A122" s="147">
        <v>100</v>
      </c>
      <c r="B122" s="147">
        <v>0</v>
      </c>
      <c r="C122" s="147">
        <v>0</v>
      </c>
      <c r="D122" s="147">
        <v>0</v>
      </c>
      <c r="E122" s="147">
        <v>0</v>
      </c>
      <c r="F122" s="147">
        <v>0</v>
      </c>
      <c r="G122" s="147">
        <v>430</v>
      </c>
      <c r="H122" s="147">
        <v>3</v>
      </c>
      <c r="I122" s="147"/>
      <c r="J122" s="147">
        <v>10</v>
      </c>
      <c r="K122" s="147"/>
      <c r="L122" s="147"/>
      <c r="M122" s="147">
        <v>30</v>
      </c>
      <c r="N122" s="147">
        <v>1</v>
      </c>
      <c r="O122" s="147" t="s">
        <v>57</v>
      </c>
      <c r="P122" s="147">
        <v>1</v>
      </c>
      <c r="Q122" s="147">
        <v>81.900000000000006</v>
      </c>
      <c r="R122" s="147">
        <v>9.3000000000000007</v>
      </c>
      <c r="S122" s="147">
        <v>8.8000000000000007</v>
      </c>
    </row>
    <row r="123" spans="1:19">
      <c r="A123" s="147">
        <v>100</v>
      </c>
      <c r="B123" s="147">
        <v>0</v>
      </c>
      <c r="C123" s="147">
        <v>0</v>
      </c>
      <c r="D123" s="147">
        <v>0</v>
      </c>
      <c r="E123" s="147">
        <v>0</v>
      </c>
      <c r="F123" s="147">
        <v>0</v>
      </c>
      <c r="G123" s="147">
        <v>430</v>
      </c>
      <c r="H123" s="147">
        <v>3</v>
      </c>
      <c r="I123" s="147"/>
      <c r="J123" s="147">
        <v>10</v>
      </c>
      <c r="K123" s="147"/>
      <c r="L123" s="147"/>
      <c r="M123" s="147">
        <v>30</v>
      </c>
      <c r="N123" s="147">
        <v>1</v>
      </c>
      <c r="O123" s="147" t="s">
        <v>57</v>
      </c>
      <c r="P123" s="147">
        <v>1</v>
      </c>
      <c r="Q123" s="147">
        <v>75.2</v>
      </c>
      <c r="R123" s="147">
        <v>8.9</v>
      </c>
      <c r="S123" s="147">
        <v>15.9</v>
      </c>
    </row>
    <row r="124" spans="1:19">
      <c r="A124" s="147">
        <v>0</v>
      </c>
      <c r="B124" s="147">
        <v>0</v>
      </c>
      <c r="C124" s="147">
        <v>100</v>
      </c>
      <c r="D124" s="147">
        <v>0</v>
      </c>
      <c r="E124" s="147">
        <v>0</v>
      </c>
      <c r="F124" s="147">
        <v>0</v>
      </c>
      <c r="G124" s="147">
        <v>250</v>
      </c>
      <c r="H124" s="147"/>
      <c r="I124" s="147">
        <v>50</v>
      </c>
      <c r="J124" s="147">
        <v>1000</v>
      </c>
      <c r="K124" s="147"/>
      <c r="L124" s="147">
        <v>30</v>
      </c>
      <c r="M124" s="147"/>
      <c r="N124" s="147">
        <v>0</v>
      </c>
      <c r="O124" s="147" t="s">
        <v>57</v>
      </c>
      <c r="P124" s="147">
        <v>1</v>
      </c>
      <c r="Q124" s="147">
        <v>51.76</v>
      </c>
      <c r="R124" s="147">
        <v>40</v>
      </c>
      <c r="S124" s="147">
        <v>8.24</v>
      </c>
    </row>
    <row r="125" spans="1:19">
      <c r="A125" s="147">
        <v>0</v>
      </c>
      <c r="B125" s="147">
        <v>0</v>
      </c>
      <c r="C125" s="147">
        <v>100</v>
      </c>
      <c r="D125" s="147">
        <v>0</v>
      </c>
      <c r="E125" s="147">
        <v>0</v>
      </c>
      <c r="F125" s="147">
        <v>0</v>
      </c>
      <c r="G125" s="147">
        <v>300</v>
      </c>
      <c r="H125" s="147"/>
      <c r="I125" s="147">
        <v>50</v>
      </c>
      <c r="J125" s="147">
        <v>1000</v>
      </c>
      <c r="K125" s="147"/>
      <c r="L125" s="147">
        <v>30</v>
      </c>
      <c r="M125" s="147"/>
      <c r="N125" s="147">
        <v>0</v>
      </c>
      <c r="O125" s="147" t="s">
        <v>57</v>
      </c>
      <c r="P125" s="147">
        <v>1</v>
      </c>
      <c r="Q125" s="147">
        <v>68.98</v>
      </c>
      <c r="R125" s="147">
        <v>23</v>
      </c>
      <c r="S125" s="147">
        <v>8.02</v>
      </c>
    </row>
    <row r="126" spans="1:19">
      <c r="A126" s="147">
        <v>0</v>
      </c>
      <c r="B126" s="147">
        <v>0</v>
      </c>
      <c r="C126" s="147">
        <v>100</v>
      </c>
      <c r="D126" s="147">
        <v>0</v>
      </c>
      <c r="E126" s="147">
        <v>0</v>
      </c>
      <c r="F126" s="147">
        <v>0</v>
      </c>
      <c r="G126" s="147">
        <v>350</v>
      </c>
      <c r="H126" s="147"/>
      <c r="I126" s="147">
        <v>50</v>
      </c>
      <c r="J126" s="147">
        <v>1000</v>
      </c>
      <c r="K126" s="147"/>
      <c r="L126" s="147">
        <v>30</v>
      </c>
      <c r="M126" s="147"/>
      <c r="N126" s="147">
        <v>0</v>
      </c>
      <c r="O126" s="147" t="s">
        <v>57</v>
      </c>
      <c r="P126" s="147">
        <v>1</v>
      </c>
      <c r="Q126" s="147">
        <v>79.680000000000007</v>
      </c>
      <c r="R126" s="147">
        <v>17</v>
      </c>
      <c r="S126" s="147">
        <v>3.32</v>
      </c>
    </row>
    <row r="127" spans="1:19">
      <c r="A127" s="147">
        <v>0</v>
      </c>
      <c r="B127" s="147">
        <v>0</v>
      </c>
      <c r="C127" s="147">
        <v>100</v>
      </c>
      <c r="D127" s="147">
        <v>0</v>
      </c>
      <c r="E127" s="147">
        <v>0</v>
      </c>
      <c r="F127" s="147">
        <v>0</v>
      </c>
      <c r="G127" s="147">
        <v>400</v>
      </c>
      <c r="H127" s="147"/>
      <c r="I127" s="147">
        <v>50</v>
      </c>
      <c r="J127" s="147">
        <v>1000</v>
      </c>
      <c r="K127" s="147"/>
      <c r="L127" s="147">
        <v>30</v>
      </c>
      <c r="M127" s="147"/>
      <c r="N127" s="147">
        <v>0</v>
      </c>
      <c r="O127" s="147" t="s">
        <v>57</v>
      </c>
      <c r="P127" s="147">
        <v>1</v>
      </c>
      <c r="Q127" s="147">
        <v>80.14</v>
      </c>
      <c r="R127" s="147">
        <v>19</v>
      </c>
      <c r="S127" s="147">
        <v>0.86</v>
      </c>
    </row>
    <row r="128" spans="1:19">
      <c r="A128" s="147">
        <v>0</v>
      </c>
      <c r="B128" s="147">
        <v>0</v>
      </c>
      <c r="C128" s="147">
        <v>100</v>
      </c>
      <c r="D128" s="147">
        <v>0</v>
      </c>
      <c r="E128" s="147">
        <v>0</v>
      </c>
      <c r="F128" s="147">
        <v>0</v>
      </c>
      <c r="G128" s="147">
        <v>250</v>
      </c>
      <c r="H128" s="147"/>
      <c r="I128" s="147">
        <v>50</v>
      </c>
      <c r="J128" s="147">
        <v>1000</v>
      </c>
      <c r="K128" s="147"/>
      <c r="L128" s="147">
        <v>60</v>
      </c>
      <c r="M128" s="147"/>
      <c r="N128" s="147">
        <v>0</v>
      </c>
      <c r="O128" s="147" t="s">
        <v>57</v>
      </c>
      <c r="P128" s="147">
        <v>1</v>
      </c>
      <c r="Q128" s="147">
        <v>52.31</v>
      </c>
      <c r="R128" s="147">
        <v>43</v>
      </c>
      <c r="S128" s="147">
        <v>4.6900000000000004</v>
      </c>
    </row>
    <row r="129" spans="1:19">
      <c r="A129" s="147">
        <v>0</v>
      </c>
      <c r="B129" s="147">
        <v>0</v>
      </c>
      <c r="C129" s="147">
        <v>100</v>
      </c>
      <c r="D129" s="147">
        <v>0</v>
      </c>
      <c r="E129" s="147">
        <v>0</v>
      </c>
      <c r="F129" s="147">
        <v>0</v>
      </c>
      <c r="G129" s="147">
        <v>300</v>
      </c>
      <c r="H129" s="147"/>
      <c r="I129" s="147">
        <v>50</v>
      </c>
      <c r="J129" s="147">
        <v>1000</v>
      </c>
      <c r="K129" s="147"/>
      <c r="L129" s="147">
        <v>60</v>
      </c>
      <c r="M129" s="147"/>
      <c r="N129" s="147">
        <v>0</v>
      </c>
      <c r="O129" s="147" t="s">
        <v>57</v>
      </c>
      <c r="P129" s="147">
        <v>1</v>
      </c>
      <c r="Q129" s="147">
        <v>69.319999999999993</v>
      </c>
      <c r="R129" s="147">
        <v>29</v>
      </c>
      <c r="S129" s="147">
        <v>1.68</v>
      </c>
    </row>
    <row r="130" spans="1:19">
      <c r="A130" s="147">
        <v>0</v>
      </c>
      <c r="B130" s="147">
        <v>0</v>
      </c>
      <c r="C130" s="147">
        <v>100</v>
      </c>
      <c r="D130" s="147">
        <v>0</v>
      </c>
      <c r="E130" s="147">
        <v>0</v>
      </c>
      <c r="F130" s="147">
        <v>0</v>
      </c>
      <c r="G130" s="147">
        <v>350</v>
      </c>
      <c r="H130" s="147"/>
      <c r="I130" s="147">
        <v>50</v>
      </c>
      <c r="J130" s="147">
        <v>1000</v>
      </c>
      <c r="K130" s="147"/>
      <c r="L130" s="147">
        <v>60</v>
      </c>
      <c r="M130" s="147"/>
      <c r="N130" s="147">
        <v>0</v>
      </c>
      <c r="O130" s="147" t="s">
        <v>57</v>
      </c>
      <c r="P130" s="147">
        <v>1</v>
      </c>
      <c r="Q130" s="147">
        <v>85.06</v>
      </c>
      <c r="R130" s="147">
        <v>7</v>
      </c>
      <c r="S130" s="147">
        <v>7.94</v>
      </c>
    </row>
    <row r="131" spans="1:19">
      <c r="A131" s="147">
        <v>0</v>
      </c>
      <c r="B131" s="147">
        <v>0</v>
      </c>
      <c r="C131" s="147">
        <v>100</v>
      </c>
      <c r="D131" s="147">
        <v>0</v>
      </c>
      <c r="E131" s="147">
        <v>0</v>
      </c>
      <c r="F131" s="147">
        <v>0</v>
      </c>
      <c r="G131" s="147">
        <v>400</v>
      </c>
      <c r="H131" s="147"/>
      <c r="I131" s="147">
        <v>50</v>
      </c>
      <c r="J131" s="147">
        <v>1000</v>
      </c>
      <c r="K131" s="147"/>
      <c r="L131" s="147">
        <v>60</v>
      </c>
      <c r="M131" s="147"/>
      <c r="N131" s="147">
        <v>0</v>
      </c>
      <c r="O131" s="147" t="s">
        <v>57</v>
      </c>
      <c r="P131" s="147">
        <v>1</v>
      </c>
      <c r="Q131" s="147">
        <v>88.86</v>
      </c>
      <c r="R131" s="147">
        <v>8</v>
      </c>
      <c r="S131" s="147">
        <v>3.14</v>
      </c>
    </row>
    <row r="132" spans="1:19">
      <c r="A132" s="147">
        <v>0</v>
      </c>
      <c r="B132" s="147">
        <v>100</v>
      </c>
      <c r="C132" s="147">
        <v>0</v>
      </c>
      <c r="D132" s="147">
        <v>0</v>
      </c>
      <c r="E132" s="147">
        <v>0</v>
      </c>
      <c r="F132" s="147">
        <v>0</v>
      </c>
      <c r="G132" s="147">
        <v>550</v>
      </c>
      <c r="H132" s="147">
        <v>5</v>
      </c>
      <c r="I132" s="147">
        <v>0.5</v>
      </c>
      <c r="J132" s="147">
        <v>0.6</v>
      </c>
      <c r="K132" s="147"/>
      <c r="L132" s="147"/>
      <c r="M132" s="147">
        <v>150</v>
      </c>
      <c r="N132" s="147">
        <v>1</v>
      </c>
      <c r="O132" s="147" t="s">
        <v>57</v>
      </c>
      <c r="P132" s="147">
        <v>1</v>
      </c>
      <c r="Q132" s="147">
        <v>18.3</v>
      </c>
      <c r="R132" s="147">
        <v>70.7</v>
      </c>
      <c r="S132" s="147">
        <v>0.5</v>
      </c>
    </row>
    <row r="133" spans="1:19">
      <c r="A133" s="147">
        <v>100</v>
      </c>
      <c r="B133" s="147">
        <v>0</v>
      </c>
      <c r="C133" s="147">
        <v>0</v>
      </c>
      <c r="D133" s="147">
        <v>0</v>
      </c>
      <c r="E133" s="147">
        <v>0</v>
      </c>
      <c r="F133" s="147">
        <v>0</v>
      </c>
      <c r="G133" s="147">
        <v>550</v>
      </c>
      <c r="H133" s="147">
        <v>5</v>
      </c>
      <c r="I133" s="147">
        <v>0.5</v>
      </c>
      <c r="J133" s="147">
        <v>0.6</v>
      </c>
      <c r="K133" s="147"/>
      <c r="L133" s="147"/>
      <c r="M133" s="147">
        <v>150</v>
      </c>
      <c r="N133" s="147">
        <v>1</v>
      </c>
      <c r="O133" s="147" t="s">
        <v>57</v>
      </c>
      <c r="P133" s="147">
        <v>1</v>
      </c>
      <c r="Q133" s="147">
        <v>17.3</v>
      </c>
      <c r="R133" s="147">
        <v>72.599999999999994</v>
      </c>
      <c r="S133" s="147">
        <v>0.7</v>
      </c>
    </row>
    <row r="134" spans="1:19">
      <c r="A134" s="147">
        <v>0</v>
      </c>
      <c r="B134" s="147">
        <v>100</v>
      </c>
      <c r="C134" s="147">
        <v>0</v>
      </c>
      <c r="D134" s="147">
        <v>0</v>
      </c>
      <c r="E134" s="147">
        <v>0</v>
      </c>
      <c r="F134" s="147">
        <v>0</v>
      </c>
      <c r="G134" s="147">
        <v>550</v>
      </c>
      <c r="H134" s="147">
        <v>5</v>
      </c>
      <c r="I134" s="147">
        <v>0.5</v>
      </c>
      <c r="J134" s="147">
        <v>0.6</v>
      </c>
      <c r="K134" s="147"/>
      <c r="L134" s="147"/>
      <c r="M134" s="147">
        <v>150</v>
      </c>
      <c r="N134" s="147">
        <v>1</v>
      </c>
      <c r="O134" s="147" t="s">
        <v>57</v>
      </c>
      <c r="P134" s="147">
        <v>1</v>
      </c>
      <c r="Q134" s="147">
        <v>61.6</v>
      </c>
      <c r="R134" s="147">
        <v>34.5</v>
      </c>
      <c r="S134" s="147">
        <v>1.9</v>
      </c>
    </row>
    <row r="135" spans="1:19">
      <c r="A135" s="147">
        <v>100</v>
      </c>
      <c r="B135" s="147">
        <v>0</v>
      </c>
      <c r="C135" s="147">
        <v>0</v>
      </c>
      <c r="D135" s="147">
        <v>0</v>
      </c>
      <c r="E135" s="147">
        <v>0</v>
      </c>
      <c r="F135" s="147">
        <v>0</v>
      </c>
      <c r="G135" s="147">
        <v>550</v>
      </c>
      <c r="H135" s="147">
        <v>5</v>
      </c>
      <c r="I135" s="147">
        <v>0.5</v>
      </c>
      <c r="J135" s="147">
        <v>0.6</v>
      </c>
      <c r="K135" s="147"/>
      <c r="L135" s="147"/>
      <c r="M135" s="147">
        <v>150</v>
      </c>
      <c r="N135" s="147">
        <v>1</v>
      </c>
      <c r="O135" s="147" t="s">
        <v>57</v>
      </c>
      <c r="P135" s="147">
        <v>1</v>
      </c>
      <c r="Q135" s="147">
        <v>41</v>
      </c>
      <c r="R135" s="147">
        <v>39.5</v>
      </c>
      <c r="S135" s="147">
        <v>1.9</v>
      </c>
    </row>
    <row r="136" spans="1:19">
      <c r="A136" s="147">
        <v>0</v>
      </c>
      <c r="B136" s="147">
        <v>66</v>
      </c>
      <c r="C136" s="147">
        <v>34</v>
      </c>
      <c r="D136" s="147">
        <v>0</v>
      </c>
      <c r="E136" s="147">
        <v>0</v>
      </c>
      <c r="F136" s="147">
        <v>0</v>
      </c>
      <c r="G136" s="147">
        <v>460</v>
      </c>
      <c r="H136" s="147">
        <v>10</v>
      </c>
      <c r="I136" s="147"/>
      <c r="J136" s="147">
        <v>10</v>
      </c>
      <c r="K136" s="147"/>
      <c r="L136" s="147"/>
      <c r="M136" s="147"/>
      <c r="N136" s="147">
        <v>1</v>
      </c>
      <c r="O136" s="147" t="s">
        <v>57</v>
      </c>
      <c r="P136" s="147">
        <v>1</v>
      </c>
      <c r="Q136" s="147">
        <v>67</v>
      </c>
      <c r="R136" s="147">
        <v>30</v>
      </c>
      <c r="S136" s="147">
        <v>3</v>
      </c>
    </row>
    <row r="137" spans="1:19">
      <c r="A137" s="147">
        <v>0</v>
      </c>
      <c r="B137" s="147">
        <v>34</v>
      </c>
      <c r="C137" s="147">
        <v>66</v>
      </c>
      <c r="D137" s="147">
        <v>0</v>
      </c>
      <c r="E137" s="147">
        <v>0</v>
      </c>
      <c r="F137" s="147">
        <v>0</v>
      </c>
      <c r="G137" s="147">
        <v>460</v>
      </c>
      <c r="H137" s="147">
        <v>10</v>
      </c>
      <c r="I137" s="147"/>
      <c r="J137" s="147">
        <v>10</v>
      </c>
      <c r="K137" s="147"/>
      <c r="L137" s="147"/>
      <c r="M137" s="147"/>
      <c r="N137" s="147">
        <v>1</v>
      </c>
      <c r="O137" s="147" t="s">
        <v>57</v>
      </c>
      <c r="P137" s="147">
        <v>1</v>
      </c>
      <c r="Q137" s="147">
        <v>62</v>
      </c>
      <c r="R137" s="147">
        <v>36</v>
      </c>
      <c r="S137" s="147">
        <v>2</v>
      </c>
    </row>
    <row r="138" spans="1:19">
      <c r="A138" s="147">
        <v>0</v>
      </c>
      <c r="B138" s="147">
        <v>0</v>
      </c>
      <c r="C138" s="147">
        <v>100</v>
      </c>
      <c r="D138" s="147">
        <v>0</v>
      </c>
      <c r="E138" s="147">
        <v>0</v>
      </c>
      <c r="F138" s="147">
        <v>0</v>
      </c>
      <c r="G138" s="147">
        <v>460</v>
      </c>
      <c r="H138" s="147">
        <v>10</v>
      </c>
      <c r="I138" s="147"/>
      <c r="J138" s="147">
        <v>10</v>
      </c>
      <c r="K138" s="147"/>
      <c r="L138" s="147"/>
      <c r="M138" s="147"/>
      <c r="N138" s="147">
        <v>1</v>
      </c>
      <c r="O138" s="147" t="s">
        <v>57</v>
      </c>
      <c r="P138" s="147">
        <v>1</v>
      </c>
      <c r="Q138" s="147">
        <v>57</v>
      </c>
      <c r="R138" s="147">
        <v>41</v>
      </c>
      <c r="S138" s="147">
        <v>2</v>
      </c>
    </row>
    <row r="139" spans="1:19">
      <c r="A139" s="147">
        <v>0</v>
      </c>
      <c r="B139" s="147">
        <v>100</v>
      </c>
      <c r="C139" s="147">
        <v>0</v>
      </c>
      <c r="D139" s="147">
        <v>0</v>
      </c>
      <c r="E139" s="147">
        <v>0</v>
      </c>
      <c r="F139" s="147">
        <v>0</v>
      </c>
      <c r="G139" s="147">
        <v>460</v>
      </c>
      <c r="H139" s="147">
        <v>10</v>
      </c>
      <c r="I139" s="147"/>
      <c r="J139" s="147">
        <v>10</v>
      </c>
      <c r="K139" s="147"/>
      <c r="L139" s="147"/>
      <c r="M139" s="147"/>
      <c r="N139" s="147">
        <v>1</v>
      </c>
      <c r="O139" s="147" t="s">
        <v>57</v>
      </c>
      <c r="P139" s="147">
        <v>1</v>
      </c>
      <c r="Q139" s="147">
        <v>50</v>
      </c>
      <c r="R139" s="147">
        <v>49</v>
      </c>
      <c r="S139" s="147">
        <v>1</v>
      </c>
    </row>
    <row r="140" spans="1:19">
      <c r="A140" s="147">
        <v>100</v>
      </c>
      <c r="B140" s="147">
        <v>0</v>
      </c>
      <c r="C140" s="147">
        <v>0</v>
      </c>
      <c r="D140" s="147">
        <v>0</v>
      </c>
      <c r="E140" s="147">
        <v>0</v>
      </c>
      <c r="F140" s="147">
        <v>0</v>
      </c>
      <c r="G140" s="147">
        <v>450</v>
      </c>
      <c r="H140" s="147"/>
      <c r="I140" s="147"/>
      <c r="J140" s="147">
        <v>17</v>
      </c>
      <c r="K140" s="147"/>
      <c r="L140" s="147">
        <v>80</v>
      </c>
      <c r="M140" s="147">
        <v>50</v>
      </c>
      <c r="N140" s="147">
        <v>1</v>
      </c>
      <c r="O140" s="147" t="s">
        <v>57</v>
      </c>
      <c r="P140" s="147">
        <v>1</v>
      </c>
      <c r="Q140" s="147">
        <v>77.400000000000006</v>
      </c>
      <c r="R140" s="147">
        <v>11.6</v>
      </c>
      <c r="S140" s="147">
        <v>11</v>
      </c>
    </row>
    <row r="141" spans="1:19">
      <c r="A141" s="147">
        <v>0</v>
      </c>
      <c r="B141" s="147">
        <v>100</v>
      </c>
      <c r="C141" s="147">
        <v>0</v>
      </c>
      <c r="D141" s="147">
        <v>0</v>
      </c>
      <c r="E141" s="147">
        <v>0</v>
      </c>
      <c r="F141" s="147">
        <v>0</v>
      </c>
      <c r="G141" s="147">
        <v>450</v>
      </c>
      <c r="H141" s="147"/>
      <c r="I141" s="147"/>
      <c r="J141" s="147">
        <v>17</v>
      </c>
      <c r="K141" s="147"/>
      <c r="L141" s="147">
        <v>80</v>
      </c>
      <c r="M141" s="147">
        <v>50</v>
      </c>
      <c r="N141" s="147">
        <v>1</v>
      </c>
      <c r="O141" s="147" t="s">
        <v>57</v>
      </c>
      <c r="P141" s="147">
        <v>1</v>
      </c>
      <c r="Q141" s="147">
        <v>80.2</v>
      </c>
      <c r="R141" s="147">
        <v>10.8</v>
      </c>
      <c r="S141" s="147">
        <v>9</v>
      </c>
    </row>
    <row r="142" spans="1:19">
      <c r="A142" s="147">
        <v>0</v>
      </c>
      <c r="B142" s="147">
        <v>90</v>
      </c>
      <c r="C142" s="147">
        <v>10</v>
      </c>
      <c r="D142" s="147">
        <v>0</v>
      </c>
      <c r="E142" s="147">
        <v>0</v>
      </c>
      <c r="F142" s="147">
        <v>0</v>
      </c>
      <c r="G142" s="147">
        <v>560</v>
      </c>
      <c r="H142" s="147">
        <v>10</v>
      </c>
      <c r="I142" s="147">
        <v>4</v>
      </c>
      <c r="J142" s="147">
        <v>22.5</v>
      </c>
      <c r="K142" s="147"/>
      <c r="L142" s="147">
        <v>90</v>
      </c>
      <c r="M142" s="147"/>
      <c r="N142" s="147">
        <v>1</v>
      </c>
      <c r="O142" s="147" t="s">
        <v>57</v>
      </c>
      <c r="P142" s="147">
        <v>1</v>
      </c>
      <c r="Q142" s="147">
        <v>29</v>
      </c>
      <c r="R142" s="147">
        <v>71</v>
      </c>
      <c r="S142" s="147">
        <v>0</v>
      </c>
    </row>
    <row r="143" spans="1:19">
      <c r="A143" s="147">
        <v>0</v>
      </c>
      <c r="B143" s="147">
        <v>70</v>
      </c>
      <c r="C143" s="147">
        <v>30</v>
      </c>
      <c r="D143" s="147">
        <v>0</v>
      </c>
      <c r="E143" s="147">
        <v>0</v>
      </c>
      <c r="F143" s="147">
        <v>0</v>
      </c>
      <c r="G143" s="147">
        <v>560</v>
      </c>
      <c r="H143" s="147">
        <v>10</v>
      </c>
      <c r="I143" s="147">
        <v>4</v>
      </c>
      <c r="J143" s="147">
        <v>22.5</v>
      </c>
      <c r="K143" s="147"/>
      <c r="L143" s="147">
        <v>90</v>
      </c>
      <c r="M143" s="147"/>
      <c r="N143" s="147">
        <v>1</v>
      </c>
      <c r="O143" s="147" t="s">
        <v>57</v>
      </c>
      <c r="P143" s="147">
        <v>1</v>
      </c>
      <c r="Q143" s="147">
        <v>68</v>
      </c>
      <c r="R143" s="147">
        <v>28</v>
      </c>
      <c r="S143" s="147">
        <v>4</v>
      </c>
    </row>
    <row r="144" spans="1:19">
      <c r="A144" s="147">
        <v>0</v>
      </c>
      <c r="B144" s="147">
        <v>50</v>
      </c>
      <c r="C144" s="147">
        <v>50</v>
      </c>
      <c r="D144" s="147">
        <v>0</v>
      </c>
      <c r="E144" s="147">
        <v>0</v>
      </c>
      <c r="F144" s="147">
        <v>0</v>
      </c>
      <c r="G144" s="147">
        <v>560</v>
      </c>
      <c r="H144" s="147">
        <v>10</v>
      </c>
      <c r="I144" s="147">
        <v>4</v>
      </c>
      <c r="J144" s="147">
        <v>22.5</v>
      </c>
      <c r="K144" s="147"/>
      <c r="L144" s="147">
        <v>90</v>
      </c>
      <c r="M144" s="147"/>
      <c r="N144" s="147">
        <v>1</v>
      </c>
      <c r="O144" s="147" t="s">
        <v>57</v>
      </c>
      <c r="P144" s="147">
        <v>1</v>
      </c>
      <c r="Q144" s="147">
        <v>70</v>
      </c>
      <c r="R144" s="147">
        <v>25</v>
      </c>
      <c r="S144" s="147">
        <v>5</v>
      </c>
    </row>
    <row r="145" spans="1:19">
      <c r="A145" s="147">
        <v>0</v>
      </c>
      <c r="B145" s="147">
        <v>30</v>
      </c>
      <c r="C145" s="147">
        <v>70</v>
      </c>
      <c r="D145" s="147">
        <v>0</v>
      </c>
      <c r="E145" s="147">
        <v>0</v>
      </c>
      <c r="F145" s="147">
        <v>0</v>
      </c>
      <c r="G145" s="147">
        <v>560</v>
      </c>
      <c r="H145" s="147">
        <v>10</v>
      </c>
      <c r="I145" s="147">
        <v>4</v>
      </c>
      <c r="J145" s="147">
        <v>22.5</v>
      </c>
      <c r="K145" s="147"/>
      <c r="L145" s="147">
        <v>90</v>
      </c>
      <c r="M145" s="147"/>
      <c r="N145" s="147">
        <v>1</v>
      </c>
      <c r="O145" s="147" t="s">
        <v>57</v>
      </c>
      <c r="P145" s="147">
        <v>1</v>
      </c>
      <c r="Q145" s="147">
        <v>78</v>
      </c>
      <c r="R145" s="147">
        <v>20</v>
      </c>
      <c r="S145" s="147">
        <v>2</v>
      </c>
    </row>
    <row r="146" spans="1:19">
      <c r="A146" s="147">
        <v>0</v>
      </c>
      <c r="B146" s="147">
        <v>10</v>
      </c>
      <c r="C146" s="147">
        <v>90</v>
      </c>
      <c r="D146" s="147">
        <v>0</v>
      </c>
      <c r="E146" s="147">
        <v>0</v>
      </c>
      <c r="F146" s="147">
        <v>0</v>
      </c>
      <c r="G146" s="147">
        <v>560</v>
      </c>
      <c r="H146" s="147">
        <v>10</v>
      </c>
      <c r="I146" s="147">
        <v>4</v>
      </c>
      <c r="J146" s="147">
        <v>22.5</v>
      </c>
      <c r="K146" s="147"/>
      <c r="L146" s="147">
        <v>90</v>
      </c>
      <c r="M146" s="147"/>
      <c r="N146" s="147">
        <v>1</v>
      </c>
      <c r="O146" s="147" t="s">
        <v>57</v>
      </c>
      <c r="P146" s="147">
        <v>1</v>
      </c>
      <c r="Q146" s="147">
        <v>80</v>
      </c>
      <c r="R146" s="147">
        <v>12</v>
      </c>
      <c r="S146" s="147">
        <v>2</v>
      </c>
    </row>
    <row r="147" spans="1:19">
      <c r="A147" s="147">
        <v>10</v>
      </c>
      <c r="B147" s="147">
        <v>90</v>
      </c>
      <c r="C147" s="147">
        <v>0</v>
      </c>
      <c r="D147" s="147">
        <v>0</v>
      </c>
      <c r="E147" s="147">
        <v>0</v>
      </c>
      <c r="F147" s="147">
        <v>0</v>
      </c>
      <c r="G147" s="147">
        <v>560</v>
      </c>
      <c r="H147" s="147">
        <v>10</v>
      </c>
      <c r="I147" s="147">
        <v>4</v>
      </c>
      <c r="J147" s="147">
        <v>22.5</v>
      </c>
      <c r="K147" s="147"/>
      <c r="L147" s="147">
        <v>90</v>
      </c>
      <c r="M147" s="147"/>
      <c r="N147" s="147">
        <v>1</v>
      </c>
      <c r="O147" s="147" t="s">
        <v>57</v>
      </c>
      <c r="P147" s="147">
        <v>1</v>
      </c>
      <c r="Q147" s="147">
        <v>55</v>
      </c>
      <c r="R147" s="147">
        <v>40</v>
      </c>
      <c r="S147" s="147">
        <v>5</v>
      </c>
    </row>
    <row r="148" spans="1:19">
      <c r="A148" s="147">
        <v>30</v>
      </c>
      <c r="B148" s="147">
        <v>70</v>
      </c>
      <c r="C148" s="147">
        <v>0</v>
      </c>
      <c r="D148" s="147">
        <v>0</v>
      </c>
      <c r="E148" s="147">
        <v>0</v>
      </c>
      <c r="F148" s="147">
        <v>0</v>
      </c>
      <c r="G148" s="147">
        <v>560</v>
      </c>
      <c r="H148" s="147">
        <v>10</v>
      </c>
      <c r="I148" s="147">
        <v>4</v>
      </c>
      <c r="J148" s="147">
        <v>22.5</v>
      </c>
      <c r="K148" s="147"/>
      <c r="L148" s="147">
        <v>90</v>
      </c>
      <c r="M148" s="147"/>
      <c r="N148" s="147">
        <v>1</v>
      </c>
      <c r="O148" s="147" t="s">
        <v>57</v>
      </c>
      <c r="P148" s="147">
        <v>1</v>
      </c>
      <c r="Q148" s="147">
        <v>75</v>
      </c>
      <c r="R148" s="147">
        <v>20</v>
      </c>
      <c r="S148" s="147">
        <v>5</v>
      </c>
    </row>
    <row r="149" spans="1:19">
      <c r="A149" s="147">
        <v>50</v>
      </c>
      <c r="B149" s="147">
        <v>50</v>
      </c>
      <c r="C149" s="147">
        <v>0</v>
      </c>
      <c r="D149" s="147">
        <v>0</v>
      </c>
      <c r="E149" s="147">
        <v>0</v>
      </c>
      <c r="F149" s="147">
        <v>0</v>
      </c>
      <c r="G149" s="147">
        <v>560</v>
      </c>
      <c r="H149" s="147">
        <v>10</v>
      </c>
      <c r="I149" s="147">
        <v>4</v>
      </c>
      <c r="J149" s="147">
        <v>22.5</v>
      </c>
      <c r="K149" s="147"/>
      <c r="L149" s="147">
        <v>90</v>
      </c>
      <c r="M149" s="147"/>
      <c r="N149" s="147">
        <v>1</v>
      </c>
      <c r="O149" s="147" t="s">
        <v>57</v>
      </c>
      <c r="P149" s="147">
        <v>1</v>
      </c>
      <c r="Q149" s="147">
        <v>78</v>
      </c>
      <c r="R149" s="147">
        <v>21</v>
      </c>
      <c r="S149" s="147">
        <v>1</v>
      </c>
    </row>
    <row r="150" spans="1:19">
      <c r="A150" s="147">
        <v>70</v>
      </c>
      <c r="B150" s="147">
        <v>30</v>
      </c>
      <c r="C150" s="147">
        <v>0</v>
      </c>
      <c r="D150" s="147">
        <v>0</v>
      </c>
      <c r="E150" s="147">
        <v>0</v>
      </c>
      <c r="F150" s="147">
        <v>0</v>
      </c>
      <c r="G150" s="147">
        <v>560</v>
      </c>
      <c r="H150" s="147">
        <v>10</v>
      </c>
      <c r="I150" s="147">
        <v>4</v>
      </c>
      <c r="J150" s="147">
        <v>22.5</v>
      </c>
      <c r="K150" s="147"/>
      <c r="L150" s="147">
        <v>90</v>
      </c>
      <c r="M150" s="147"/>
      <c r="N150" s="147">
        <v>1</v>
      </c>
      <c r="O150" s="147" t="s">
        <v>57</v>
      </c>
      <c r="P150" s="147">
        <v>1</v>
      </c>
      <c r="Q150" s="147">
        <v>75</v>
      </c>
      <c r="R150" s="147">
        <v>18</v>
      </c>
      <c r="S150" s="147">
        <v>7</v>
      </c>
    </row>
    <row r="151" spans="1:19">
      <c r="A151" s="147">
        <v>90</v>
      </c>
      <c r="B151" s="147">
        <v>10</v>
      </c>
      <c r="C151" s="147">
        <v>0</v>
      </c>
      <c r="D151" s="147">
        <v>0</v>
      </c>
      <c r="E151" s="147">
        <v>0</v>
      </c>
      <c r="F151" s="147">
        <v>0</v>
      </c>
      <c r="G151" s="147">
        <v>560</v>
      </c>
      <c r="H151" s="147">
        <v>10</v>
      </c>
      <c r="I151" s="147">
        <v>4</v>
      </c>
      <c r="J151" s="147">
        <v>22.5</v>
      </c>
      <c r="K151" s="147"/>
      <c r="L151" s="147">
        <v>90</v>
      </c>
      <c r="M151" s="147"/>
      <c r="N151" s="147">
        <v>1</v>
      </c>
      <c r="O151" s="147" t="s">
        <v>57</v>
      </c>
      <c r="P151" s="147">
        <v>1</v>
      </c>
      <c r="Q151" s="147">
        <v>61</v>
      </c>
      <c r="R151" s="147">
        <v>29</v>
      </c>
      <c r="S151" s="147">
        <v>10</v>
      </c>
    </row>
    <row r="152" spans="1:19">
      <c r="A152" s="147">
        <v>10</v>
      </c>
      <c r="B152" s="147">
        <v>0</v>
      </c>
      <c r="C152" s="147">
        <v>0</v>
      </c>
      <c r="D152" s="147">
        <v>90</v>
      </c>
      <c r="E152" s="147">
        <v>0</v>
      </c>
      <c r="F152" s="147">
        <v>0</v>
      </c>
      <c r="G152" s="147">
        <v>560</v>
      </c>
      <c r="H152" s="147">
        <v>10</v>
      </c>
      <c r="I152" s="147">
        <v>4</v>
      </c>
      <c r="J152" s="147">
        <v>22.5</v>
      </c>
      <c r="K152" s="147"/>
      <c r="L152" s="147">
        <v>90</v>
      </c>
      <c r="M152" s="147"/>
      <c r="N152" s="147">
        <v>1</v>
      </c>
      <c r="O152" s="147" t="s">
        <v>57</v>
      </c>
      <c r="P152" s="147">
        <v>1</v>
      </c>
      <c r="Q152" s="147">
        <v>81</v>
      </c>
      <c r="R152" s="147">
        <v>17</v>
      </c>
      <c r="S152" s="147">
        <v>2</v>
      </c>
    </row>
    <row r="153" spans="1:19">
      <c r="A153" s="147">
        <v>30</v>
      </c>
      <c r="B153" s="147">
        <v>0</v>
      </c>
      <c r="C153" s="147">
        <v>0</v>
      </c>
      <c r="D153" s="147">
        <v>70</v>
      </c>
      <c r="E153" s="147">
        <v>0</v>
      </c>
      <c r="F153" s="147">
        <v>0</v>
      </c>
      <c r="G153" s="147">
        <v>560</v>
      </c>
      <c r="H153" s="147">
        <v>10</v>
      </c>
      <c r="I153" s="147">
        <v>4</v>
      </c>
      <c r="J153" s="147">
        <v>22.5</v>
      </c>
      <c r="K153" s="147"/>
      <c r="L153" s="147">
        <v>90</v>
      </c>
      <c r="M153" s="147"/>
      <c r="N153" s="147">
        <v>1</v>
      </c>
      <c r="O153" s="147" t="s">
        <v>57</v>
      </c>
      <c r="P153" s="147">
        <v>1</v>
      </c>
      <c r="Q153" s="147">
        <v>68</v>
      </c>
      <c r="R153" s="147">
        <v>31</v>
      </c>
      <c r="S153" s="147">
        <v>1</v>
      </c>
    </row>
    <row r="154" spans="1:19">
      <c r="A154" s="147">
        <v>50</v>
      </c>
      <c r="B154" s="147">
        <v>0</v>
      </c>
      <c r="C154" s="147">
        <v>0</v>
      </c>
      <c r="D154" s="147">
        <v>50</v>
      </c>
      <c r="E154" s="147">
        <v>0</v>
      </c>
      <c r="F154" s="147">
        <v>0</v>
      </c>
      <c r="G154" s="147">
        <v>560</v>
      </c>
      <c r="H154" s="147">
        <v>10</v>
      </c>
      <c r="I154" s="147">
        <v>4</v>
      </c>
      <c r="J154" s="147">
        <v>22.5</v>
      </c>
      <c r="K154" s="147"/>
      <c r="L154" s="147">
        <v>90</v>
      </c>
      <c r="M154" s="147"/>
      <c r="N154" s="147">
        <v>1</v>
      </c>
      <c r="O154" s="147" t="s">
        <v>57</v>
      </c>
      <c r="P154" s="147">
        <v>1</v>
      </c>
      <c r="Q154" s="147">
        <v>70</v>
      </c>
      <c r="R154" s="147">
        <v>29</v>
      </c>
      <c r="S154" s="147">
        <v>1</v>
      </c>
    </row>
    <row r="155" spans="1:19">
      <c r="A155" s="147">
        <v>70</v>
      </c>
      <c r="B155" s="147">
        <v>0</v>
      </c>
      <c r="C155" s="147">
        <v>0</v>
      </c>
      <c r="D155" s="147">
        <v>30</v>
      </c>
      <c r="E155" s="147">
        <v>0</v>
      </c>
      <c r="F155" s="147">
        <v>0</v>
      </c>
      <c r="G155" s="147">
        <v>560</v>
      </c>
      <c r="H155" s="147">
        <v>10</v>
      </c>
      <c r="I155" s="147">
        <v>4</v>
      </c>
      <c r="J155" s="147">
        <v>22.5</v>
      </c>
      <c r="K155" s="147"/>
      <c r="L155" s="147">
        <v>90</v>
      </c>
      <c r="M155" s="147"/>
      <c r="N155" s="147">
        <v>1</v>
      </c>
      <c r="O155" s="147" t="s">
        <v>57</v>
      </c>
      <c r="P155" s="147">
        <v>1</v>
      </c>
      <c r="Q155" s="147">
        <v>80</v>
      </c>
      <c r="R155" s="147">
        <v>17</v>
      </c>
      <c r="S155" s="147">
        <v>3</v>
      </c>
    </row>
    <row r="156" spans="1:19">
      <c r="A156" s="147">
        <v>90</v>
      </c>
      <c r="B156" s="147">
        <v>0</v>
      </c>
      <c r="C156" s="147">
        <v>0</v>
      </c>
      <c r="D156" s="147">
        <v>10</v>
      </c>
      <c r="E156" s="147">
        <v>0</v>
      </c>
      <c r="F156" s="147">
        <v>0</v>
      </c>
      <c r="G156" s="147">
        <v>560</v>
      </c>
      <c r="H156" s="147">
        <v>10</v>
      </c>
      <c r="I156" s="147">
        <v>4</v>
      </c>
      <c r="J156" s="147">
        <v>22.5</v>
      </c>
      <c r="K156" s="147"/>
      <c r="L156" s="147">
        <v>90</v>
      </c>
      <c r="M156" s="147"/>
      <c r="N156" s="147">
        <v>1</v>
      </c>
      <c r="O156" s="147" t="s">
        <v>57</v>
      </c>
      <c r="P156" s="147">
        <v>1</v>
      </c>
      <c r="Q156" s="147">
        <v>81</v>
      </c>
      <c r="R156" s="147">
        <v>18</v>
      </c>
      <c r="S156" s="147">
        <v>1</v>
      </c>
    </row>
    <row r="157" spans="1:19">
      <c r="A157" s="147">
        <v>0</v>
      </c>
      <c r="B157" s="147">
        <v>0</v>
      </c>
      <c r="C157" s="147">
        <v>100</v>
      </c>
      <c r="D157" s="147">
        <v>0</v>
      </c>
      <c r="E157" s="147">
        <v>0</v>
      </c>
      <c r="F157" s="147">
        <v>0</v>
      </c>
      <c r="G157" s="147">
        <v>500</v>
      </c>
      <c r="H157" s="147">
        <v>20</v>
      </c>
      <c r="I157" s="147">
        <v>2.5</v>
      </c>
      <c r="J157" s="147">
        <v>20</v>
      </c>
      <c r="K157" s="147"/>
      <c r="L157" s="147">
        <v>56</v>
      </c>
      <c r="M157" s="147"/>
      <c r="N157" s="147">
        <v>0</v>
      </c>
      <c r="O157" s="147" t="s">
        <v>57</v>
      </c>
      <c r="P157" s="147">
        <v>1</v>
      </c>
      <c r="Q157" s="147">
        <v>83</v>
      </c>
      <c r="R157" s="147">
        <v>17</v>
      </c>
      <c r="S157" s="147">
        <v>0</v>
      </c>
    </row>
    <row r="158" spans="1:19">
      <c r="A158" s="147">
        <v>0</v>
      </c>
      <c r="B158" s="147">
        <v>0</v>
      </c>
      <c r="C158" s="147">
        <v>100</v>
      </c>
      <c r="D158" s="147">
        <v>0</v>
      </c>
      <c r="E158" s="147">
        <v>0</v>
      </c>
      <c r="F158" s="147">
        <v>0</v>
      </c>
      <c r="G158" s="147">
        <v>500</v>
      </c>
      <c r="H158" s="147">
        <v>20</v>
      </c>
      <c r="I158" s="147">
        <v>2.5</v>
      </c>
      <c r="J158" s="147">
        <v>20</v>
      </c>
      <c r="K158" s="147"/>
      <c r="L158" s="147">
        <v>55</v>
      </c>
      <c r="M158" s="147"/>
      <c r="N158" s="147">
        <v>1</v>
      </c>
      <c r="O158" s="147" t="s">
        <v>57</v>
      </c>
      <c r="P158" s="147">
        <v>1</v>
      </c>
      <c r="Q158" s="147">
        <v>84</v>
      </c>
      <c r="R158" s="147">
        <v>16</v>
      </c>
      <c r="S158" s="147">
        <v>0</v>
      </c>
    </row>
    <row r="159" spans="1:19">
      <c r="A159" s="147">
        <v>0</v>
      </c>
      <c r="B159" s="147">
        <v>0</v>
      </c>
      <c r="C159" s="147">
        <v>100</v>
      </c>
      <c r="D159" s="147">
        <v>0</v>
      </c>
      <c r="E159" s="147">
        <v>0</v>
      </c>
      <c r="F159" s="147">
        <v>0</v>
      </c>
      <c r="G159" s="147">
        <v>500</v>
      </c>
      <c r="H159" s="147">
        <v>20</v>
      </c>
      <c r="I159" s="147">
        <v>2.5</v>
      </c>
      <c r="J159" s="147">
        <v>20</v>
      </c>
      <c r="K159" s="147"/>
      <c r="L159" s="147">
        <v>52</v>
      </c>
      <c r="M159" s="147"/>
      <c r="N159" s="147">
        <v>1</v>
      </c>
      <c r="O159" s="147" t="s">
        <v>57</v>
      </c>
      <c r="P159" s="147">
        <v>1</v>
      </c>
      <c r="Q159" s="147">
        <v>85</v>
      </c>
      <c r="R159" s="147">
        <v>15</v>
      </c>
      <c r="S159" s="147">
        <v>0</v>
      </c>
    </row>
    <row r="160" spans="1:19">
      <c r="A160" s="147">
        <v>0</v>
      </c>
      <c r="B160" s="147">
        <v>0</v>
      </c>
      <c r="C160" s="147">
        <v>100</v>
      </c>
      <c r="D160" s="147">
        <v>0</v>
      </c>
      <c r="E160" s="147">
        <v>0</v>
      </c>
      <c r="F160" s="147">
        <v>0</v>
      </c>
      <c r="G160" s="147">
        <v>500</v>
      </c>
      <c r="H160" s="147">
        <v>20</v>
      </c>
      <c r="I160" s="147">
        <v>2.5</v>
      </c>
      <c r="J160" s="147">
        <v>20</v>
      </c>
      <c r="K160" s="147"/>
      <c r="L160" s="147">
        <v>47.5</v>
      </c>
      <c r="M160" s="147"/>
      <c r="N160" s="147">
        <v>1</v>
      </c>
      <c r="O160" s="147" t="s">
        <v>57</v>
      </c>
      <c r="P160" s="147">
        <v>1</v>
      </c>
      <c r="Q160" s="147">
        <v>83</v>
      </c>
      <c r="R160" s="147">
        <v>17</v>
      </c>
      <c r="S160" s="147">
        <v>0</v>
      </c>
    </row>
    <row r="161" spans="1:19">
      <c r="A161" s="147">
        <v>0</v>
      </c>
      <c r="B161" s="147">
        <v>0</v>
      </c>
      <c r="C161" s="147">
        <v>100</v>
      </c>
      <c r="D161" s="147">
        <v>0</v>
      </c>
      <c r="E161" s="147">
        <v>0</v>
      </c>
      <c r="F161" s="147">
        <v>0</v>
      </c>
      <c r="G161" s="147">
        <v>500</v>
      </c>
      <c r="H161" s="147">
        <v>20</v>
      </c>
      <c r="I161" s="147">
        <v>2.5</v>
      </c>
      <c r="J161" s="147">
        <v>20</v>
      </c>
      <c r="K161" s="147"/>
      <c r="L161" s="147">
        <v>44</v>
      </c>
      <c r="M161" s="147"/>
      <c r="N161" s="147">
        <v>1</v>
      </c>
      <c r="O161" s="147" t="s">
        <v>57</v>
      </c>
      <c r="P161" s="147">
        <v>1</v>
      </c>
      <c r="Q161" s="147">
        <v>77</v>
      </c>
      <c r="R161" s="147">
        <v>22</v>
      </c>
      <c r="S161" s="147">
        <v>1</v>
      </c>
    </row>
    <row r="162" spans="1:19">
      <c r="A162" s="147">
        <v>0</v>
      </c>
      <c r="B162" s="147">
        <v>100</v>
      </c>
      <c r="C162" s="147">
        <v>0</v>
      </c>
      <c r="D162" s="147">
        <v>0</v>
      </c>
      <c r="E162" s="147">
        <v>0</v>
      </c>
      <c r="F162" s="147">
        <v>0</v>
      </c>
      <c r="G162" s="147">
        <v>500</v>
      </c>
      <c r="H162" s="147">
        <v>20</v>
      </c>
      <c r="I162" s="147">
        <v>2.5</v>
      </c>
      <c r="J162" s="147">
        <v>20</v>
      </c>
      <c r="K162" s="147"/>
      <c r="L162" s="147">
        <v>82.5</v>
      </c>
      <c r="M162" s="147"/>
      <c r="N162" s="147">
        <v>0</v>
      </c>
      <c r="O162" s="147" t="s">
        <v>57</v>
      </c>
      <c r="P162" s="147">
        <v>1</v>
      </c>
      <c r="Q162" s="147">
        <v>76</v>
      </c>
      <c r="R162" s="147">
        <v>23</v>
      </c>
      <c r="S162" s="147">
        <v>1</v>
      </c>
    </row>
    <row r="163" spans="1:19">
      <c r="A163" s="147">
        <v>0</v>
      </c>
      <c r="B163" s="147">
        <v>100</v>
      </c>
      <c r="C163" s="147">
        <v>0</v>
      </c>
      <c r="D163" s="147">
        <v>0</v>
      </c>
      <c r="E163" s="147">
        <v>0</v>
      </c>
      <c r="F163" s="147">
        <v>0</v>
      </c>
      <c r="G163" s="147">
        <v>500</v>
      </c>
      <c r="H163" s="147">
        <v>20</v>
      </c>
      <c r="I163" s="147">
        <v>2.5</v>
      </c>
      <c r="J163" s="147">
        <v>20</v>
      </c>
      <c r="K163" s="147"/>
      <c r="L163" s="147">
        <v>80</v>
      </c>
      <c r="M163" s="147"/>
      <c r="N163" s="147">
        <v>1</v>
      </c>
      <c r="O163" s="147" t="s">
        <v>57</v>
      </c>
      <c r="P163" s="147">
        <v>1</v>
      </c>
      <c r="Q163" s="147">
        <v>78</v>
      </c>
      <c r="R163" s="147">
        <v>22</v>
      </c>
      <c r="S163" s="147">
        <v>0</v>
      </c>
    </row>
    <row r="164" spans="1:19">
      <c r="A164" s="147">
        <v>0</v>
      </c>
      <c r="B164" s="147">
        <v>100</v>
      </c>
      <c r="C164" s="147">
        <v>0</v>
      </c>
      <c r="D164" s="147">
        <v>0</v>
      </c>
      <c r="E164" s="147">
        <v>0</v>
      </c>
      <c r="F164" s="147">
        <v>0</v>
      </c>
      <c r="G164" s="147">
        <v>500</v>
      </c>
      <c r="H164" s="147">
        <v>20</v>
      </c>
      <c r="I164" s="147">
        <v>2.5</v>
      </c>
      <c r="J164" s="147">
        <v>20</v>
      </c>
      <c r="K164" s="147"/>
      <c r="L164" s="147">
        <v>74</v>
      </c>
      <c r="M164" s="147"/>
      <c r="N164" s="147">
        <v>1</v>
      </c>
      <c r="O164" s="147" t="s">
        <v>57</v>
      </c>
      <c r="P164" s="147">
        <v>1</v>
      </c>
      <c r="Q164" s="147">
        <v>82</v>
      </c>
      <c r="R164" s="147">
        <v>18</v>
      </c>
      <c r="S164" s="147">
        <v>0</v>
      </c>
    </row>
    <row r="165" spans="1:19">
      <c r="A165" s="147">
        <v>0</v>
      </c>
      <c r="B165" s="147">
        <v>100</v>
      </c>
      <c r="C165" s="147">
        <v>0</v>
      </c>
      <c r="D165" s="147">
        <v>0</v>
      </c>
      <c r="E165" s="147">
        <v>0</v>
      </c>
      <c r="F165" s="147">
        <v>0</v>
      </c>
      <c r="G165" s="147">
        <v>500</v>
      </c>
      <c r="H165" s="147">
        <v>20</v>
      </c>
      <c r="I165" s="147">
        <v>2.5</v>
      </c>
      <c r="J165" s="147">
        <v>20</v>
      </c>
      <c r="K165" s="147"/>
      <c r="L165" s="147">
        <v>70</v>
      </c>
      <c r="M165" s="147"/>
      <c r="N165" s="147">
        <v>1</v>
      </c>
      <c r="O165" s="147" t="s">
        <v>57</v>
      </c>
      <c r="P165" s="147">
        <v>1</v>
      </c>
      <c r="Q165" s="147">
        <v>75</v>
      </c>
      <c r="R165" s="147">
        <v>24</v>
      </c>
      <c r="S165" s="147">
        <v>1</v>
      </c>
    </row>
    <row r="166" spans="1:19">
      <c r="A166" s="147">
        <v>0</v>
      </c>
      <c r="B166" s="147">
        <v>100</v>
      </c>
      <c r="C166" s="147">
        <v>0</v>
      </c>
      <c r="D166" s="147">
        <v>0</v>
      </c>
      <c r="E166" s="147">
        <v>0</v>
      </c>
      <c r="F166" s="147">
        <v>0</v>
      </c>
      <c r="G166" s="147">
        <v>500</v>
      </c>
      <c r="H166" s="147">
        <v>20</v>
      </c>
      <c r="I166" s="147">
        <v>2.5</v>
      </c>
      <c r="J166" s="147">
        <v>20</v>
      </c>
      <c r="K166" s="147"/>
      <c r="L166" s="147">
        <v>66</v>
      </c>
      <c r="M166" s="147"/>
      <c r="N166" s="147">
        <v>1</v>
      </c>
      <c r="O166" s="147" t="s">
        <v>57</v>
      </c>
      <c r="P166" s="147">
        <v>1</v>
      </c>
      <c r="Q166" s="147">
        <v>68</v>
      </c>
      <c r="R166" s="147">
        <v>29</v>
      </c>
      <c r="S166" s="147">
        <v>3</v>
      </c>
    </row>
    <row r="167" spans="1:19">
      <c r="A167" s="147">
        <v>100</v>
      </c>
      <c r="B167" s="147">
        <v>0</v>
      </c>
      <c r="C167" s="147">
        <v>0</v>
      </c>
      <c r="D167" s="147">
        <v>0</v>
      </c>
      <c r="E167" s="147">
        <v>0</v>
      </c>
      <c r="F167" s="147">
        <v>0</v>
      </c>
      <c r="G167" s="147">
        <v>500</v>
      </c>
      <c r="H167" s="147">
        <v>20</v>
      </c>
      <c r="I167" s="147">
        <v>2.5</v>
      </c>
      <c r="J167" s="147">
        <v>20</v>
      </c>
      <c r="K167" s="147"/>
      <c r="L167" s="147">
        <v>73</v>
      </c>
      <c r="M167" s="147"/>
      <c r="N167" s="147">
        <v>0</v>
      </c>
      <c r="O167" s="147" t="s">
        <v>57</v>
      </c>
      <c r="P167" s="147">
        <v>1</v>
      </c>
      <c r="Q167" s="147">
        <v>78</v>
      </c>
      <c r="R167" s="147">
        <v>21</v>
      </c>
      <c r="S167" s="147">
        <v>1</v>
      </c>
    </row>
    <row r="168" spans="1:19">
      <c r="A168" s="147">
        <v>100</v>
      </c>
      <c r="B168" s="147">
        <v>0</v>
      </c>
      <c r="C168" s="147">
        <v>0</v>
      </c>
      <c r="D168" s="147">
        <v>0</v>
      </c>
      <c r="E168" s="147">
        <v>0</v>
      </c>
      <c r="F168" s="147">
        <v>0</v>
      </c>
      <c r="G168" s="147">
        <v>500</v>
      </c>
      <c r="H168" s="147">
        <v>20</v>
      </c>
      <c r="I168" s="147">
        <v>2.5</v>
      </c>
      <c r="J168" s="147">
        <v>20</v>
      </c>
      <c r="K168" s="147"/>
      <c r="L168" s="147">
        <v>69</v>
      </c>
      <c r="M168" s="147"/>
      <c r="N168" s="147">
        <v>1</v>
      </c>
      <c r="O168" s="147" t="s">
        <v>57</v>
      </c>
      <c r="P168" s="147">
        <v>1</v>
      </c>
      <c r="Q168" s="147">
        <v>79</v>
      </c>
      <c r="R168" s="147">
        <v>21</v>
      </c>
      <c r="S168" s="147">
        <v>0</v>
      </c>
    </row>
    <row r="169" spans="1:19">
      <c r="A169" s="147">
        <v>100</v>
      </c>
      <c r="B169" s="147">
        <v>0</v>
      </c>
      <c r="C169" s="147">
        <v>0</v>
      </c>
      <c r="D169" s="147">
        <v>0</v>
      </c>
      <c r="E169" s="147">
        <v>0</v>
      </c>
      <c r="F169" s="147">
        <v>0</v>
      </c>
      <c r="G169" s="147">
        <v>500</v>
      </c>
      <c r="H169" s="147">
        <v>20</v>
      </c>
      <c r="I169" s="147">
        <v>2.5</v>
      </c>
      <c r="J169" s="147">
        <v>20</v>
      </c>
      <c r="K169" s="147"/>
      <c r="L169" s="147">
        <v>64</v>
      </c>
      <c r="M169" s="147"/>
      <c r="N169" s="147">
        <v>1</v>
      </c>
      <c r="O169" s="147" t="s">
        <v>57</v>
      </c>
      <c r="P169" s="147">
        <v>1</v>
      </c>
      <c r="Q169" s="147">
        <v>80</v>
      </c>
      <c r="R169" s="147">
        <v>20</v>
      </c>
      <c r="S169" s="147">
        <v>0</v>
      </c>
    </row>
    <row r="170" spans="1:19">
      <c r="A170" s="147">
        <v>100</v>
      </c>
      <c r="B170" s="147">
        <v>0</v>
      </c>
      <c r="C170" s="147">
        <v>0</v>
      </c>
      <c r="D170" s="147">
        <v>0</v>
      </c>
      <c r="E170" s="147">
        <v>0</v>
      </c>
      <c r="F170" s="147">
        <v>0</v>
      </c>
      <c r="G170" s="147">
        <v>500</v>
      </c>
      <c r="H170" s="147">
        <v>20</v>
      </c>
      <c r="I170" s="147">
        <v>2.5</v>
      </c>
      <c r="J170" s="147">
        <v>20</v>
      </c>
      <c r="K170" s="147"/>
      <c r="L170" s="147">
        <v>60</v>
      </c>
      <c r="M170" s="147"/>
      <c r="N170" s="147">
        <v>1</v>
      </c>
      <c r="O170" s="147" t="s">
        <v>57</v>
      </c>
      <c r="P170" s="147">
        <v>1</v>
      </c>
      <c r="Q170" s="147">
        <v>79</v>
      </c>
      <c r="R170" s="147">
        <v>21</v>
      </c>
      <c r="S170" s="147">
        <v>0</v>
      </c>
    </row>
    <row r="171" spans="1:19">
      <c r="A171" s="147">
        <v>100</v>
      </c>
      <c r="B171" s="147">
        <v>0</v>
      </c>
      <c r="C171" s="147">
        <v>0</v>
      </c>
      <c r="D171" s="147">
        <v>0</v>
      </c>
      <c r="E171" s="147">
        <v>0</v>
      </c>
      <c r="F171" s="147">
        <v>0</v>
      </c>
      <c r="G171" s="147">
        <v>500</v>
      </c>
      <c r="H171" s="147">
        <v>20</v>
      </c>
      <c r="I171" s="147">
        <v>2.5</v>
      </c>
      <c r="J171" s="147">
        <v>20</v>
      </c>
      <c r="K171" s="147"/>
      <c r="L171" s="147">
        <v>52</v>
      </c>
      <c r="M171" s="147"/>
      <c r="N171" s="147">
        <v>1</v>
      </c>
      <c r="O171" s="147" t="s">
        <v>57</v>
      </c>
      <c r="P171" s="147">
        <v>1</v>
      </c>
      <c r="Q171" s="147">
        <v>73</v>
      </c>
      <c r="R171" s="147">
        <v>27</v>
      </c>
      <c r="S171" s="147">
        <v>0</v>
      </c>
    </row>
    <row r="172" spans="1:19">
      <c r="A172" s="147">
        <v>33.299999999999997</v>
      </c>
      <c r="B172" s="147">
        <v>33.299999999999997</v>
      </c>
      <c r="C172" s="147">
        <v>33.299999999999997</v>
      </c>
      <c r="D172" s="147">
        <v>0</v>
      </c>
      <c r="E172" s="147">
        <v>0</v>
      </c>
      <c r="F172" s="147">
        <v>0</v>
      </c>
      <c r="G172" s="147">
        <v>500</v>
      </c>
      <c r="H172" s="147">
        <v>20</v>
      </c>
      <c r="I172" s="147">
        <v>2.5</v>
      </c>
      <c r="J172" s="147">
        <v>20</v>
      </c>
      <c r="K172" s="147"/>
      <c r="L172" s="147">
        <v>74</v>
      </c>
      <c r="M172" s="147"/>
      <c r="N172" s="147">
        <v>0</v>
      </c>
      <c r="O172" s="147" t="s">
        <v>57</v>
      </c>
      <c r="P172" s="147">
        <v>1</v>
      </c>
      <c r="Q172" s="147">
        <v>77</v>
      </c>
      <c r="R172" s="147">
        <v>21</v>
      </c>
      <c r="S172" s="147">
        <v>2</v>
      </c>
    </row>
    <row r="173" spans="1:19">
      <c r="A173" s="147">
        <v>33.299999999999997</v>
      </c>
      <c r="B173" s="147">
        <v>33.299999999999997</v>
      </c>
      <c r="C173" s="147">
        <v>33.299999999999997</v>
      </c>
      <c r="D173" s="147">
        <v>0</v>
      </c>
      <c r="E173" s="147">
        <v>0</v>
      </c>
      <c r="F173" s="147">
        <v>0</v>
      </c>
      <c r="G173" s="147">
        <v>500</v>
      </c>
      <c r="H173" s="147">
        <v>20</v>
      </c>
      <c r="I173" s="147">
        <v>2.5</v>
      </c>
      <c r="J173" s="147">
        <v>20</v>
      </c>
      <c r="K173" s="147"/>
      <c r="L173" s="147">
        <v>72.5</v>
      </c>
      <c r="M173" s="147"/>
      <c r="N173" s="147">
        <v>1</v>
      </c>
      <c r="O173" s="147" t="s">
        <v>57</v>
      </c>
      <c r="P173" s="147">
        <v>1</v>
      </c>
      <c r="Q173" s="147">
        <v>79</v>
      </c>
      <c r="R173" s="147">
        <v>20</v>
      </c>
      <c r="S173" s="147">
        <v>1</v>
      </c>
    </row>
    <row r="174" spans="1:19">
      <c r="A174" s="147">
        <v>33.299999999999997</v>
      </c>
      <c r="B174" s="147">
        <v>33.299999999999997</v>
      </c>
      <c r="C174" s="147">
        <v>33.299999999999997</v>
      </c>
      <c r="D174" s="147">
        <v>0</v>
      </c>
      <c r="E174" s="147">
        <v>0</v>
      </c>
      <c r="F174" s="147">
        <v>0</v>
      </c>
      <c r="G174" s="147">
        <v>500</v>
      </c>
      <c r="H174" s="147">
        <v>20</v>
      </c>
      <c r="I174" s="147">
        <v>2.5</v>
      </c>
      <c r="J174" s="147">
        <v>20</v>
      </c>
      <c r="K174" s="147"/>
      <c r="L174" s="147">
        <v>66</v>
      </c>
      <c r="M174" s="147"/>
      <c r="N174" s="147">
        <v>1</v>
      </c>
      <c r="O174" s="147" t="s">
        <v>57</v>
      </c>
      <c r="P174" s="147">
        <v>1</v>
      </c>
      <c r="Q174" s="147">
        <v>80</v>
      </c>
      <c r="R174" s="147">
        <v>20</v>
      </c>
      <c r="S174" s="147">
        <v>0</v>
      </c>
    </row>
    <row r="175" spans="1:19">
      <c r="A175" s="147">
        <v>33.299999999999997</v>
      </c>
      <c r="B175" s="147">
        <v>33.299999999999997</v>
      </c>
      <c r="C175" s="147">
        <v>33.299999999999997</v>
      </c>
      <c r="D175" s="147">
        <v>0</v>
      </c>
      <c r="E175" s="147">
        <v>0</v>
      </c>
      <c r="F175" s="147">
        <v>0</v>
      </c>
      <c r="G175" s="147">
        <v>500</v>
      </c>
      <c r="H175" s="147">
        <v>20</v>
      </c>
      <c r="I175" s="147">
        <v>2.5</v>
      </c>
      <c r="J175" s="147">
        <v>20</v>
      </c>
      <c r="K175" s="147"/>
      <c r="L175" s="147">
        <v>57.5</v>
      </c>
      <c r="M175" s="147"/>
      <c r="N175" s="147">
        <v>1</v>
      </c>
      <c r="O175" s="147" t="s">
        <v>57</v>
      </c>
      <c r="P175" s="147">
        <v>1</v>
      </c>
      <c r="Q175" s="147">
        <v>78</v>
      </c>
      <c r="R175" s="147">
        <v>22</v>
      </c>
      <c r="S175" s="147">
        <v>0</v>
      </c>
    </row>
    <row r="176" spans="1:19">
      <c r="A176" s="147">
        <v>33.299999999999997</v>
      </c>
      <c r="B176" s="147">
        <v>33.299999999999997</v>
      </c>
      <c r="C176" s="147">
        <v>33.299999999999997</v>
      </c>
      <c r="D176" s="147">
        <v>0</v>
      </c>
      <c r="E176" s="147">
        <v>0</v>
      </c>
      <c r="F176" s="147">
        <v>0</v>
      </c>
      <c r="G176" s="147">
        <v>500</v>
      </c>
      <c r="H176" s="147">
        <v>20</v>
      </c>
      <c r="I176" s="147">
        <v>2.5</v>
      </c>
      <c r="J176" s="147">
        <v>20</v>
      </c>
      <c r="K176" s="147"/>
      <c r="L176" s="147">
        <v>47.5</v>
      </c>
      <c r="M176" s="147"/>
      <c r="N176" s="147">
        <v>1</v>
      </c>
      <c r="O176" s="147" t="s">
        <v>57</v>
      </c>
      <c r="P176" s="147">
        <v>1</v>
      </c>
      <c r="Q176" s="147">
        <v>76</v>
      </c>
      <c r="R176" s="147">
        <v>23</v>
      </c>
      <c r="S176" s="147">
        <v>1</v>
      </c>
    </row>
    <row r="177" spans="1:19">
      <c r="A177" s="147">
        <v>0</v>
      </c>
      <c r="B177" s="147">
        <v>0</v>
      </c>
      <c r="C177" s="147">
        <v>100</v>
      </c>
      <c r="D177" s="147">
        <v>0</v>
      </c>
      <c r="E177" s="147">
        <v>0</v>
      </c>
      <c r="F177" s="147">
        <v>0</v>
      </c>
      <c r="G177" s="147">
        <v>400</v>
      </c>
      <c r="H177" s="147"/>
      <c r="I177" s="147">
        <v>25</v>
      </c>
      <c r="J177" s="147">
        <v>1000</v>
      </c>
      <c r="K177" s="147"/>
      <c r="L177" s="147">
        <v>120</v>
      </c>
      <c r="M177" s="147"/>
      <c r="N177" s="147">
        <v>0</v>
      </c>
      <c r="O177" s="147" t="s">
        <v>57</v>
      </c>
      <c r="P177" s="147">
        <v>1</v>
      </c>
      <c r="Q177" s="147">
        <v>78</v>
      </c>
      <c r="R177" s="147">
        <v>21</v>
      </c>
      <c r="S177" s="147">
        <v>1</v>
      </c>
    </row>
    <row r="178" spans="1:19">
      <c r="A178" s="147">
        <v>0</v>
      </c>
      <c r="B178" s="147">
        <v>0</v>
      </c>
      <c r="C178" s="147">
        <v>100</v>
      </c>
      <c r="D178" s="147">
        <v>0</v>
      </c>
      <c r="E178" s="147">
        <v>0</v>
      </c>
      <c r="F178" s="147">
        <v>0</v>
      </c>
      <c r="G178" s="147">
        <v>450</v>
      </c>
      <c r="H178" s="147"/>
      <c r="I178" s="147">
        <v>25</v>
      </c>
      <c r="J178" s="147">
        <v>1000</v>
      </c>
      <c r="K178" s="147"/>
      <c r="L178" s="147">
        <v>120</v>
      </c>
      <c r="M178" s="147"/>
      <c r="N178" s="147">
        <v>0</v>
      </c>
      <c r="O178" s="147" t="s">
        <v>57</v>
      </c>
      <c r="P178" s="147">
        <v>1</v>
      </c>
      <c r="Q178" s="147">
        <v>79.599999999999994</v>
      </c>
      <c r="R178" s="147">
        <v>19.3</v>
      </c>
      <c r="S178" s="147">
        <v>0.1</v>
      </c>
    </row>
    <row r="179" spans="1:19">
      <c r="A179" s="147">
        <v>0</v>
      </c>
      <c r="B179" s="147">
        <v>0</v>
      </c>
      <c r="C179" s="147">
        <v>100</v>
      </c>
      <c r="D179" s="147">
        <v>0</v>
      </c>
      <c r="E179" s="147">
        <v>0</v>
      </c>
      <c r="F179" s="147">
        <v>0</v>
      </c>
      <c r="G179" s="147">
        <v>500</v>
      </c>
      <c r="H179" s="147"/>
      <c r="I179" s="147">
        <v>25</v>
      </c>
      <c r="J179" s="147">
        <v>1000</v>
      </c>
      <c r="K179" s="147"/>
      <c r="L179" s="147">
        <v>120</v>
      </c>
      <c r="M179" s="147"/>
      <c r="N179" s="147">
        <v>0</v>
      </c>
      <c r="O179" s="147" t="s">
        <v>57</v>
      </c>
      <c r="P179" s="147">
        <v>1</v>
      </c>
      <c r="Q179" s="147">
        <v>81</v>
      </c>
      <c r="R179" s="147">
        <v>18</v>
      </c>
      <c r="S179" s="147">
        <v>1</v>
      </c>
    </row>
    <row r="180" spans="1:19">
      <c r="A180" s="147">
        <v>0</v>
      </c>
      <c r="B180" s="147">
        <v>0</v>
      </c>
      <c r="C180" s="147">
        <v>100</v>
      </c>
      <c r="D180" s="147">
        <v>0</v>
      </c>
      <c r="E180" s="147">
        <v>0</v>
      </c>
      <c r="F180" s="147">
        <v>0</v>
      </c>
      <c r="G180" s="147">
        <v>400</v>
      </c>
      <c r="H180" s="147"/>
      <c r="I180" s="147">
        <v>25</v>
      </c>
      <c r="J180" s="147">
        <v>1000</v>
      </c>
      <c r="K180" s="147"/>
      <c r="L180" s="147">
        <v>120</v>
      </c>
      <c r="M180" s="147"/>
      <c r="N180" s="147">
        <v>1</v>
      </c>
      <c r="O180" s="147" t="s">
        <v>57</v>
      </c>
      <c r="P180" s="147">
        <v>1</v>
      </c>
      <c r="Q180" s="147">
        <v>78.400000000000006</v>
      </c>
      <c r="R180" s="147">
        <v>20.5</v>
      </c>
      <c r="S180" s="147">
        <v>1.1000000000000001</v>
      </c>
    </row>
    <row r="181" spans="1:19">
      <c r="A181" s="147">
        <v>0</v>
      </c>
      <c r="B181" s="147">
        <v>0</v>
      </c>
      <c r="C181" s="147">
        <v>100</v>
      </c>
      <c r="D181" s="147">
        <v>0</v>
      </c>
      <c r="E181" s="147">
        <v>0</v>
      </c>
      <c r="F181" s="147">
        <v>0</v>
      </c>
      <c r="G181" s="147">
        <v>450</v>
      </c>
      <c r="H181" s="147"/>
      <c r="I181" s="147">
        <v>25</v>
      </c>
      <c r="J181" s="147">
        <v>1000</v>
      </c>
      <c r="K181" s="147"/>
      <c r="L181" s="147">
        <v>120</v>
      </c>
      <c r="M181" s="147"/>
      <c r="N181" s="147">
        <v>1</v>
      </c>
      <c r="O181" s="147" t="s">
        <v>57</v>
      </c>
      <c r="P181" s="147">
        <v>1</v>
      </c>
      <c r="Q181" s="147">
        <v>75.5</v>
      </c>
      <c r="R181" s="147">
        <v>23.6</v>
      </c>
      <c r="S181" s="147">
        <v>0.9</v>
      </c>
    </row>
    <row r="182" spans="1:19">
      <c r="A182" s="147">
        <v>0</v>
      </c>
      <c r="B182" s="147">
        <v>0</v>
      </c>
      <c r="C182" s="147">
        <v>100</v>
      </c>
      <c r="D182" s="147">
        <v>0</v>
      </c>
      <c r="E182" s="147">
        <v>0</v>
      </c>
      <c r="F182" s="147">
        <v>0</v>
      </c>
      <c r="G182" s="147">
        <v>500</v>
      </c>
      <c r="H182" s="147"/>
      <c r="I182" s="147">
        <v>25</v>
      </c>
      <c r="J182" s="147">
        <v>1000</v>
      </c>
      <c r="K182" s="147"/>
      <c r="L182" s="147">
        <v>120</v>
      </c>
      <c r="M182" s="147"/>
      <c r="N182" s="147">
        <v>1</v>
      </c>
      <c r="O182" s="147" t="s">
        <v>57</v>
      </c>
      <c r="P182" s="147">
        <v>1</v>
      </c>
      <c r="Q182" s="147">
        <v>53.2</v>
      </c>
      <c r="R182" s="147">
        <v>45.8</v>
      </c>
      <c r="S182" s="147">
        <v>1</v>
      </c>
    </row>
    <row r="183" spans="1:19">
      <c r="A183" s="147">
        <v>0</v>
      </c>
      <c r="B183" s="147">
        <v>0</v>
      </c>
      <c r="C183" s="147">
        <v>90</v>
      </c>
      <c r="D183" s="147">
        <v>0</v>
      </c>
      <c r="E183" s="147">
        <v>0</v>
      </c>
      <c r="F183" s="147">
        <v>10</v>
      </c>
      <c r="G183" s="147">
        <v>400</v>
      </c>
      <c r="H183" s="147"/>
      <c r="I183" s="147">
        <v>25</v>
      </c>
      <c r="J183" s="147">
        <v>1000</v>
      </c>
      <c r="K183" s="147"/>
      <c r="L183" s="147">
        <v>120</v>
      </c>
      <c r="M183" s="147"/>
      <c r="N183" s="147">
        <v>1</v>
      </c>
      <c r="O183" s="147" t="s">
        <v>57</v>
      </c>
      <c r="P183" s="147">
        <v>1</v>
      </c>
      <c r="Q183" s="147">
        <v>73</v>
      </c>
      <c r="R183" s="147">
        <v>24.7</v>
      </c>
      <c r="S183" s="147">
        <v>2.2999999999999998</v>
      </c>
    </row>
    <row r="184" spans="1:19">
      <c r="A184" s="147">
        <v>0</v>
      </c>
      <c r="B184" s="147">
        <v>0</v>
      </c>
      <c r="C184" s="147">
        <v>75</v>
      </c>
      <c r="D184" s="147">
        <v>0</v>
      </c>
      <c r="E184" s="147">
        <v>0</v>
      </c>
      <c r="F184" s="147">
        <v>25</v>
      </c>
      <c r="G184" s="147">
        <v>450</v>
      </c>
      <c r="H184" s="147"/>
      <c r="I184" s="147">
        <v>25</v>
      </c>
      <c r="J184" s="147">
        <v>1000</v>
      </c>
      <c r="K184" s="147"/>
      <c r="L184" s="147">
        <v>120</v>
      </c>
      <c r="M184" s="147"/>
      <c r="N184" s="147">
        <v>1</v>
      </c>
      <c r="O184" s="147" t="s">
        <v>57</v>
      </c>
      <c r="P184" s="147">
        <v>1</v>
      </c>
      <c r="Q184" s="147">
        <v>54.7</v>
      </c>
      <c r="R184" s="147">
        <v>39.4</v>
      </c>
      <c r="S184" s="147">
        <v>5.9</v>
      </c>
    </row>
    <row r="185" spans="1:19">
      <c r="A185" s="147">
        <v>0</v>
      </c>
      <c r="B185" s="147">
        <v>0</v>
      </c>
      <c r="C185" s="147">
        <v>65</v>
      </c>
      <c r="D185" s="147">
        <v>0</v>
      </c>
      <c r="E185" s="147">
        <v>0</v>
      </c>
      <c r="F185" s="147">
        <v>35</v>
      </c>
      <c r="G185" s="147">
        <v>500</v>
      </c>
      <c r="H185" s="147"/>
      <c r="I185" s="147">
        <v>25</v>
      </c>
      <c r="J185" s="147">
        <v>1000</v>
      </c>
      <c r="K185" s="147"/>
      <c r="L185" s="147">
        <v>120</v>
      </c>
      <c r="M185" s="147"/>
      <c r="N185" s="147">
        <v>1</v>
      </c>
      <c r="O185" s="147" t="s">
        <v>57</v>
      </c>
      <c r="P185" s="147">
        <v>1</v>
      </c>
      <c r="Q185" s="147">
        <v>45</v>
      </c>
      <c r="R185" s="147">
        <v>46.5</v>
      </c>
      <c r="S185" s="147">
        <v>8.5</v>
      </c>
    </row>
    <row r="186" spans="1:19">
      <c r="A186" s="147">
        <v>0</v>
      </c>
      <c r="B186" s="147">
        <v>0</v>
      </c>
      <c r="C186" s="147">
        <v>0</v>
      </c>
      <c r="D186" s="147">
        <v>100</v>
      </c>
      <c r="E186" s="147">
        <v>0</v>
      </c>
      <c r="F186" s="147">
        <v>0</v>
      </c>
      <c r="G186" s="147">
        <v>450</v>
      </c>
      <c r="H186" s="147">
        <v>5</v>
      </c>
      <c r="I186" s="147">
        <v>20</v>
      </c>
      <c r="J186" s="147">
        <v>1000</v>
      </c>
      <c r="K186" s="147"/>
      <c r="L186" s="147">
        <v>75</v>
      </c>
      <c r="M186" s="147"/>
      <c r="N186" s="147">
        <v>1</v>
      </c>
      <c r="O186" s="147" t="s">
        <v>57</v>
      </c>
      <c r="P186" s="147">
        <v>1</v>
      </c>
      <c r="Q186" s="147">
        <v>70</v>
      </c>
      <c r="R186" s="147">
        <v>14.2</v>
      </c>
      <c r="S186" s="147">
        <v>15.8</v>
      </c>
    </row>
    <row r="187" spans="1:19">
      <c r="A187" s="147">
        <v>0</v>
      </c>
      <c r="B187" s="147">
        <v>0</v>
      </c>
      <c r="C187" s="147">
        <v>0</v>
      </c>
      <c r="D187" s="147">
        <v>100</v>
      </c>
      <c r="E187" s="147">
        <v>0</v>
      </c>
      <c r="F187" s="147">
        <v>0</v>
      </c>
      <c r="G187" s="147">
        <v>450</v>
      </c>
      <c r="H187" s="147">
        <v>10</v>
      </c>
      <c r="I187" s="147">
        <v>20</v>
      </c>
      <c r="J187" s="147">
        <v>1000</v>
      </c>
      <c r="K187" s="147"/>
      <c r="L187" s="147">
        <v>75</v>
      </c>
      <c r="M187" s="147"/>
      <c r="N187" s="147">
        <v>1</v>
      </c>
      <c r="O187" s="147" t="s">
        <v>57</v>
      </c>
      <c r="P187" s="147">
        <v>1</v>
      </c>
      <c r="Q187" s="147">
        <v>60</v>
      </c>
      <c r="R187" s="147">
        <v>15.4</v>
      </c>
      <c r="S187" s="147">
        <v>24.6</v>
      </c>
    </row>
    <row r="188" spans="1:19">
      <c r="A188" s="147">
        <v>50</v>
      </c>
      <c r="B188" s="147">
        <v>50</v>
      </c>
      <c r="C188" s="147">
        <v>0</v>
      </c>
      <c r="D188" s="147">
        <v>0</v>
      </c>
      <c r="E188" s="147">
        <v>0</v>
      </c>
      <c r="F188" s="147">
        <v>0</v>
      </c>
      <c r="G188" s="147">
        <v>450</v>
      </c>
      <c r="H188" s="147">
        <v>10</v>
      </c>
      <c r="I188" s="147">
        <v>20</v>
      </c>
      <c r="J188" s="147">
        <v>1000</v>
      </c>
      <c r="K188" s="147"/>
      <c r="L188" s="147">
        <v>75</v>
      </c>
      <c r="M188" s="147"/>
      <c r="N188" s="147">
        <v>1</v>
      </c>
      <c r="O188" s="147" t="s">
        <v>57</v>
      </c>
      <c r="P188" s="147">
        <v>1</v>
      </c>
      <c r="Q188" s="147">
        <v>40</v>
      </c>
      <c r="R188" s="147">
        <v>47</v>
      </c>
      <c r="S188" s="147">
        <v>13</v>
      </c>
    </row>
    <row r="189" spans="1:19">
      <c r="A189" s="147">
        <v>50</v>
      </c>
      <c r="B189" s="147">
        <v>50</v>
      </c>
      <c r="C189" s="147">
        <v>0</v>
      </c>
      <c r="D189" s="147">
        <v>0</v>
      </c>
      <c r="E189" s="147">
        <v>0</v>
      </c>
      <c r="F189" s="147">
        <v>0</v>
      </c>
      <c r="G189" s="147">
        <v>450</v>
      </c>
      <c r="H189" s="147">
        <v>10</v>
      </c>
      <c r="I189" s="147">
        <v>20</v>
      </c>
      <c r="J189" s="147">
        <v>1000</v>
      </c>
      <c r="K189" s="147"/>
      <c r="L189" s="147">
        <v>75</v>
      </c>
      <c r="M189" s="147"/>
      <c r="N189" s="147">
        <v>1</v>
      </c>
      <c r="O189" s="147" t="s">
        <v>57</v>
      </c>
      <c r="P189" s="147">
        <v>1</v>
      </c>
      <c r="Q189" s="147">
        <v>42</v>
      </c>
      <c r="R189" s="147">
        <v>50.8</v>
      </c>
      <c r="S189" s="147">
        <v>7.2</v>
      </c>
    </row>
    <row r="190" spans="1:19">
      <c r="A190" s="147">
        <v>0</v>
      </c>
      <c r="B190" s="147">
        <v>0</v>
      </c>
      <c r="C190" s="147">
        <v>100</v>
      </c>
      <c r="D190" s="147">
        <v>0</v>
      </c>
      <c r="E190" s="147">
        <v>0</v>
      </c>
      <c r="F190" s="147">
        <v>0</v>
      </c>
      <c r="G190" s="147">
        <v>450</v>
      </c>
      <c r="H190" s="147">
        <v>10</v>
      </c>
      <c r="I190" s="147">
        <v>20</v>
      </c>
      <c r="J190" s="147">
        <v>1000</v>
      </c>
      <c r="K190" s="147"/>
      <c r="L190" s="147">
        <v>75</v>
      </c>
      <c r="M190" s="147"/>
      <c r="N190" s="147">
        <v>1</v>
      </c>
      <c r="O190" s="147" t="s">
        <v>57</v>
      </c>
      <c r="P190" s="147">
        <v>1</v>
      </c>
      <c r="Q190" s="147">
        <v>40</v>
      </c>
      <c r="R190" s="147">
        <v>41.1</v>
      </c>
      <c r="S190" s="147">
        <v>18.899999999999999</v>
      </c>
    </row>
    <row r="191" spans="1:19">
      <c r="A191" s="147">
        <v>0</v>
      </c>
      <c r="B191" s="147">
        <v>0</v>
      </c>
      <c r="C191" s="147">
        <v>100</v>
      </c>
      <c r="D191" s="147">
        <v>0</v>
      </c>
      <c r="E191" s="147">
        <v>0</v>
      </c>
      <c r="F191" s="147">
        <v>0</v>
      </c>
      <c r="G191" s="147">
        <v>450</v>
      </c>
      <c r="H191" s="147">
        <v>10</v>
      </c>
      <c r="I191" s="147">
        <v>20</v>
      </c>
      <c r="J191" s="147">
        <v>1000</v>
      </c>
      <c r="K191" s="147"/>
      <c r="L191" s="147">
        <v>75</v>
      </c>
      <c r="M191" s="147"/>
      <c r="N191" s="147">
        <v>1</v>
      </c>
      <c r="O191" s="147" t="s">
        <v>57</v>
      </c>
      <c r="P191" s="147">
        <v>1</v>
      </c>
      <c r="Q191" s="147">
        <v>54</v>
      </c>
      <c r="R191" s="147">
        <v>26.1</v>
      </c>
      <c r="S191" s="147">
        <v>19.899999999999999</v>
      </c>
    </row>
    <row r="192" spans="1:19">
      <c r="A192" s="147">
        <v>0</v>
      </c>
      <c r="B192" s="147">
        <v>50</v>
      </c>
      <c r="C192" s="147">
        <v>0</v>
      </c>
      <c r="D192" s="147">
        <v>50</v>
      </c>
      <c r="E192" s="147">
        <v>0</v>
      </c>
      <c r="F192" s="147">
        <v>0</v>
      </c>
      <c r="G192" s="147">
        <v>450</v>
      </c>
      <c r="H192" s="147">
        <v>10</v>
      </c>
      <c r="I192" s="147">
        <v>20</v>
      </c>
      <c r="J192" s="147">
        <v>1000</v>
      </c>
      <c r="K192" s="147"/>
      <c r="L192" s="147">
        <v>75</v>
      </c>
      <c r="M192" s="147"/>
      <c r="N192" s="147">
        <v>1</v>
      </c>
      <c r="O192" s="147" t="s">
        <v>57</v>
      </c>
      <c r="P192" s="147">
        <v>1</v>
      </c>
      <c r="Q192" s="147">
        <v>44</v>
      </c>
      <c r="R192" s="147">
        <v>34.799999999999997</v>
      </c>
      <c r="S192" s="147">
        <v>21.2</v>
      </c>
    </row>
    <row r="193" spans="1:19">
      <c r="A193" s="147">
        <v>0</v>
      </c>
      <c r="B193" s="147">
        <v>50</v>
      </c>
      <c r="C193" s="147">
        <v>0</v>
      </c>
      <c r="D193" s="147">
        <v>50</v>
      </c>
      <c r="E193" s="147">
        <v>0</v>
      </c>
      <c r="F193" s="147">
        <v>0</v>
      </c>
      <c r="G193" s="147">
        <v>450</v>
      </c>
      <c r="H193" s="147">
        <v>10</v>
      </c>
      <c r="I193" s="147">
        <v>20</v>
      </c>
      <c r="J193" s="147">
        <v>1000</v>
      </c>
      <c r="K193" s="147"/>
      <c r="L193" s="147">
        <v>75</v>
      </c>
      <c r="M193" s="147"/>
      <c r="N193" s="147">
        <v>1</v>
      </c>
      <c r="O193" s="147" t="s">
        <v>57</v>
      </c>
      <c r="P193" s="147">
        <v>1</v>
      </c>
      <c r="Q193" s="147">
        <v>52</v>
      </c>
      <c r="R193" s="147">
        <v>29.2</v>
      </c>
      <c r="S193" s="147">
        <v>18.8</v>
      </c>
    </row>
    <row r="194" spans="1:19">
      <c r="A194" s="147">
        <v>0</v>
      </c>
      <c r="B194" s="147">
        <v>0</v>
      </c>
      <c r="C194" s="147">
        <v>50</v>
      </c>
      <c r="D194" s="147">
        <v>50</v>
      </c>
      <c r="E194" s="147">
        <v>0</v>
      </c>
      <c r="F194" s="147">
        <v>0</v>
      </c>
      <c r="G194" s="147">
        <v>450</v>
      </c>
      <c r="H194" s="147">
        <v>10</v>
      </c>
      <c r="I194" s="147">
        <v>20</v>
      </c>
      <c r="J194" s="147">
        <v>1000</v>
      </c>
      <c r="K194" s="147"/>
      <c r="L194" s="147">
        <v>75</v>
      </c>
      <c r="M194" s="147"/>
      <c r="N194" s="147">
        <v>1</v>
      </c>
      <c r="O194" s="147" t="s">
        <v>57</v>
      </c>
      <c r="P194" s="147">
        <v>1</v>
      </c>
      <c r="Q194" s="147">
        <v>54</v>
      </c>
      <c r="R194" s="147">
        <v>25.7</v>
      </c>
      <c r="S194" s="147">
        <v>20.3</v>
      </c>
    </row>
    <row r="195" spans="1:19">
      <c r="A195" s="147">
        <v>0</v>
      </c>
      <c r="B195" s="147">
        <v>0</v>
      </c>
      <c r="C195" s="147">
        <v>50</v>
      </c>
      <c r="D195" s="147">
        <v>50</v>
      </c>
      <c r="E195" s="147">
        <v>0</v>
      </c>
      <c r="F195" s="147">
        <v>0</v>
      </c>
      <c r="G195" s="147">
        <v>450</v>
      </c>
      <c r="H195" s="147">
        <v>10</v>
      </c>
      <c r="I195" s="147">
        <v>20</v>
      </c>
      <c r="J195" s="147">
        <v>1000</v>
      </c>
      <c r="K195" s="147"/>
      <c r="L195" s="147">
        <v>75</v>
      </c>
      <c r="M195" s="147"/>
      <c r="N195" s="147">
        <v>1</v>
      </c>
      <c r="O195" s="147" t="s">
        <v>57</v>
      </c>
      <c r="P195" s="147">
        <v>1</v>
      </c>
      <c r="Q195" s="147">
        <v>34</v>
      </c>
      <c r="R195" s="147">
        <v>30.8</v>
      </c>
      <c r="S195" s="147">
        <v>35.200000000000003</v>
      </c>
    </row>
    <row r="196" spans="1:19">
      <c r="A196" s="147">
        <v>0</v>
      </c>
      <c r="B196" s="147">
        <v>50</v>
      </c>
      <c r="C196" s="147">
        <v>50</v>
      </c>
      <c r="D196" s="147">
        <v>0</v>
      </c>
      <c r="E196" s="147">
        <v>0</v>
      </c>
      <c r="F196" s="147">
        <v>0</v>
      </c>
      <c r="G196" s="147">
        <v>450</v>
      </c>
      <c r="H196" s="147">
        <v>10</v>
      </c>
      <c r="I196" s="147">
        <v>20</v>
      </c>
      <c r="J196" s="147">
        <v>1000</v>
      </c>
      <c r="K196" s="147"/>
      <c r="L196" s="147">
        <v>75</v>
      </c>
      <c r="M196" s="147"/>
      <c r="N196" s="147">
        <v>1</v>
      </c>
      <c r="O196" s="147" t="s">
        <v>57</v>
      </c>
      <c r="P196" s="147">
        <v>1</v>
      </c>
      <c r="Q196" s="147">
        <v>44</v>
      </c>
      <c r="R196" s="147">
        <v>44.6</v>
      </c>
      <c r="S196" s="147">
        <v>11.4</v>
      </c>
    </row>
    <row r="197" spans="1:19">
      <c r="A197" s="147">
        <v>0</v>
      </c>
      <c r="B197" s="147">
        <v>50</v>
      </c>
      <c r="C197" s="147">
        <v>50</v>
      </c>
      <c r="D197" s="147">
        <v>0</v>
      </c>
      <c r="E197" s="147">
        <v>0</v>
      </c>
      <c r="F197" s="147">
        <v>0</v>
      </c>
      <c r="G197" s="147">
        <v>450</v>
      </c>
      <c r="H197" s="147">
        <v>10</v>
      </c>
      <c r="I197" s="147">
        <v>20</v>
      </c>
      <c r="J197" s="147">
        <v>1000</v>
      </c>
      <c r="K197" s="147"/>
      <c r="L197" s="147">
        <v>75</v>
      </c>
      <c r="M197" s="147"/>
      <c r="N197" s="147">
        <v>1</v>
      </c>
      <c r="O197" s="147" t="s">
        <v>57</v>
      </c>
      <c r="P197" s="147">
        <v>1</v>
      </c>
      <c r="Q197" s="147">
        <v>40</v>
      </c>
      <c r="R197" s="147">
        <v>43.5</v>
      </c>
      <c r="S197" s="147">
        <v>16.5</v>
      </c>
    </row>
    <row r="198" spans="1:19">
      <c r="A198" s="147">
        <v>0</v>
      </c>
      <c r="B198" s="147">
        <v>25</v>
      </c>
      <c r="C198" s="147">
        <v>25</v>
      </c>
      <c r="D198" s="147">
        <v>50</v>
      </c>
      <c r="E198" s="147">
        <v>0</v>
      </c>
      <c r="F198" s="147">
        <v>0</v>
      </c>
      <c r="G198" s="147">
        <v>450</v>
      </c>
      <c r="H198" s="147">
        <v>10</v>
      </c>
      <c r="I198" s="147">
        <v>20</v>
      </c>
      <c r="J198" s="147">
        <v>1000</v>
      </c>
      <c r="K198" s="147"/>
      <c r="L198" s="147">
        <v>75</v>
      </c>
      <c r="M198" s="147"/>
      <c r="N198" s="147">
        <v>1</v>
      </c>
      <c r="O198" s="147" t="s">
        <v>57</v>
      </c>
      <c r="P198" s="147">
        <v>1</v>
      </c>
      <c r="Q198" s="147">
        <v>44</v>
      </c>
      <c r="R198" s="147">
        <v>37</v>
      </c>
      <c r="S198" s="147">
        <v>19</v>
      </c>
    </row>
    <row r="199" spans="1:19">
      <c r="A199" s="147">
        <v>0</v>
      </c>
      <c r="B199" s="147">
        <v>25</v>
      </c>
      <c r="C199" s="147">
        <v>25</v>
      </c>
      <c r="D199" s="147">
        <v>50</v>
      </c>
      <c r="E199" s="147">
        <v>0</v>
      </c>
      <c r="F199" s="147">
        <v>0</v>
      </c>
      <c r="G199" s="147">
        <v>450</v>
      </c>
      <c r="H199" s="147">
        <v>10</v>
      </c>
      <c r="I199" s="147">
        <v>20</v>
      </c>
      <c r="J199" s="147">
        <v>1000</v>
      </c>
      <c r="K199" s="147"/>
      <c r="L199" s="147">
        <v>75</v>
      </c>
      <c r="M199" s="147"/>
      <c r="N199" s="147">
        <v>1</v>
      </c>
      <c r="O199" s="147" t="s">
        <v>57</v>
      </c>
      <c r="P199" s="147">
        <v>1</v>
      </c>
      <c r="Q199" s="147">
        <v>40</v>
      </c>
      <c r="R199" s="147">
        <v>30.3</v>
      </c>
      <c r="S199" s="147">
        <v>29.7</v>
      </c>
    </row>
    <row r="200" spans="1:19">
      <c r="A200" s="147">
        <v>0</v>
      </c>
      <c r="B200" s="147">
        <v>20</v>
      </c>
      <c r="C200" s="147">
        <v>20</v>
      </c>
      <c r="D200" s="147">
        <v>20</v>
      </c>
      <c r="E200" s="147">
        <v>0</v>
      </c>
      <c r="F200" s="147">
        <v>20</v>
      </c>
      <c r="G200" s="147">
        <v>450</v>
      </c>
      <c r="H200" s="147">
        <v>10</v>
      </c>
      <c r="I200" s="147">
        <v>20</v>
      </c>
      <c r="J200" s="147">
        <v>1000</v>
      </c>
      <c r="K200" s="147"/>
      <c r="L200" s="147">
        <v>75</v>
      </c>
      <c r="M200" s="147"/>
      <c r="N200" s="147">
        <v>1</v>
      </c>
      <c r="O200" s="147" t="s">
        <v>57</v>
      </c>
      <c r="P200" s="147">
        <v>1</v>
      </c>
      <c r="Q200" s="147">
        <v>28</v>
      </c>
      <c r="R200" s="147">
        <v>39.200000000000003</v>
      </c>
      <c r="S200" s="147">
        <v>32.799999999999997</v>
      </c>
    </row>
    <row r="201" spans="1:19">
      <c r="A201" s="147">
        <v>0</v>
      </c>
      <c r="B201" s="147">
        <v>20</v>
      </c>
      <c r="C201" s="147">
        <v>20</v>
      </c>
      <c r="D201" s="147">
        <v>20</v>
      </c>
      <c r="E201" s="147">
        <v>0</v>
      </c>
      <c r="F201" s="147">
        <v>20</v>
      </c>
      <c r="G201" s="147">
        <v>450</v>
      </c>
      <c r="H201" s="147">
        <v>10</v>
      </c>
      <c r="I201" s="147">
        <v>20</v>
      </c>
      <c r="J201" s="147">
        <v>1000</v>
      </c>
      <c r="K201" s="147"/>
      <c r="L201" s="147">
        <v>75</v>
      </c>
      <c r="M201" s="147"/>
      <c r="N201" s="147">
        <v>1</v>
      </c>
      <c r="O201" s="147" t="s">
        <v>57</v>
      </c>
      <c r="P201" s="147">
        <v>1</v>
      </c>
      <c r="Q201" s="147">
        <v>30</v>
      </c>
      <c r="R201" s="147">
        <v>38.4</v>
      </c>
      <c r="S201" s="147">
        <v>31.6</v>
      </c>
    </row>
    <row r="202" spans="1:19" ht="26.65">
      <c r="A202" s="147">
        <v>0</v>
      </c>
      <c r="B202" s="147">
        <v>100</v>
      </c>
      <c r="C202" s="147">
        <v>0</v>
      </c>
      <c r="D202" s="147">
        <v>0</v>
      </c>
      <c r="E202" s="147">
        <v>0</v>
      </c>
      <c r="F202" s="147">
        <v>0</v>
      </c>
      <c r="G202" s="147">
        <v>500</v>
      </c>
      <c r="H202" s="147">
        <v>10</v>
      </c>
      <c r="I202" s="147">
        <v>2.5</v>
      </c>
      <c r="J202" s="147"/>
      <c r="K202" s="147">
        <v>30</v>
      </c>
      <c r="L202" s="147">
        <v>20</v>
      </c>
      <c r="M202" s="147">
        <v>200</v>
      </c>
      <c r="N202" s="147">
        <v>0</v>
      </c>
      <c r="O202" s="147" t="s">
        <v>117</v>
      </c>
      <c r="P202" s="147">
        <v>2</v>
      </c>
      <c r="Q202" s="147">
        <v>95</v>
      </c>
      <c r="R202" s="147">
        <v>5</v>
      </c>
      <c r="S202" s="147">
        <v>0</v>
      </c>
    </row>
    <row r="203" spans="1:19" ht="26.65">
      <c r="A203" s="147">
        <v>100</v>
      </c>
      <c r="B203" s="147">
        <v>0</v>
      </c>
      <c r="C203" s="147">
        <v>0</v>
      </c>
      <c r="D203" s="147">
        <v>0</v>
      </c>
      <c r="E203" s="147">
        <v>0</v>
      </c>
      <c r="F203" s="147">
        <v>0</v>
      </c>
      <c r="G203" s="147">
        <v>500</v>
      </c>
      <c r="H203" s="147">
        <v>5</v>
      </c>
      <c r="I203" s="147">
        <v>3</v>
      </c>
      <c r="J203" s="147">
        <v>100</v>
      </c>
      <c r="K203" s="147"/>
      <c r="L203" s="147"/>
      <c r="M203" s="147">
        <v>20</v>
      </c>
      <c r="N203" s="147">
        <v>0</v>
      </c>
      <c r="O203" s="147" t="s">
        <v>117</v>
      </c>
      <c r="P203" s="147">
        <v>2</v>
      </c>
      <c r="Q203" s="147">
        <v>62</v>
      </c>
      <c r="R203" s="147">
        <v>17</v>
      </c>
      <c r="S203" s="147">
        <v>21</v>
      </c>
    </row>
    <row r="204" spans="1:19" ht="26.65">
      <c r="A204" s="147">
        <v>100</v>
      </c>
      <c r="B204" s="147">
        <v>0</v>
      </c>
      <c r="C204" s="147">
        <v>0</v>
      </c>
      <c r="D204" s="147">
        <v>0</v>
      </c>
      <c r="E204" s="147">
        <v>0</v>
      </c>
      <c r="F204" s="147">
        <v>0</v>
      </c>
      <c r="G204" s="147">
        <v>550</v>
      </c>
      <c r="H204" s="147">
        <v>5</v>
      </c>
      <c r="I204" s="147">
        <v>3</v>
      </c>
      <c r="J204" s="147">
        <v>100</v>
      </c>
      <c r="K204" s="147"/>
      <c r="L204" s="147"/>
      <c r="M204" s="147">
        <v>20</v>
      </c>
      <c r="N204" s="147">
        <v>0</v>
      </c>
      <c r="O204" s="147" t="s">
        <v>117</v>
      </c>
      <c r="P204" s="147">
        <v>2</v>
      </c>
      <c r="Q204" s="147">
        <v>71</v>
      </c>
      <c r="R204" s="147">
        <v>22</v>
      </c>
      <c r="S204" s="147">
        <v>7</v>
      </c>
    </row>
    <row r="205" spans="1:19" ht="26.65">
      <c r="A205" s="147">
        <v>100</v>
      </c>
      <c r="B205" s="147">
        <v>0</v>
      </c>
      <c r="C205" s="147">
        <v>0</v>
      </c>
      <c r="D205" s="147">
        <v>0</v>
      </c>
      <c r="E205" s="147">
        <v>0</v>
      </c>
      <c r="F205" s="147">
        <v>0</v>
      </c>
      <c r="G205" s="147">
        <v>600</v>
      </c>
      <c r="H205" s="147">
        <v>5</v>
      </c>
      <c r="I205" s="147">
        <v>3</v>
      </c>
      <c r="J205" s="147">
        <v>100</v>
      </c>
      <c r="K205" s="147"/>
      <c r="L205" s="147"/>
      <c r="M205" s="147">
        <v>20</v>
      </c>
      <c r="N205" s="147">
        <v>0</v>
      </c>
      <c r="O205" s="147" t="s">
        <v>117</v>
      </c>
      <c r="P205" s="147">
        <v>2</v>
      </c>
      <c r="Q205" s="147">
        <v>69</v>
      </c>
      <c r="R205" s="147">
        <v>27</v>
      </c>
      <c r="S205" s="147">
        <v>4</v>
      </c>
    </row>
    <row r="206" spans="1:19" ht="26.65">
      <c r="A206" s="147">
        <v>100</v>
      </c>
      <c r="B206" s="147">
        <v>0</v>
      </c>
      <c r="C206" s="147">
        <v>0</v>
      </c>
      <c r="D206" s="147">
        <v>0</v>
      </c>
      <c r="E206" s="147">
        <v>0</v>
      </c>
      <c r="F206" s="147">
        <v>0</v>
      </c>
      <c r="G206" s="147">
        <v>650</v>
      </c>
      <c r="H206" s="147">
        <v>5</v>
      </c>
      <c r="I206" s="147">
        <v>3</v>
      </c>
      <c r="J206" s="147">
        <v>100</v>
      </c>
      <c r="K206" s="147"/>
      <c r="L206" s="147"/>
      <c r="M206" s="147">
        <v>20</v>
      </c>
      <c r="N206" s="147">
        <v>0</v>
      </c>
      <c r="O206" s="147" t="s">
        <v>117</v>
      </c>
      <c r="P206" s="147">
        <v>2</v>
      </c>
      <c r="Q206" s="147">
        <v>68</v>
      </c>
      <c r="R206" s="147">
        <v>30</v>
      </c>
      <c r="S206" s="147">
        <v>2</v>
      </c>
    </row>
    <row r="207" spans="1:19" ht="26.65">
      <c r="A207" s="147">
        <v>100</v>
      </c>
      <c r="B207" s="147">
        <v>0</v>
      </c>
      <c r="C207" s="147">
        <v>0</v>
      </c>
      <c r="D207" s="147">
        <v>0</v>
      </c>
      <c r="E207" s="147">
        <v>0</v>
      </c>
      <c r="F207" s="147">
        <v>0</v>
      </c>
      <c r="G207" s="147">
        <v>700</v>
      </c>
      <c r="H207" s="147">
        <v>5</v>
      </c>
      <c r="I207" s="147">
        <v>3</v>
      </c>
      <c r="J207" s="147">
        <v>100</v>
      </c>
      <c r="K207" s="147"/>
      <c r="L207" s="147"/>
      <c r="M207" s="147">
        <v>20</v>
      </c>
      <c r="N207" s="147">
        <v>0</v>
      </c>
      <c r="O207" s="147" t="s">
        <v>117</v>
      </c>
      <c r="P207" s="147">
        <v>2</v>
      </c>
      <c r="Q207" s="147">
        <v>69</v>
      </c>
      <c r="R207" s="147">
        <v>30</v>
      </c>
      <c r="S207" s="147">
        <v>1</v>
      </c>
    </row>
    <row r="208" spans="1:19" ht="26.65">
      <c r="A208" s="147">
        <v>100</v>
      </c>
      <c r="B208" s="147">
        <v>0</v>
      </c>
      <c r="C208" s="147">
        <v>0</v>
      </c>
      <c r="D208" s="147">
        <v>0</v>
      </c>
      <c r="E208" s="147">
        <v>0</v>
      </c>
      <c r="F208" s="147">
        <v>0</v>
      </c>
      <c r="G208" s="147">
        <v>750</v>
      </c>
      <c r="H208" s="147">
        <v>5</v>
      </c>
      <c r="I208" s="147">
        <v>3</v>
      </c>
      <c r="J208" s="147">
        <v>100</v>
      </c>
      <c r="K208" s="147"/>
      <c r="L208" s="147"/>
      <c r="M208" s="147">
        <v>20</v>
      </c>
      <c r="N208" s="147">
        <v>0</v>
      </c>
      <c r="O208" s="147" t="s">
        <v>117</v>
      </c>
      <c r="P208" s="147">
        <v>2</v>
      </c>
      <c r="Q208" s="147">
        <v>63</v>
      </c>
      <c r="R208" s="147">
        <v>36</v>
      </c>
      <c r="S208" s="147">
        <v>1</v>
      </c>
    </row>
    <row r="209" spans="1:19" ht="26.65">
      <c r="A209" s="147">
        <v>100</v>
      </c>
      <c r="B209" s="147">
        <v>0</v>
      </c>
      <c r="C209" s="147">
        <v>0</v>
      </c>
      <c r="D209" s="147">
        <v>0</v>
      </c>
      <c r="E209" s="147">
        <v>0</v>
      </c>
      <c r="F209" s="147">
        <v>0</v>
      </c>
      <c r="G209" s="147">
        <v>800</v>
      </c>
      <c r="H209" s="147">
        <v>5</v>
      </c>
      <c r="I209" s="147">
        <v>3</v>
      </c>
      <c r="J209" s="147">
        <v>100</v>
      </c>
      <c r="K209" s="147"/>
      <c r="L209" s="147"/>
      <c r="M209" s="147">
        <v>20</v>
      </c>
      <c r="N209" s="147">
        <v>0</v>
      </c>
      <c r="O209" s="147" t="s">
        <v>117</v>
      </c>
      <c r="P209" s="147">
        <v>2</v>
      </c>
      <c r="Q209" s="147">
        <v>64</v>
      </c>
      <c r="R209" s="147">
        <v>35</v>
      </c>
      <c r="S209" s="147">
        <v>1</v>
      </c>
    </row>
    <row r="210" spans="1:19" ht="26.65">
      <c r="A210" s="147">
        <v>100</v>
      </c>
      <c r="B210" s="147">
        <v>0</v>
      </c>
      <c r="C210" s="147">
        <v>0</v>
      </c>
      <c r="D210" s="147">
        <v>0</v>
      </c>
      <c r="E210" s="147">
        <v>0</v>
      </c>
      <c r="F210" s="147">
        <v>0</v>
      </c>
      <c r="G210" s="147">
        <v>700</v>
      </c>
      <c r="H210" s="147">
        <v>25</v>
      </c>
      <c r="I210" s="147"/>
      <c r="J210" s="147"/>
      <c r="K210" s="147">
        <v>25</v>
      </c>
      <c r="L210" s="147"/>
      <c r="M210" s="147">
        <v>200</v>
      </c>
      <c r="N210" s="147">
        <v>0</v>
      </c>
      <c r="O210" s="147" t="s">
        <v>117</v>
      </c>
      <c r="P210" s="147">
        <v>2</v>
      </c>
      <c r="Q210" s="147">
        <v>79.72</v>
      </c>
      <c r="R210" s="147">
        <v>16.77</v>
      </c>
      <c r="S210" s="147">
        <v>0</v>
      </c>
    </row>
    <row r="211" spans="1:19" ht="26.65">
      <c r="A211" s="147">
        <v>0</v>
      </c>
      <c r="B211" s="147">
        <v>100</v>
      </c>
      <c r="C211" s="147">
        <v>0</v>
      </c>
      <c r="D211" s="147">
        <v>0</v>
      </c>
      <c r="E211" s="147">
        <v>0</v>
      </c>
      <c r="F211" s="147">
        <v>0</v>
      </c>
      <c r="G211" s="147">
        <v>700</v>
      </c>
      <c r="H211" s="147">
        <v>25</v>
      </c>
      <c r="I211" s="147"/>
      <c r="J211" s="147"/>
      <c r="K211" s="147">
        <v>25</v>
      </c>
      <c r="L211" s="147"/>
      <c r="M211" s="147">
        <v>200</v>
      </c>
      <c r="N211" s="147">
        <v>0</v>
      </c>
      <c r="O211" s="147" t="s">
        <v>117</v>
      </c>
      <c r="P211" s="147">
        <v>2</v>
      </c>
      <c r="Q211" s="147">
        <v>84.25</v>
      </c>
      <c r="R211" s="147">
        <v>15.02</v>
      </c>
      <c r="S211" s="147">
        <v>0</v>
      </c>
    </row>
    <row r="212" spans="1:19" ht="26.65">
      <c r="A212" s="147">
        <v>0</v>
      </c>
      <c r="B212" s="147">
        <v>0</v>
      </c>
      <c r="C212" s="147">
        <v>100</v>
      </c>
      <c r="D212" s="147">
        <v>0</v>
      </c>
      <c r="E212" s="147">
        <v>0</v>
      </c>
      <c r="F212" s="147">
        <v>0</v>
      </c>
      <c r="G212" s="147">
        <v>700</v>
      </c>
      <c r="H212" s="147">
        <v>25</v>
      </c>
      <c r="I212" s="147"/>
      <c r="J212" s="147"/>
      <c r="K212" s="147">
        <v>25</v>
      </c>
      <c r="L212" s="147"/>
      <c r="M212" s="147">
        <v>200</v>
      </c>
      <c r="N212" s="147">
        <v>0</v>
      </c>
      <c r="O212" s="147" t="s">
        <v>117</v>
      </c>
      <c r="P212" s="147">
        <v>2</v>
      </c>
      <c r="Q212" s="147">
        <v>84.44</v>
      </c>
      <c r="R212" s="147">
        <v>13.63</v>
      </c>
      <c r="S212" s="147">
        <v>0.15</v>
      </c>
    </row>
    <row r="213" spans="1:19" ht="26.65">
      <c r="A213" s="147">
        <v>0</v>
      </c>
      <c r="B213" s="147">
        <v>0</v>
      </c>
      <c r="C213" s="147">
        <v>0</v>
      </c>
      <c r="D213" s="147">
        <v>100</v>
      </c>
      <c r="E213" s="147">
        <v>0</v>
      </c>
      <c r="F213" s="147">
        <v>0</v>
      </c>
      <c r="G213" s="147">
        <v>700</v>
      </c>
      <c r="H213" s="147">
        <v>25</v>
      </c>
      <c r="I213" s="147"/>
      <c r="J213" s="147"/>
      <c r="K213" s="147">
        <v>25</v>
      </c>
      <c r="L213" s="147"/>
      <c r="M213" s="147">
        <v>200</v>
      </c>
      <c r="N213" s="147">
        <v>0</v>
      </c>
      <c r="O213" s="147" t="s">
        <v>117</v>
      </c>
      <c r="P213" s="147">
        <v>2</v>
      </c>
      <c r="Q213" s="147">
        <v>83.77</v>
      </c>
      <c r="R213" s="147">
        <v>3.41</v>
      </c>
      <c r="S213" s="147">
        <v>3.5</v>
      </c>
    </row>
    <row r="214" spans="1:19" ht="26.65">
      <c r="A214" s="147">
        <v>0</v>
      </c>
      <c r="B214" s="147">
        <v>0</v>
      </c>
      <c r="C214" s="147">
        <v>0</v>
      </c>
      <c r="D214" s="147">
        <v>0</v>
      </c>
      <c r="E214" s="147">
        <v>100</v>
      </c>
      <c r="F214" s="147">
        <v>0</v>
      </c>
      <c r="G214" s="147">
        <v>700</v>
      </c>
      <c r="H214" s="147">
        <v>25</v>
      </c>
      <c r="I214" s="147"/>
      <c r="J214" s="147"/>
      <c r="K214" s="147">
        <v>25</v>
      </c>
      <c r="L214" s="147"/>
      <c r="M214" s="147">
        <v>200</v>
      </c>
      <c r="N214" s="147">
        <v>0</v>
      </c>
      <c r="O214" s="147" t="s">
        <v>117</v>
      </c>
      <c r="P214" s="147">
        <v>2</v>
      </c>
      <c r="Q214" s="147">
        <v>31.69</v>
      </c>
      <c r="R214" s="147">
        <v>2.4700000000000002</v>
      </c>
      <c r="S214" s="147">
        <v>13.78</v>
      </c>
    </row>
    <row r="215" spans="1:19" ht="26.65">
      <c r="A215" s="147">
        <v>0</v>
      </c>
      <c r="B215" s="147">
        <v>0</v>
      </c>
      <c r="C215" s="147">
        <v>0</v>
      </c>
      <c r="D215" s="147">
        <v>0</v>
      </c>
      <c r="E215" s="147">
        <v>0</v>
      </c>
      <c r="F215" s="147">
        <v>100</v>
      </c>
      <c r="G215" s="147">
        <v>700</v>
      </c>
      <c r="H215" s="147">
        <v>25</v>
      </c>
      <c r="I215" s="147"/>
      <c r="J215" s="147"/>
      <c r="K215" s="147">
        <v>25</v>
      </c>
      <c r="L215" s="147"/>
      <c r="M215" s="147">
        <v>200</v>
      </c>
      <c r="N215" s="147">
        <v>0</v>
      </c>
      <c r="O215" s="147" t="s">
        <v>117</v>
      </c>
      <c r="P215" s="147">
        <v>2</v>
      </c>
      <c r="Q215" s="147">
        <v>41.3</v>
      </c>
      <c r="R215" s="147">
        <v>33.99</v>
      </c>
      <c r="S215" s="147">
        <v>15.55</v>
      </c>
    </row>
    <row r="216" spans="1:19" ht="26.65">
      <c r="A216" s="147">
        <v>31.25</v>
      </c>
      <c r="B216" s="147">
        <v>31.25</v>
      </c>
      <c r="C216" s="147">
        <v>7.29</v>
      </c>
      <c r="D216" s="147">
        <v>13.5</v>
      </c>
      <c r="E216" s="147">
        <v>11.46</v>
      </c>
      <c r="F216" s="147">
        <v>5.21</v>
      </c>
      <c r="G216" s="147">
        <v>700</v>
      </c>
      <c r="H216" s="147">
        <v>25</v>
      </c>
      <c r="I216" s="147"/>
      <c r="J216" s="147"/>
      <c r="K216" s="147">
        <v>25</v>
      </c>
      <c r="L216" s="147"/>
      <c r="M216" s="147">
        <v>200</v>
      </c>
      <c r="N216" s="147">
        <v>0</v>
      </c>
      <c r="O216" s="147" t="s">
        <v>117</v>
      </c>
      <c r="P216" s="147">
        <v>2</v>
      </c>
      <c r="Q216" s="147">
        <v>75.12</v>
      </c>
      <c r="R216" s="147">
        <v>9.6300000000000008</v>
      </c>
      <c r="S216" s="147">
        <v>2.87</v>
      </c>
    </row>
    <row r="217" spans="1:19" ht="26.65">
      <c r="A217" s="147">
        <v>26.2</v>
      </c>
      <c r="B217" s="147">
        <v>31.1</v>
      </c>
      <c r="C217" s="147">
        <v>8.1999999999999993</v>
      </c>
      <c r="D217" s="147">
        <v>13</v>
      </c>
      <c r="E217" s="147">
        <v>0</v>
      </c>
      <c r="F217" s="147">
        <v>0</v>
      </c>
      <c r="G217" s="147">
        <v>500</v>
      </c>
      <c r="H217" s="147">
        <v>20</v>
      </c>
      <c r="I217" s="147">
        <v>2.5</v>
      </c>
      <c r="J217" s="147">
        <v>400</v>
      </c>
      <c r="K217" s="147"/>
      <c r="L217" s="147">
        <v>30</v>
      </c>
      <c r="M217" s="147">
        <v>200</v>
      </c>
      <c r="N217" s="147">
        <v>0</v>
      </c>
      <c r="O217" s="147" t="s">
        <v>117</v>
      </c>
      <c r="P217" s="147">
        <v>2</v>
      </c>
      <c r="Q217" s="147">
        <v>29</v>
      </c>
      <c r="R217" s="147">
        <v>20.89</v>
      </c>
      <c r="S217" s="147">
        <v>50.11</v>
      </c>
    </row>
    <row r="218" spans="1:19" ht="26.65">
      <c r="A218" s="147">
        <v>17.8</v>
      </c>
      <c r="B218" s="147">
        <v>19.600000000000001</v>
      </c>
      <c r="C218" s="147">
        <v>13.9</v>
      </c>
      <c r="D218" s="147">
        <v>8.6999999999999993</v>
      </c>
      <c r="E218" s="147">
        <v>0</v>
      </c>
      <c r="F218" s="147">
        <v>0</v>
      </c>
      <c r="G218" s="147">
        <v>500</v>
      </c>
      <c r="H218" s="147">
        <v>20</v>
      </c>
      <c r="I218" s="147">
        <v>2.5</v>
      </c>
      <c r="J218" s="147">
        <v>400</v>
      </c>
      <c r="K218" s="147"/>
      <c r="L218" s="147">
        <v>30</v>
      </c>
      <c r="M218" s="147">
        <v>200</v>
      </c>
      <c r="N218" s="147">
        <v>0</v>
      </c>
      <c r="O218" s="147" t="s">
        <v>117</v>
      </c>
      <c r="P218" s="147">
        <v>2</v>
      </c>
      <c r="Q218" s="147">
        <v>26.33</v>
      </c>
      <c r="R218" s="147">
        <v>19.170000000000002</v>
      </c>
      <c r="S218" s="147">
        <v>54.5</v>
      </c>
    </row>
    <row r="219" spans="1:19" ht="26.65">
      <c r="A219" s="147">
        <v>3.5</v>
      </c>
      <c r="B219" s="147">
        <v>25</v>
      </c>
      <c r="C219" s="147">
        <v>22.2</v>
      </c>
      <c r="D219" s="147">
        <v>4</v>
      </c>
      <c r="E219" s="147">
        <v>0</v>
      </c>
      <c r="F219" s="147">
        <v>0</v>
      </c>
      <c r="G219" s="147">
        <v>500</v>
      </c>
      <c r="H219" s="147">
        <v>20</v>
      </c>
      <c r="I219" s="147">
        <v>2.5</v>
      </c>
      <c r="J219" s="147">
        <v>400</v>
      </c>
      <c r="K219" s="147"/>
      <c r="L219" s="147">
        <v>30</v>
      </c>
      <c r="M219" s="147">
        <v>200</v>
      </c>
      <c r="N219" s="147">
        <v>0</v>
      </c>
      <c r="O219" s="147" t="s">
        <v>117</v>
      </c>
      <c r="P219" s="147">
        <v>2</v>
      </c>
      <c r="Q219" s="147">
        <v>44.62</v>
      </c>
      <c r="R219" s="147">
        <v>39</v>
      </c>
      <c r="S219" s="147">
        <v>16.38</v>
      </c>
    </row>
    <row r="220" spans="1:19" ht="26.65">
      <c r="A220" s="147">
        <v>17</v>
      </c>
      <c r="B220" s="147">
        <v>34</v>
      </c>
      <c r="C220" s="147">
        <v>15.4</v>
      </c>
      <c r="D220" s="147">
        <v>12.4</v>
      </c>
      <c r="E220" s="147">
        <v>0</v>
      </c>
      <c r="F220" s="147">
        <v>0</v>
      </c>
      <c r="G220" s="147">
        <v>500</v>
      </c>
      <c r="H220" s="147">
        <v>20</v>
      </c>
      <c r="I220" s="147">
        <v>2.5</v>
      </c>
      <c r="J220" s="147">
        <v>400</v>
      </c>
      <c r="K220" s="147"/>
      <c r="L220" s="147">
        <v>30</v>
      </c>
      <c r="M220" s="147">
        <v>200</v>
      </c>
      <c r="N220" s="147">
        <v>0</v>
      </c>
      <c r="O220" s="147" t="s">
        <v>117</v>
      </c>
      <c r="P220" s="147">
        <v>2</v>
      </c>
      <c r="Q220" s="147">
        <v>43.2</v>
      </c>
      <c r="R220" s="147">
        <v>9.2799999999999994</v>
      </c>
      <c r="S220" s="147">
        <v>47.52</v>
      </c>
    </row>
    <row r="221" spans="1:19" ht="26.65">
      <c r="A221" s="147">
        <v>50</v>
      </c>
      <c r="B221" s="147">
        <v>50</v>
      </c>
      <c r="C221" s="147">
        <v>0</v>
      </c>
      <c r="D221" s="147">
        <v>0</v>
      </c>
      <c r="E221" s="147">
        <v>0</v>
      </c>
      <c r="F221" s="147">
        <v>0</v>
      </c>
      <c r="G221" s="147">
        <v>500</v>
      </c>
      <c r="H221" s="147">
        <v>10</v>
      </c>
      <c r="I221" s="147">
        <v>5</v>
      </c>
      <c r="J221" s="147">
        <v>2</v>
      </c>
      <c r="K221" s="147"/>
      <c r="L221" s="147">
        <v>30</v>
      </c>
      <c r="M221" s="147"/>
      <c r="N221" s="147">
        <v>0</v>
      </c>
      <c r="O221" s="147" t="s">
        <v>117</v>
      </c>
      <c r="P221" s="147">
        <v>2</v>
      </c>
      <c r="Q221" s="147">
        <v>83</v>
      </c>
      <c r="R221" s="147">
        <v>10</v>
      </c>
      <c r="S221" s="147">
        <v>0</v>
      </c>
    </row>
    <row r="222" spans="1:19" ht="26.65">
      <c r="A222" s="147">
        <v>0</v>
      </c>
      <c r="B222" s="147">
        <v>0</v>
      </c>
      <c r="C222" s="147">
        <v>100</v>
      </c>
      <c r="D222" s="147">
        <v>0</v>
      </c>
      <c r="E222" s="147">
        <v>0</v>
      </c>
      <c r="F222" s="147">
        <v>0</v>
      </c>
      <c r="G222" s="147">
        <v>500</v>
      </c>
      <c r="H222" s="147">
        <v>10</v>
      </c>
      <c r="I222" s="147">
        <v>5</v>
      </c>
      <c r="J222" s="147">
        <v>2</v>
      </c>
      <c r="K222" s="147"/>
      <c r="L222" s="147">
        <v>30</v>
      </c>
      <c r="M222" s="147"/>
      <c r="N222" s="147">
        <v>0</v>
      </c>
      <c r="O222" s="147" t="s">
        <v>117</v>
      </c>
      <c r="P222" s="147">
        <v>2</v>
      </c>
      <c r="Q222" s="147">
        <v>81</v>
      </c>
      <c r="R222" s="147">
        <v>17</v>
      </c>
      <c r="S222" s="147">
        <v>0</v>
      </c>
    </row>
    <row r="223" spans="1:19" ht="26.65">
      <c r="A223" s="147">
        <v>0</v>
      </c>
      <c r="B223" s="147">
        <v>0</v>
      </c>
      <c r="C223" s="147">
        <v>0</v>
      </c>
      <c r="D223" s="147">
        <v>100</v>
      </c>
      <c r="E223" s="147">
        <v>0</v>
      </c>
      <c r="F223" s="147">
        <v>0</v>
      </c>
      <c r="G223" s="147">
        <v>500</v>
      </c>
      <c r="H223" s="147">
        <v>10</v>
      </c>
      <c r="I223" s="147">
        <v>5</v>
      </c>
      <c r="J223" s="147">
        <v>2</v>
      </c>
      <c r="K223" s="147"/>
      <c r="L223" s="147">
        <v>30</v>
      </c>
      <c r="M223" s="147"/>
      <c r="N223" s="147">
        <v>0</v>
      </c>
      <c r="O223" s="147" t="s">
        <v>117</v>
      </c>
      <c r="P223" s="147">
        <v>2</v>
      </c>
      <c r="Q223" s="147">
        <v>97</v>
      </c>
      <c r="R223" s="147">
        <v>3</v>
      </c>
      <c r="S223" s="147">
        <v>0</v>
      </c>
    </row>
    <row r="224" spans="1:19" ht="26.65">
      <c r="A224" s="147">
        <v>0</v>
      </c>
      <c r="B224" s="147">
        <v>0</v>
      </c>
      <c r="C224" s="147">
        <v>0</v>
      </c>
      <c r="D224" s="147">
        <v>0</v>
      </c>
      <c r="E224" s="147">
        <v>0</v>
      </c>
      <c r="F224" s="147">
        <v>100</v>
      </c>
      <c r="G224" s="147">
        <v>500</v>
      </c>
      <c r="H224" s="147">
        <v>10</v>
      </c>
      <c r="I224" s="147">
        <v>5</v>
      </c>
      <c r="J224" s="147">
        <v>2</v>
      </c>
      <c r="K224" s="147"/>
      <c r="L224" s="147">
        <v>30</v>
      </c>
      <c r="M224" s="147"/>
      <c r="N224" s="147">
        <v>0</v>
      </c>
      <c r="O224" s="147" t="s">
        <v>117</v>
      </c>
      <c r="P224" s="147">
        <v>2</v>
      </c>
      <c r="Q224" s="147">
        <v>38.5</v>
      </c>
      <c r="R224" s="147">
        <v>30</v>
      </c>
      <c r="S224" s="147">
        <v>20</v>
      </c>
    </row>
    <row r="225" spans="1:19" ht="26.65">
      <c r="A225" s="147">
        <v>30</v>
      </c>
      <c r="B225" s="147">
        <v>30</v>
      </c>
      <c r="C225" s="147">
        <v>13</v>
      </c>
      <c r="D225" s="147">
        <v>18</v>
      </c>
      <c r="E225" s="147">
        <v>0</v>
      </c>
      <c r="F225" s="147">
        <v>0</v>
      </c>
      <c r="G225" s="147">
        <v>500</v>
      </c>
      <c r="H225" s="147">
        <v>10</v>
      </c>
      <c r="I225" s="147">
        <v>5</v>
      </c>
      <c r="J225" s="147">
        <v>2</v>
      </c>
      <c r="K225" s="147"/>
      <c r="L225" s="147">
        <v>30</v>
      </c>
      <c r="M225" s="147"/>
      <c r="N225" s="147">
        <v>0</v>
      </c>
      <c r="O225" s="147" t="s">
        <v>117</v>
      </c>
      <c r="P225" s="147">
        <v>2</v>
      </c>
      <c r="Q225" s="147">
        <v>80</v>
      </c>
      <c r="R225" s="147">
        <v>13</v>
      </c>
      <c r="S225" s="147">
        <v>7</v>
      </c>
    </row>
    <row r="226" spans="1:19" ht="26.65">
      <c r="A226" s="147">
        <v>30</v>
      </c>
      <c r="B226" s="147">
        <v>30</v>
      </c>
      <c r="C226" s="147">
        <v>13</v>
      </c>
      <c r="D226" s="147">
        <v>18</v>
      </c>
      <c r="E226" s="147">
        <v>0</v>
      </c>
      <c r="F226" s="147">
        <v>0</v>
      </c>
      <c r="G226" s="147">
        <v>500</v>
      </c>
      <c r="H226" s="147">
        <v>10</v>
      </c>
      <c r="I226" s="147">
        <v>5</v>
      </c>
      <c r="J226" s="147">
        <v>2</v>
      </c>
      <c r="K226" s="147"/>
      <c r="L226" s="147">
        <v>30</v>
      </c>
      <c r="M226" s="147"/>
      <c r="N226" s="147">
        <v>0</v>
      </c>
      <c r="O226" s="147" t="s">
        <v>117</v>
      </c>
      <c r="P226" s="147">
        <v>2</v>
      </c>
      <c r="Q226" s="147">
        <v>88</v>
      </c>
      <c r="R226" s="147">
        <v>10</v>
      </c>
      <c r="S226" s="147">
        <v>2</v>
      </c>
    </row>
    <row r="227" spans="1:19" ht="26.65">
      <c r="A227" s="147">
        <v>25</v>
      </c>
      <c r="B227" s="147">
        <v>35</v>
      </c>
      <c r="C227" s="147">
        <v>40</v>
      </c>
      <c r="D227" s="147">
        <v>0</v>
      </c>
      <c r="E227" s="147">
        <v>0</v>
      </c>
      <c r="F227" s="147">
        <v>0</v>
      </c>
      <c r="G227" s="147">
        <v>400</v>
      </c>
      <c r="H227" s="147">
        <v>12</v>
      </c>
      <c r="I227" s="147">
        <v>1.4</v>
      </c>
      <c r="J227" s="147"/>
      <c r="K227" s="147"/>
      <c r="L227" s="147">
        <v>60</v>
      </c>
      <c r="M227" s="147">
        <v>500</v>
      </c>
      <c r="N227" s="147">
        <v>0</v>
      </c>
      <c r="O227" s="147" t="s">
        <v>117</v>
      </c>
      <c r="P227" s="147">
        <v>2</v>
      </c>
      <c r="Q227" s="147">
        <v>18.89</v>
      </c>
      <c r="R227" s="147">
        <v>41.24</v>
      </c>
      <c r="S227" s="147">
        <v>39.86</v>
      </c>
    </row>
    <row r="228" spans="1:19" ht="26.65">
      <c r="A228" s="147">
        <v>25</v>
      </c>
      <c r="B228" s="147">
        <v>35</v>
      </c>
      <c r="C228" s="147">
        <v>40</v>
      </c>
      <c r="D228" s="147">
        <v>0</v>
      </c>
      <c r="E228" s="147">
        <v>0</v>
      </c>
      <c r="F228" s="147">
        <v>0</v>
      </c>
      <c r="G228" s="147">
        <v>500</v>
      </c>
      <c r="H228" s="147">
        <v>12</v>
      </c>
      <c r="I228" s="147">
        <v>1.4</v>
      </c>
      <c r="J228" s="147"/>
      <c r="K228" s="147"/>
      <c r="L228" s="147">
        <v>60</v>
      </c>
      <c r="M228" s="147">
        <v>500</v>
      </c>
      <c r="N228" s="147">
        <v>0</v>
      </c>
      <c r="O228" s="147" t="s">
        <v>117</v>
      </c>
      <c r="P228" s="147">
        <v>2</v>
      </c>
      <c r="Q228" s="147">
        <v>30.66</v>
      </c>
      <c r="R228" s="147">
        <v>67.91</v>
      </c>
      <c r="S228" s="147">
        <v>1.43</v>
      </c>
    </row>
    <row r="229" spans="1:19" ht="26.65">
      <c r="A229" s="147">
        <v>25</v>
      </c>
      <c r="B229" s="147">
        <v>35</v>
      </c>
      <c r="C229" s="147">
        <v>40</v>
      </c>
      <c r="D229" s="147">
        <v>0</v>
      </c>
      <c r="E229" s="147">
        <v>0</v>
      </c>
      <c r="F229" s="147">
        <v>0</v>
      </c>
      <c r="G229" s="147">
        <v>450</v>
      </c>
      <c r="H229" s="147">
        <v>12</v>
      </c>
      <c r="I229" s="147">
        <v>1.4</v>
      </c>
      <c r="J229" s="147"/>
      <c r="K229" s="147"/>
      <c r="L229" s="147">
        <v>45</v>
      </c>
      <c r="M229" s="147">
        <v>500</v>
      </c>
      <c r="N229" s="147">
        <v>0</v>
      </c>
      <c r="O229" s="147" t="s">
        <v>117</v>
      </c>
      <c r="P229" s="147">
        <v>2</v>
      </c>
      <c r="Q229" s="147">
        <v>26.68</v>
      </c>
      <c r="R229" s="147">
        <v>47.87</v>
      </c>
      <c r="S229" s="147">
        <v>25.46</v>
      </c>
    </row>
    <row r="230" spans="1:19" ht="26.65">
      <c r="A230" s="147">
        <v>25</v>
      </c>
      <c r="B230" s="147">
        <v>35</v>
      </c>
      <c r="C230" s="147">
        <v>40</v>
      </c>
      <c r="D230" s="147">
        <v>0</v>
      </c>
      <c r="E230" s="147">
        <v>0</v>
      </c>
      <c r="F230" s="147">
        <v>0</v>
      </c>
      <c r="G230" s="147">
        <v>475</v>
      </c>
      <c r="H230" s="147">
        <v>12</v>
      </c>
      <c r="I230" s="147">
        <v>1.4</v>
      </c>
      <c r="J230" s="147"/>
      <c r="K230" s="147"/>
      <c r="L230" s="147">
        <v>45</v>
      </c>
      <c r="M230" s="147">
        <v>500</v>
      </c>
      <c r="N230" s="147">
        <v>0</v>
      </c>
      <c r="O230" s="147" t="s">
        <v>117</v>
      </c>
      <c r="P230" s="147">
        <v>2</v>
      </c>
      <c r="Q230" s="147">
        <v>28.26</v>
      </c>
      <c r="R230" s="147">
        <v>59.99</v>
      </c>
      <c r="S230" s="147">
        <v>11.75</v>
      </c>
    </row>
    <row r="231" spans="1:19" ht="26.65">
      <c r="A231" s="147">
        <v>25</v>
      </c>
      <c r="B231" s="147">
        <v>35</v>
      </c>
      <c r="C231" s="147">
        <v>40</v>
      </c>
      <c r="D231" s="147">
        <v>0</v>
      </c>
      <c r="E231" s="147">
        <v>0</v>
      </c>
      <c r="F231" s="147">
        <v>0</v>
      </c>
      <c r="G231" s="147">
        <v>500</v>
      </c>
      <c r="H231" s="147">
        <v>12</v>
      </c>
      <c r="I231" s="147">
        <v>1.4</v>
      </c>
      <c r="J231" s="147"/>
      <c r="K231" s="147"/>
      <c r="L231" s="147">
        <v>45</v>
      </c>
      <c r="M231" s="147">
        <v>500</v>
      </c>
      <c r="N231" s="147">
        <v>0</v>
      </c>
      <c r="O231" s="147" t="s">
        <v>117</v>
      </c>
      <c r="P231" s="147">
        <v>2</v>
      </c>
      <c r="Q231" s="147">
        <v>32.799999999999997</v>
      </c>
      <c r="R231" s="147">
        <v>65.75</v>
      </c>
      <c r="S231" s="147">
        <v>1.46</v>
      </c>
    </row>
    <row r="232" spans="1:19" ht="26.65">
      <c r="A232" s="147">
        <v>25</v>
      </c>
      <c r="B232" s="147">
        <v>35</v>
      </c>
      <c r="C232" s="147">
        <v>40</v>
      </c>
      <c r="D232" s="147">
        <v>0</v>
      </c>
      <c r="E232" s="147">
        <v>0</v>
      </c>
      <c r="F232" s="147">
        <v>0</v>
      </c>
      <c r="G232" s="147">
        <v>525</v>
      </c>
      <c r="H232" s="147">
        <v>12</v>
      </c>
      <c r="I232" s="147">
        <v>1.4</v>
      </c>
      <c r="J232" s="147"/>
      <c r="K232" s="147"/>
      <c r="L232" s="147">
        <v>45</v>
      </c>
      <c r="M232" s="147">
        <v>500</v>
      </c>
      <c r="N232" s="147">
        <v>0</v>
      </c>
      <c r="O232" s="147" t="s">
        <v>117</v>
      </c>
      <c r="P232" s="147">
        <v>2</v>
      </c>
      <c r="Q232" s="147">
        <v>28.8</v>
      </c>
      <c r="R232" s="147">
        <v>69.98</v>
      </c>
      <c r="S232" s="147">
        <v>1.23</v>
      </c>
    </row>
    <row r="233" spans="1:19" ht="26.65">
      <c r="A233" s="147">
        <v>25</v>
      </c>
      <c r="B233" s="147">
        <v>35</v>
      </c>
      <c r="C233" s="147">
        <v>40</v>
      </c>
      <c r="D233" s="147">
        <v>0</v>
      </c>
      <c r="E233" s="147">
        <v>0</v>
      </c>
      <c r="F233" s="147">
        <v>0</v>
      </c>
      <c r="G233" s="147">
        <v>500</v>
      </c>
      <c r="H233" s="147">
        <v>12</v>
      </c>
      <c r="I233" s="147">
        <v>1.4</v>
      </c>
      <c r="J233" s="147"/>
      <c r="K233" s="147"/>
      <c r="L233" s="147">
        <v>30</v>
      </c>
      <c r="M233" s="147">
        <v>500</v>
      </c>
      <c r="N233" s="147">
        <v>0</v>
      </c>
      <c r="O233" s="147" t="s">
        <v>117</v>
      </c>
      <c r="P233" s="147">
        <v>2</v>
      </c>
      <c r="Q233" s="147">
        <v>28.8</v>
      </c>
      <c r="R233" s="147">
        <v>66.13</v>
      </c>
      <c r="S233" s="147">
        <v>5.08</v>
      </c>
    </row>
    <row r="234" spans="1:19" ht="26.65">
      <c r="A234" s="147">
        <v>25</v>
      </c>
      <c r="B234" s="147">
        <v>35</v>
      </c>
      <c r="C234" s="147">
        <v>40</v>
      </c>
      <c r="D234" s="147">
        <v>0</v>
      </c>
      <c r="E234" s="147">
        <v>0</v>
      </c>
      <c r="F234" s="147">
        <v>0</v>
      </c>
      <c r="G234" s="147">
        <v>500</v>
      </c>
      <c r="H234" s="147">
        <v>12</v>
      </c>
      <c r="I234" s="147">
        <v>1.4</v>
      </c>
      <c r="J234" s="147"/>
      <c r="K234" s="147"/>
      <c r="L234" s="147">
        <v>90</v>
      </c>
      <c r="M234" s="147">
        <v>500</v>
      </c>
      <c r="N234" s="147">
        <v>0</v>
      </c>
      <c r="O234" s="147" t="s">
        <v>117</v>
      </c>
      <c r="P234" s="147">
        <v>2</v>
      </c>
      <c r="Q234" s="147">
        <v>30.37</v>
      </c>
      <c r="R234" s="147">
        <v>68.17</v>
      </c>
      <c r="S234" s="147">
        <v>1.47</v>
      </c>
    </row>
    <row r="235" spans="1:19" ht="26.65">
      <c r="A235" s="147">
        <v>0</v>
      </c>
      <c r="B235" s="147">
        <v>100</v>
      </c>
      <c r="C235" s="147">
        <v>0</v>
      </c>
      <c r="D235" s="147">
        <v>0</v>
      </c>
      <c r="E235" s="147">
        <v>0</v>
      </c>
      <c r="F235" s="147">
        <v>0</v>
      </c>
      <c r="G235" s="147">
        <v>400</v>
      </c>
      <c r="H235" s="147">
        <v>10</v>
      </c>
      <c r="I235" s="147">
        <v>2.5</v>
      </c>
      <c r="J235" s="147"/>
      <c r="K235" s="147">
        <v>10</v>
      </c>
      <c r="L235" s="147">
        <v>20</v>
      </c>
      <c r="M235" s="147">
        <v>200</v>
      </c>
      <c r="N235" s="147">
        <v>1</v>
      </c>
      <c r="O235" s="147" t="s">
        <v>117</v>
      </c>
      <c r="P235" s="147">
        <v>2</v>
      </c>
      <c r="Q235" s="147">
        <v>84</v>
      </c>
      <c r="R235" s="147">
        <v>3</v>
      </c>
      <c r="S235" s="147">
        <v>10</v>
      </c>
    </row>
    <row r="236" spans="1:19" ht="26.65">
      <c r="A236" s="147">
        <v>0</v>
      </c>
      <c r="B236" s="147">
        <v>100</v>
      </c>
      <c r="C236" s="147">
        <v>0</v>
      </c>
      <c r="D236" s="147">
        <v>0</v>
      </c>
      <c r="E236" s="147">
        <v>0</v>
      </c>
      <c r="F236" s="147">
        <v>0</v>
      </c>
      <c r="G236" s="147">
        <v>450</v>
      </c>
      <c r="H236" s="147">
        <v>10</v>
      </c>
      <c r="I236" s="147">
        <v>2.5</v>
      </c>
      <c r="J236" s="147"/>
      <c r="K236" s="147">
        <v>10</v>
      </c>
      <c r="L236" s="147">
        <v>20</v>
      </c>
      <c r="M236" s="147">
        <v>200</v>
      </c>
      <c r="N236" s="147">
        <v>1</v>
      </c>
      <c r="O236" s="147" t="s">
        <v>117</v>
      </c>
      <c r="P236" s="147">
        <v>2</v>
      </c>
      <c r="Q236" s="147">
        <v>81</v>
      </c>
      <c r="R236" s="147">
        <v>7</v>
      </c>
      <c r="S236" s="147">
        <v>10</v>
      </c>
    </row>
    <row r="237" spans="1:19" ht="26.65">
      <c r="A237" s="147">
        <v>0</v>
      </c>
      <c r="B237" s="147">
        <v>100</v>
      </c>
      <c r="C237" s="147">
        <v>0</v>
      </c>
      <c r="D237" s="147">
        <v>0</v>
      </c>
      <c r="E237" s="147">
        <v>0</v>
      </c>
      <c r="F237" s="147">
        <v>0</v>
      </c>
      <c r="G237" s="147">
        <v>500</v>
      </c>
      <c r="H237" s="147">
        <v>10</v>
      </c>
      <c r="I237" s="147">
        <v>2.5</v>
      </c>
      <c r="J237" s="147"/>
      <c r="K237" s="147">
        <v>10</v>
      </c>
      <c r="L237" s="147">
        <v>20</v>
      </c>
      <c r="M237" s="147">
        <v>200</v>
      </c>
      <c r="N237" s="147">
        <v>1</v>
      </c>
      <c r="O237" s="147" t="s">
        <v>117</v>
      </c>
      <c r="P237" s="147">
        <v>2</v>
      </c>
      <c r="Q237" s="147">
        <v>80</v>
      </c>
      <c r="R237" s="147">
        <v>7</v>
      </c>
      <c r="S237" s="147">
        <v>10</v>
      </c>
    </row>
    <row r="238" spans="1:19" ht="26.65">
      <c r="A238" s="147">
        <v>0</v>
      </c>
      <c r="B238" s="147">
        <v>100</v>
      </c>
      <c r="C238" s="147">
        <v>0</v>
      </c>
      <c r="D238" s="147">
        <v>0</v>
      </c>
      <c r="E238" s="147">
        <v>0</v>
      </c>
      <c r="F238" s="147">
        <v>0</v>
      </c>
      <c r="G238" s="147">
        <v>550</v>
      </c>
      <c r="H238" s="147">
        <v>10</v>
      </c>
      <c r="I238" s="147">
        <v>2.5</v>
      </c>
      <c r="J238" s="147"/>
      <c r="K238" s="147">
        <v>10</v>
      </c>
      <c r="L238" s="147">
        <v>20</v>
      </c>
      <c r="M238" s="147">
        <v>200</v>
      </c>
      <c r="N238" s="147">
        <v>1</v>
      </c>
      <c r="O238" s="147" t="s">
        <v>117</v>
      </c>
      <c r="P238" s="147">
        <v>2</v>
      </c>
      <c r="Q238" s="147">
        <v>76</v>
      </c>
      <c r="R238" s="147">
        <v>7</v>
      </c>
      <c r="S238" s="147">
        <v>9</v>
      </c>
    </row>
    <row r="239" spans="1:19" ht="26.65">
      <c r="A239" s="147">
        <v>0</v>
      </c>
      <c r="B239" s="147">
        <v>100</v>
      </c>
      <c r="C239" s="147">
        <v>0</v>
      </c>
      <c r="D239" s="147">
        <v>0</v>
      </c>
      <c r="E239" s="147">
        <v>0</v>
      </c>
      <c r="F239" s="147">
        <v>0</v>
      </c>
      <c r="G239" s="147">
        <v>600</v>
      </c>
      <c r="H239" s="147">
        <v>10</v>
      </c>
      <c r="I239" s="147">
        <v>2.5</v>
      </c>
      <c r="J239" s="147"/>
      <c r="K239" s="147">
        <v>10</v>
      </c>
      <c r="L239" s="147">
        <v>20</v>
      </c>
      <c r="M239" s="147">
        <v>200</v>
      </c>
      <c r="N239" s="147">
        <v>1</v>
      </c>
      <c r="O239" s="147" t="s">
        <v>117</v>
      </c>
      <c r="P239" s="147">
        <v>2</v>
      </c>
      <c r="Q239" s="147">
        <v>71</v>
      </c>
      <c r="R239" s="147">
        <v>19</v>
      </c>
      <c r="S239" s="147">
        <v>7</v>
      </c>
    </row>
    <row r="240" spans="1:19" ht="26.65">
      <c r="A240" s="147">
        <v>0</v>
      </c>
      <c r="B240" s="147">
        <v>100</v>
      </c>
      <c r="C240" s="147">
        <v>0</v>
      </c>
      <c r="D240" s="147">
        <v>0</v>
      </c>
      <c r="E240" s="147">
        <v>0</v>
      </c>
      <c r="F240" s="147">
        <v>0</v>
      </c>
      <c r="G240" s="147">
        <v>400</v>
      </c>
      <c r="H240" s="147">
        <v>10</v>
      </c>
      <c r="I240" s="147">
        <v>2.5</v>
      </c>
      <c r="J240" s="147"/>
      <c r="K240" s="147">
        <v>10</v>
      </c>
      <c r="L240" s="147">
        <v>20</v>
      </c>
      <c r="M240" s="147">
        <v>200</v>
      </c>
      <c r="N240" s="147">
        <v>1</v>
      </c>
      <c r="O240" s="147" t="s">
        <v>117</v>
      </c>
      <c r="P240" s="147">
        <v>2</v>
      </c>
      <c r="Q240" s="147">
        <v>83</v>
      </c>
      <c r="R240" s="147">
        <v>1</v>
      </c>
      <c r="S240" s="147">
        <v>10</v>
      </c>
    </row>
    <row r="241" spans="1:19" ht="26.65">
      <c r="A241" s="147">
        <v>0</v>
      </c>
      <c r="B241" s="147">
        <v>100</v>
      </c>
      <c r="C241" s="147">
        <v>0</v>
      </c>
      <c r="D241" s="147">
        <v>0</v>
      </c>
      <c r="E241" s="147">
        <v>0</v>
      </c>
      <c r="F241" s="147">
        <v>0</v>
      </c>
      <c r="G241" s="147">
        <v>450</v>
      </c>
      <c r="H241" s="147">
        <v>10</v>
      </c>
      <c r="I241" s="147">
        <v>2.5</v>
      </c>
      <c r="J241" s="147"/>
      <c r="K241" s="147">
        <v>10</v>
      </c>
      <c r="L241" s="147">
        <v>20</v>
      </c>
      <c r="M241" s="147">
        <v>200</v>
      </c>
      <c r="N241" s="147">
        <v>1</v>
      </c>
      <c r="O241" s="147" t="s">
        <v>117</v>
      </c>
      <c r="P241" s="147">
        <v>2</v>
      </c>
      <c r="Q241" s="147">
        <v>80</v>
      </c>
      <c r="R241" s="147">
        <v>7</v>
      </c>
      <c r="S241" s="147">
        <v>3</v>
      </c>
    </row>
    <row r="242" spans="1:19" ht="26.65">
      <c r="A242" s="147">
        <v>0</v>
      </c>
      <c r="B242" s="147">
        <v>100</v>
      </c>
      <c r="C242" s="147">
        <v>0</v>
      </c>
      <c r="D242" s="147">
        <v>0</v>
      </c>
      <c r="E242" s="147">
        <v>0</v>
      </c>
      <c r="F242" s="147">
        <v>0</v>
      </c>
      <c r="G242" s="147">
        <v>500</v>
      </c>
      <c r="H242" s="147">
        <v>10</v>
      </c>
      <c r="I242" s="147">
        <v>2.5</v>
      </c>
      <c r="J242" s="147"/>
      <c r="K242" s="147">
        <v>10</v>
      </c>
      <c r="L242" s="147">
        <v>20</v>
      </c>
      <c r="M242" s="147">
        <v>200</v>
      </c>
      <c r="N242" s="147">
        <v>1</v>
      </c>
      <c r="O242" s="147" t="s">
        <v>117</v>
      </c>
      <c r="P242" s="147">
        <v>2</v>
      </c>
      <c r="Q242" s="147">
        <v>77</v>
      </c>
      <c r="R242" s="147">
        <v>18</v>
      </c>
      <c r="S242" s="147">
        <v>2</v>
      </c>
    </row>
    <row r="243" spans="1:19" ht="26.65">
      <c r="A243" s="147">
        <v>0</v>
      </c>
      <c r="B243" s="147">
        <v>100</v>
      </c>
      <c r="C243" s="147">
        <v>0</v>
      </c>
      <c r="D243" s="147">
        <v>0</v>
      </c>
      <c r="E243" s="147">
        <v>0</v>
      </c>
      <c r="F243" s="147">
        <v>0</v>
      </c>
      <c r="G243" s="147">
        <v>550</v>
      </c>
      <c r="H243" s="147">
        <v>10</v>
      </c>
      <c r="I243" s="147">
        <v>2.5</v>
      </c>
      <c r="J243" s="147"/>
      <c r="K243" s="147">
        <v>10</v>
      </c>
      <c r="L243" s="147">
        <v>20</v>
      </c>
      <c r="M243" s="147">
        <v>200</v>
      </c>
      <c r="N243" s="147">
        <v>1</v>
      </c>
      <c r="O243" s="147" t="s">
        <v>117</v>
      </c>
      <c r="P243" s="147">
        <v>2</v>
      </c>
      <c r="Q243" s="147">
        <v>72</v>
      </c>
      <c r="R243" s="147">
        <v>22</v>
      </c>
      <c r="S243" s="147">
        <v>2</v>
      </c>
    </row>
    <row r="244" spans="1:19" ht="26.65">
      <c r="A244" s="147">
        <v>0</v>
      </c>
      <c r="B244" s="147">
        <v>100</v>
      </c>
      <c r="C244" s="147">
        <v>0</v>
      </c>
      <c r="D244" s="147">
        <v>0</v>
      </c>
      <c r="E244" s="147">
        <v>0</v>
      </c>
      <c r="F244" s="147">
        <v>0</v>
      </c>
      <c r="G244" s="147">
        <v>600</v>
      </c>
      <c r="H244" s="147">
        <v>10</v>
      </c>
      <c r="I244" s="147">
        <v>2.5</v>
      </c>
      <c r="J244" s="147"/>
      <c r="K244" s="147">
        <v>10</v>
      </c>
      <c r="L244" s="147">
        <v>20</v>
      </c>
      <c r="M244" s="147">
        <v>200</v>
      </c>
      <c r="N244" s="147">
        <v>1</v>
      </c>
      <c r="O244" s="147" t="s">
        <v>117</v>
      </c>
      <c r="P244" s="147">
        <v>2</v>
      </c>
      <c r="Q244" s="147">
        <v>70</v>
      </c>
      <c r="R244" s="147">
        <v>25</v>
      </c>
      <c r="S244" s="147">
        <v>2</v>
      </c>
    </row>
    <row r="245" spans="1:19" ht="26.65">
      <c r="A245" s="147">
        <v>100</v>
      </c>
      <c r="B245" s="147">
        <v>0</v>
      </c>
      <c r="C245" s="147">
        <v>0</v>
      </c>
      <c r="D245" s="147">
        <v>0</v>
      </c>
      <c r="E245" s="147">
        <v>0</v>
      </c>
      <c r="F245" s="147">
        <v>0</v>
      </c>
      <c r="G245" s="147">
        <v>500</v>
      </c>
      <c r="H245" s="147">
        <v>10</v>
      </c>
      <c r="I245" s="147"/>
      <c r="J245" s="147">
        <v>2</v>
      </c>
      <c r="K245" s="147"/>
      <c r="L245" s="147">
        <v>30</v>
      </c>
      <c r="M245" s="147"/>
      <c r="N245" s="147">
        <v>1</v>
      </c>
      <c r="O245" s="147" t="s">
        <v>117</v>
      </c>
      <c r="P245" s="147">
        <v>2</v>
      </c>
      <c r="Q245" s="147">
        <v>57</v>
      </c>
      <c r="R245" s="147">
        <v>43</v>
      </c>
      <c r="S245" s="147">
        <v>0</v>
      </c>
    </row>
    <row r="246" spans="1:19" ht="26.65">
      <c r="A246" s="147">
        <v>0</v>
      </c>
      <c r="B246" s="147">
        <v>0</v>
      </c>
      <c r="C246" s="147">
        <v>100</v>
      </c>
      <c r="D246" s="147">
        <v>0</v>
      </c>
      <c r="E246" s="147">
        <v>0</v>
      </c>
      <c r="F246" s="147">
        <v>0</v>
      </c>
      <c r="G246" s="147">
        <v>500</v>
      </c>
      <c r="H246" s="147">
        <v>10</v>
      </c>
      <c r="I246" s="147"/>
      <c r="J246" s="147">
        <v>2</v>
      </c>
      <c r="K246" s="147"/>
      <c r="L246" s="147">
        <v>30</v>
      </c>
      <c r="M246" s="147"/>
      <c r="N246" s="147">
        <v>1</v>
      </c>
      <c r="O246" s="147" t="s">
        <v>117</v>
      </c>
      <c r="P246" s="147">
        <v>2</v>
      </c>
      <c r="Q246" s="147">
        <v>51</v>
      </c>
      <c r="R246" s="147">
        <v>49</v>
      </c>
      <c r="S246" s="147">
        <v>0</v>
      </c>
    </row>
    <row r="247" spans="1:19" ht="26.65">
      <c r="A247" s="147">
        <v>0</v>
      </c>
      <c r="B247" s="147">
        <v>0</v>
      </c>
      <c r="C247" s="147">
        <v>0</v>
      </c>
      <c r="D247" s="147">
        <v>100</v>
      </c>
      <c r="E247" s="147">
        <v>0</v>
      </c>
      <c r="F247" s="147">
        <v>0</v>
      </c>
      <c r="G247" s="147">
        <v>500</v>
      </c>
      <c r="H247" s="147">
        <v>10</v>
      </c>
      <c r="I247" s="147"/>
      <c r="J247" s="147">
        <v>2</v>
      </c>
      <c r="K247" s="147"/>
      <c r="L247" s="147">
        <v>30</v>
      </c>
      <c r="M247" s="147"/>
      <c r="N247" s="147">
        <v>1</v>
      </c>
      <c r="O247" s="147" t="s">
        <v>117</v>
      </c>
      <c r="P247" s="147">
        <v>2</v>
      </c>
      <c r="Q247" s="147">
        <v>93</v>
      </c>
      <c r="R247" s="147">
        <v>3</v>
      </c>
      <c r="S247" s="147">
        <v>0</v>
      </c>
    </row>
    <row r="248" spans="1:19" ht="26.65">
      <c r="A248" s="147">
        <v>0</v>
      </c>
      <c r="B248" s="147">
        <v>0</v>
      </c>
      <c r="C248" s="147">
        <v>0</v>
      </c>
      <c r="D248" s="147">
        <v>0</v>
      </c>
      <c r="E248" s="147">
        <v>0</v>
      </c>
      <c r="F248" s="147">
        <v>100</v>
      </c>
      <c r="G248" s="147">
        <v>500</v>
      </c>
      <c r="H248" s="147">
        <v>10</v>
      </c>
      <c r="I248" s="147"/>
      <c r="J248" s="147">
        <v>2</v>
      </c>
      <c r="K248" s="147"/>
      <c r="L248" s="147">
        <v>30</v>
      </c>
      <c r="M248" s="147"/>
      <c r="N248" s="147">
        <v>1</v>
      </c>
      <c r="O248" s="147" t="s">
        <v>117</v>
      </c>
      <c r="P248" s="147">
        <v>2</v>
      </c>
      <c r="Q248" s="147">
        <v>43</v>
      </c>
      <c r="R248" s="147">
        <v>39</v>
      </c>
      <c r="S248" s="147">
        <v>20</v>
      </c>
    </row>
    <row r="249" spans="1:19" ht="26.65">
      <c r="A249" s="147">
        <v>30</v>
      </c>
      <c r="B249" s="147">
        <v>30</v>
      </c>
      <c r="C249" s="147">
        <v>13</v>
      </c>
      <c r="D249" s="147">
        <v>18</v>
      </c>
      <c r="E249" s="147">
        <v>0</v>
      </c>
      <c r="F249" s="147">
        <v>0</v>
      </c>
      <c r="G249" s="147">
        <v>500</v>
      </c>
      <c r="H249" s="147">
        <v>10</v>
      </c>
      <c r="I249" s="147"/>
      <c r="J249" s="147">
        <v>2</v>
      </c>
      <c r="K249" s="147"/>
      <c r="L249" s="147">
        <v>30</v>
      </c>
      <c r="M249" s="147"/>
      <c r="N249" s="147">
        <v>1</v>
      </c>
      <c r="O249" s="147" t="s">
        <v>117</v>
      </c>
      <c r="P249" s="147">
        <v>2</v>
      </c>
      <c r="Q249" s="147">
        <v>51</v>
      </c>
      <c r="R249" s="147">
        <v>40</v>
      </c>
      <c r="S249" s="147">
        <v>0</v>
      </c>
    </row>
    <row r="250" spans="1:19" ht="26.65">
      <c r="A250" s="147">
        <v>30</v>
      </c>
      <c r="B250" s="147">
        <v>30</v>
      </c>
      <c r="C250" s="147">
        <v>13</v>
      </c>
      <c r="D250" s="147">
        <v>18</v>
      </c>
      <c r="E250" s="147">
        <v>0</v>
      </c>
      <c r="F250" s="147">
        <v>0</v>
      </c>
      <c r="G250" s="147">
        <v>500</v>
      </c>
      <c r="H250" s="147">
        <v>10</v>
      </c>
      <c r="I250" s="147"/>
      <c r="J250" s="147">
        <v>2</v>
      </c>
      <c r="K250" s="147"/>
      <c r="L250" s="147">
        <v>30</v>
      </c>
      <c r="M250" s="147"/>
      <c r="N250" s="147">
        <v>1</v>
      </c>
      <c r="O250" s="147" t="s">
        <v>117</v>
      </c>
      <c r="P250" s="147">
        <v>2</v>
      </c>
      <c r="Q250" s="147">
        <v>57</v>
      </c>
      <c r="R250" s="147">
        <v>38</v>
      </c>
      <c r="S250" s="147">
        <v>1</v>
      </c>
    </row>
    <row r="251" spans="1:19" ht="26.65">
      <c r="A251" s="147">
        <v>0</v>
      </c>
      <c r="B251" s="147">
        <v>100</v>
      </c>
      <c r="C251" s="147">
        <v>0</v>
      </c>
      <c r="D251" s="147">
        <v>0</v>
      </c>
      <c r="E251" s="147">
        <v>0</v>
      </c>
      <c r="F251" s="147">
        <v>0</v>
      </c>
      <c r="G251" s="147">
        <v>300</v>
      </c>
      <c r="H251" s="147"/>
      <c r="I251" s="147">
        <v>3.5</v>
      </c>
      <c r="J251" s="147">
        <v>100</v>
      </c>
      <c r="K251" s="147"/>
      <c r="L251" s="147"/>
      <c r="M251" s="147">
        <v>20</v>
      </c>
      <c r="N251" s="147">
        <v>1</v>
      </c>
      <c r="O251" s="147" t="s">
        <v>117</v>
      </c>
      <c r="P251" s="147">
        <v>2</v>
      </c>
      <c r="Q251" s="147">
        <v>53.5</v>
      </c>
      <c r="R251" s="147">
        <v>44.8</v>
      </c>
      <c r="S251" s="147">
        <v>1.7</v>
      </c>
    </row>
    <row r="252" spans="1:19" ht="39.75">
      <c r="A252" s="147">
        <v>0</v>
      </c>
      <c r="B252" s="147">
        <v>100</v>
      </c>
      <c r="C252" s="147">
        <v>0</v>
      </c>
      <c r="D252" s="147">
        <v>0</v>
      </c>
      <c r="E252" s="147">
        <v>0</v>
      </c>
      <c r="F252" s="147">
        <v>0</v>
      </c>
      <c r="G252" s="147">
        <v>500</v>
      </c>
      <c r="H252" s="147"/>
      <c r="I252" s="147"/>
      <c r="J252" s="147"/>
      <c r="K252" s="147">
        <v>13.4</v>
      </c>
      <c r="L252" s="147"/>
      <c r="M252" s="147">
        <v>300</v>
      </c>
      <c r="N252" s="147">
        <v>0</v>
      </c>
      <c r="O252" s="147" t="s">
        <v>47</v>
      </c>
      <c r="P252" s="147">
        <v>3</v>
      </c>
      <c r="Q252" s="147">
        <v>81.2</v>
      </c>
      <c r="R252" s="147">
        <v>8.1999999999999993</v>
      </c>
      <c r="S252" s="147">
        <v>0.1</v>
      </c>
    </row>
    <row r="253" spans="1:19" ht="39.75">
      <c r="A253" s="147">
        <v>0</v>
      </c>
      <c r="B253" s="147">
        <v>100</v>
      </c>
      <c r="C253" s="147">
        <v>0</v>
      </c>
      <c r="D253" s="147">
        <v>0</v>
      </c>
      <c r="E253" s="147">
        <v>0</v>
      </c>
      <c r="F253" s="147">
        <v>0</v>
      </c>
      <c r="G253" s="147">
        <v>550</v>
      </c>
      <c r="H253" s="147"/>
      <c r="I253" s="147"/>
      <c r="J253" s="147"/>
      <c r="K253" s="147">
        <v>12.4</v>
      </c>
      <c r="L253" s="147"/>
      <c r="M253" s="147">
        <v>300</v>
      </c>
      <c r="N253" s="147">
        <v>0</v>
      </c>
      <c r="O253" s="147" t="s">
        <v>47</v>
      </c>
      <c r="P253" s="147">
        <v>3</v>
      </c>
      <c r="Q253" s="147">
        <v>73.900000000000006</v>
      </c>
      <c r="R253" s="147">
        <v>18</v>
      </c>
      <c r="S253" s="147">
        <v>0.1</v>
      </c>
    </row>
    <row r="254" spans="1:19" ht="39.75">
      <c r="A254" s="147">
        <v>0</v>
      </c>
      <c r="B254" s="147">
        <v>100</v>
      </c>
      <c r="C254" s="147">
        <v>0</v>
      </c>
      <c r="D254" s="147">
        <v>0</v>
      </c>
      <c r="E254" s="147">
        <v>0</v>
      </c>
      <c r="F254" s="147">
        <v>0</v>
      </c>
      <c r="G254" s="147">
        <v>550</v>
      </c>
      <c r="H254" s="147"/>
      <c r="I254" s="147"/>
      <c r="J254" s="147"/>
      <c r="K254" s="147">
        <v>13.9</v>
      </c>
      <c r="L254" s="147"/>
      <c r="M254" s="147">
        <v>300</v>
      </c>
      <c r="N254" s="147">
        <v>0</v>
      </c>
      <c r="O254" s="147" t="s">
        <v>47</v>
      </c>
      <c r="P254" s="147">
        <v>3</v>
      </c>
      <c r="Q254" s="147">
        <v>72.7</v>
      </c>
      <c r="R254" s="147">
        <v>23.4</v>
      </c>
      <c r="S254" s="147">
        <v>2.1</v>
      </c>
    </row>
    <row r="255" spans="1:19" ht="39.75">
      <c r="A255" s="147">
        <v>0</v>
      </c>
      <c r="B255" s="147">
        <v>100</v>
      </c>
      <c r="C255" s="147">
        <v>0</v>
      </c>
      <c r="D255" s="147">
        <v>0</v>
      </c>
      <c r="E255" s="147">
        <v>0</v>
      </c>
      <c r="F255" s="147">
        <v>0</v>
      </c>
      <c r="G255" s="147">
        <v>550</v>
      </c>
      <c r="H255" s="147"/>
      <c r="I255" s="147"/>
      <c r="J255" s="147"/>
      <c r="K255" s="147">
        <v>17.8</v>
      </c>
      <c r="L255" s="147"/>
      <c r="M255" s="147">
        <v>300</v>
      </c>
      <c r="N255" s="147">
        <v>0</v>
      </c>
      <c r="O255" s="147" t="s">
        <v>47</v>
      </c>
      <c r="P255" s="147">
        <v>3</v>
      </c>
      <c r="Q255" s="147">
        <v>65.3</v>
      </c>
      <c r="R255" s="147">
        <v>26.3</v>
      </c>
      <c r="S255" s="147">
        <v>2.1</v>
      </c>
    </row>
    <row r="256" spans="1:19" ht="39.75">
      <c r="A256" s="147">
        <v>0</v>
      </c>
      <c r="B256" s="147">
        <v>100</v>
      </c>
      <c r="C256" s="147">
        <v>0</v>
      </c>
      <c r="D256" s="147">
        <v>0</v>
      </c>
      <c r="E256" s="147">
        <v>0</v>
      </c>
      <c r="F256" s="147">
        <v>0</v>
      </c>
      <c r="G256" s="147">
        <v>550</v>
      </c>
      <c r="H256" s="147"/>
      <c r="I256" s="147"/>
      <c r="J256" s="147"/>
      <c r="K256" s="147">
        <v>20.399999999999999</v>
      </c>
      <c r="L256" s="147"/>
      <c r="M256" s="147">
        <v>300</v>
      </c>
      <c r="N256" s="147">
        <v>0</v>
      </c>
      <c r="O256" s="147" t="s">
        <v>47</v>
      </c>
      <c r="P256" s="147">
        <v>3</v>
      </c>
      <c r="Q256" s="147">
        <v>64.7</v>
      </c>
      <c r="R256" s="147">
        <v>27.3</v>
      </c>
      <c r="S256" s="147">
        <v>2.7</v>
      </c>
    </row>
    <row r="257" spans="1:19" ht="39.75">
      <c r="A257" s="147">
        <v>0</v>
      </c>
      <c r="B257" s="147">
        <v>100</v>
      </c>
      <c r="C257" s="147">
        <v>0</v>
      </c>
      <c r="D257" s="147">
        <v>0</v>
      </c>
      <c r="E257" s="147">
        <v>0</v>
      </c>
      <c r="F257" s="147">
        <v>0</v>
      </c>
      <c r="G257" s="147">
        <v>600</v>
      </c>
      <c r="H257" s="147"/>
      <c r="I257" s="147"/>
      <c r="J257" s="147"/>
      <c r="K257" s="147">
        <v>13.7</v>
      </c>
      <c r="L257" s="147"/>
      <c r="M257" s="147">
        <v>300</v>
      </c>
      <c r="N257" s="147">
        <v>0</v>
      </c>
      <c r="O257" s="147" t="s">
        <v>47</v>
      </c>
      <c r="P257" s="147">
        <v>3</v>
      </c>
      <c r="Q257" s="147">
        <v>28.5</v>
      </c>
      <c r="R257" s="147">
        <v>56.8</v>
      </c>
      <c r="S257" s="147">
        <v>1.8</v>
      </c>
    </row>
    <row r="258" spans="1:19" ht="39.75">
      <c r="A258" s="147">
        <v>100</v>
      </c>
      <c r="B258" s="147">
        <v>0</v>
      </c>
      <c r="C258" s="147">
        <v>0</v>
      </c>
      <c r="D258" s="147">
        <v>0</v>
      </c>
      <c r="E258" s="147">
        <v>0</v>
      </c>
      <c r="F258" s="147">
        <v>0</v>
      </c>
      <c r="G258" s="147">
        <v>645</v>
      </c>
      <c r="H258" s="147"/>
      <c r="I258" s="147">
        <v>0.22500000000000001</v>
      </c>
      <c r="J258" s="147"/>
      <c r="K258" s="147">
        <v>0.82</v>
      </c>
      <c r="L258" s="147">
        <v>22.5</v>
      </c>
      <c r="M258" s="147"/>
      <c r="N258" s="147">
        <v>0</v>
      </c>
      <c r="O258" s="147" t="s">
        <v>158</v>
      </c>
      <c r="P258" s="147">
        <v>3</v>
      </c>
      <c r="Q258" s="147">
        <v>79.7</v>
      </c>
      <c r="R258" s="147">
        <v>17.5</v>
      </c>
      <c r="S258" s="147">
        <v>0</v>
      </c>
    </row>
    <row r="259" spans="1:19" ht="39.75">
      <c r="A259" s="147">
        <v>100</v>
      </c>
      <c r="B259" s="147">
        <v>0</v>
      </c>
      <c r="C259" s="147">
        <v>0</v>
      </c>
      <c r="D259" s="147">
        <v>0</v>
      </c>
      <c r="E259" s="147">
        <v>0</v>
      </c>
      <c r="F259" s="147">
        <v>0</v>
      </c>
      <c r="G259" s="147">
        <v>640</v>
      </c>
      <c r="H259" s="147"/>
      <c r="I259" s="147">
        <v>0.22500000000000001</v>
      </c>
      <c r="J259" s="147"/>
      <c r="K259" s="147">
        <v>0.99</v>
      </c>
      <c r="L259" s="147">
        <v>22.5</v>
      </c>
      <c r="M259" s="147"/>
      <c r="N259" s="147">
        <v>0</v>
      </c>
      <c r="O259" s="147" t="s">
        <v>158</v>
      </c>
      <c r="P259" s="147">
        <v>3</v>
      </c>
      <c r="Q259" s="147">
        <v>78.900000000000006</v>
      </c>
      <c r="R259" s="147">
        <v>11.4</v>
      </c>
      <c r="S259" s="147">
        <v>0</v>
      </c>
    </row>
    <row r="260" spans="1:19" ht="39.75">
      <c r="A260" s="147">
        <v>100</v>
      </c>
      <c r="B260" s="147">
        <v>0</v>
      </c>
      <c r="C260" s="147">
        <v>0</v>
      </c>
      <c r="D260" s="147">
        <v>0</v>
      </c>
      <c r="E260" s="147">
        <v>0</v>
      </c>
      <c r="F260" s="147">
        <v>0</v>
      </c>
      <c r="G260" s="147">
        <v>650</v>
      </c>
      <c r="H260" s="147"/>
      <c r="I260" s="147">
        <v>0.22500000000000001</v>
      </c>
      <c r="J260" s="147"/>
      <c r="K260" s="147">
        <v>1.46</v>
      </c>
      <c r="L260" s="147">
        <v>22.5</v>
      </c>
      <c r="M260" s="147"/>
      <c r="N260" s="147">
        <v>0</v>
      </c>
      <c r="O260" s="147" t="s">
        <v>158</v>
      </c>
      <c r="P260" s="147">
        <v>3</v>
      </c>
      <c r="Q260" s="147">
        <v>68.5</v>
      </c>
      <c r="R260" s="147">
        <v>31.5</v>
      </c>
      <c r="S260" s="147">
        <v>0</v>
      </c>
    </row>
    <row r="261" spans="1:19" ht="39.75">
      <c r="A261" s="147">
        <v>100</v>
      </c>
      <c r="B261" s="147">
        <v>0</v>
      </c>
      <c r="C261" s="147">
        <v>0</v>
      </c>
      <c r="D261" s="147">
        <v>0</v>
      </c>
      <c r="E261" s="147">
        <v>0</v>
      </c>
      <c r="F261" s="147">
        <v>0</v>
      </c>
      <c r="G261" s="147">
        <v>650</v>
      </c>
      <c r="H261" s="147"/>
      <c r="I261" s="147">
        <v>0.22500000000000001</v>
      </c>
      <c r="J261" s="147"/>
      <c r="K261" s="147">
        <v>2.57</v>
      </c>
      <c r="L261" s="147">
        <v>22.5</v>
      </c>
      <c r="M261" s="147"/>
      <c r="N261" s="147">
        <v>0</v>
      </c>
      <c r="O261" s="147" t="s">
        <v>158</v>
      </c>
      <c r="P261" s="147">
        <v>3</v>
      </c>
      <c r="Q261" s="147">
        <v>72.3</v>
      </c>
      <c r="R261" s="147">
        <v>22.1</v>
      </c>
      <c r="S261" s="147">
        <v>0</v>
      </c>
    </row>
    <row r="262" spans="1:19" ht="39.75">
      <c r="A262" s="147">
        <v>100</v>
      </c>
      <c r="B262" s="147">
        <v>0</v>
      </c>
      <c r="C262" s="147">
        <v>0</v>
      </c>
      <c r="D262" s="147">
        <v>0</v>
      </c>
      <c r="E262" s="147">
        <v>0</v>
      </c>
      <c r="F262" s="147">
        <v>0</v>
      </c>
      <c r="G262" s="147">
        <v>685</v>
      </c>
      <c r="H262" s="147"/>
      <c r="I262" s="147">
        <v>0.22500000000000001</v>
      </c>
      <c r="J262" s="147"/>
      <c r="K262" s="147">
        <v>0.79</v>
      </c>
      <c r="L262" s="147">
        <v>22.5</v>
      </c>
      <c r="M262" s="147"/>
      <c r="N262" s="147">
        <v>0</v>
      </c>
      <c r="O262" s="147" t="s">
        <v>158</v>
      </c>
      <c r="P262" s="147">
        <v>3</v>
      </c>
      <c r="Q262" s="147">
        <v>33.4</v>
      </c>
      <c r="R262" s="147">
        <v>60.1</v>
      </c>
      <c r="S262" s="147">
        <v>0</v>
      </c>
    </row>
    <row r="263" spans="1:19" ht="39.75">
      <c r="A263" s="147">
        <v>100</v>
      </c>
      <c r="B263" s="147">
        <v>0</v>
      </c>
      <c r="C263" s="147">
        <v>0</v>
      </c>
      <c r="D263" s="147">
        <v>0</v>
      </c>
      <c r="E263" s="147">
        <v>0</v>
      </c>
      <c r="F263" s="147">
        <v>0</v>
      </c>
      <c r="G263" s="147">
        <v>685</v>
      </c>
      <c r="H263" s="147"/>
      <c r="I263" s="147">
        <v>0.22500000000000001</v>
      </c>
      <c r="J263" s="147"/>
      <c r="K263" s="147">
        <v>1.3</v>
      </c>
      <c r="L263" s="147">
        <v>22.5</v>
      </c>
      <c r="M263" s="147"/>
      <c r="N263" s="147">
        <v>0</v>
      </c>
      <c r="O263" s="147" t="s">
        <v>158</v>
      </c>
      <c r="P263" s="147">
        <v>3</v>
      </c>
      <c r="Q263" s="147">
        <v>39.6</v>
      </c>
      <c r="R263" s="147">
        <v>59.9</v>
      </c>
      <c r="S263" s="147">
        <v>0</v>
      </c>
    </row>
    <row r="264" spans="1:19" ht="39.75">
      <c r="A264" s="147">
        <v>100</v>
      </c>
      <c r="B264" s="147">
        <v>0</v>
      </c>
      <c r="C264" s="147">
        <v>0</v>
      </c>
      <c r="D264" s="147">
        <v>0</v>
      </c>
      <c r="E264" s="147">
        <v>0</v>
      </c>
      <c r="F264" s="147">
        <v>0</v>
      </c>
      <c r="G264" s="147">
        <v>700</v>
      </c>
      <c r="H264" s="147"/>
      <c r="I264" s="147">
        <v>0.22500000000000001</v>
      </c>
      <c r="J264" s="147"/>
      <c r="K264" s="147">
        <v>1.69</v>
      </c>
      <c r="L264" s="147">
        <v>22.5</v>
      </c>
      <c r="M264" s="147"/>
      <c r="N264" s="147">
        <v>0</v>
      </c>
      <c r="O264" s="147" t="s">
        <v>158</v>
      </c>
      <c r="P264" s="147">
        <v>3</v>
      </c>
      <c r="Q264" s="147">
        <v>32.1</v>
      </c>
      <c r="R264" s="147">
        <v>64.2</v>
      </c>
      <c r="S264" s="147">
        <v>0</v>
      </c>
    </row>
    <row r="265" spans="1:19" ht="39.75">
      <c r="A265" s="147">
        <v>100</v>
      </c>
      <c r="B265" s="147">
        <v>0</v>
      </c>
      <c r="C265" s="147">
        <v>0</v>
      </c>
      <c r="D265" s="147">
        <v>0</v>
      </c>
      <c r="E265" s="147">
        <v>0</v>
      </c>
      <c r="F265" s="147">
        <v>0</v>
      </c>
      <c r="G265" s="147">
        <v>685</v>
      </c>
      <c r="H265" s="147"/>
      <c r="I265" s="147">
        <v>0.22500000000000001</v>
      </c>
      <c r="J265" s="147"/>
      <c r="K265" s="147">
        <v>2.12</v>
      </c>
      <c r="L265" s="147">
        <v>22.5</v>
      </c>
      <c r="M265" s="147"/>
      <c r="N265" s="147">
        <v>0</v>
      </c>
      <c r="O265" s="147" t="s">
        <v>158</v>
      </c>
      <c r="P265" s="147">
        <v>3</v>
      </c>
      <c r="Q265" s="147">
        <v>40.700000000000003</v>
      </c>
      <c r="R265" s="147">
        <v>55.9</v>
      </c>
      <c r="S265" s="147">
        <v>0</v>
      </c>
    </row>
    <row r="266" spans="1:19" ht="39.75">
      <c r="A266" s="147">
        <v>100</v>
      </c>
      <c r="B266" s="147">
        <v>0</v>
      </c>
      <c r="C266" s="147">
        <v>0</v>
      </c>
      <c r="D266" s="147">
        <v>0</v>
      </c>
      <c r="E266" s="147">
        <v>0</v>
      </c>
      <c r="F266" s="147">
        <v>0</v>
      </c>
      <c r="G266" s="147">
        <v>730</v>
      </c>
      <c r="H266" s="147"/>
      <c r="I266" s="147">
        <v>0.22500000000000001</v>
      </c>
      <c r="J266" s="147"/>
      <c r="K266" s="147">
        <v>0.78</v>
      </c>
      <c r="L266" s="147">
        <v>22.5</v>
      </c>
      <c r="M266" s="147"/>
      <c r="N266" s="147">
        <v>0</v>
      </c>
      <c r="O266" s="147" t="s">
        <v>158</v>
      </c>
      <c r="P266" s="147">
        <v>3</v>
      </c>
      <c r="Q266" s="147">
        <v>19.600000000000001</v>
      </c>
      <c r="R266" s="147">
        <v>79</v>
      </c>
      <c r="S266" s="147">
        <v>0</v>
      </c>
    </row>
    <row r="267" spans="1:19" ht="39.75">
      <c r="A267" s="147">
        <v>100</v>
      </c>
      <c r="B267" s="147">
        <v>0</v>
      </c>
      <c r="C267" s="147">
        <v>0</v>
      </c>
      <c r="D267" s="147">
        <v>0</v>
      </c>
      <c r="E267" s="147">
        <v>0</v>
      </c>
      <c r="F267" s="147">
        <v>0</v>
      </c>
      <c r="G267" s="147">
        <v>725</v>
      </c>
      <c r="H267" s="147"/>
      <c r="I267" s="147">
        <v>0.22500000000000001</v>
      </c>
      <c r="J267" s="147"/>
      <c r="K267" s="147">
        <v>1</v>
      </c>
      <c r="L267" s="147">
        <v>22.5</v>
      </c>
      <c r="M267" s="147"/>
      <c r="N267" s="147">
        <v>0</v>
      </c>
      <c r="O267" s="147" t="s">
        <v>158</v>
      </c>
      <c r="P267" s="147">
        <v>3</v>
      </c>
      <c r="Q267" s="147">
        <v>20.7</v>
      </c>
      <c r="R267" s="147">
        <v>77.3</v>
      </c>
      <c r="S267" s="147">
        <v>0</v>
      </c>
    </row>
    <row r="268" spans="1:19" ht="39.75">
      <c r="A268" s="147">
        <v>100</v>
      </c>
      <c r="B268" s="147">
        <v>0</v>
      </c>
      <c r="C268" s="147">
        <v>0</v>
      </c>
      <c r="D268" s="147">
        <v>0</v>
      </c>
      <c r="E268" s="147">
        <v>0</v>
      </c>
      <c r="F268" s="147">
        <v>0</v>
      </c>
      <c r="G268" s="147">
        <v>715</v>
      </c>
      <c r="H268" s="147"/>
      <c r="I268" s="147">
        <v>0.22500000000000001</v>
      </c>
      <c r="J268" s="147"/>
      <c r="K268" s="147">
        <v>1.38</v>
      </c>
      <c r="L268" s="147">
        <v>22.5</v>
      </c>
      <c r="M268" s="147"/>
      <c r="N268" s="147">
        <v>0</v>
      </c>
      <c r="O268" s="147" t="s">
        <v>158</v>
      </c>
      <c r="P268" s="147">
        <v>3</v>
      </c>
      <c r="Q268" s="147">
        <v>19.2</v>
      </c>
      <c r="R268" s="147">
        <v>75.099999999999994</v>
      </c>
      <c r="S268" s="147">
        <v>0</v>
      </c>
    </row>
    <row r="269" spans="1:19" ht="39.75">
      <c r="A269" s="147">
        <v>100</v>
      </c>
      <c r="B269" s="147">
        <v>0</v>
      </c>
      <c r="C269" s="147">
        <v>0</v>
      </c>
      <c r="D269" s="147">
        <v>0</v>
      </c>
      <c r="E269" s="147">
        <v>0</v>
      </c>
      <c r="F269" s="147">
        <v>0</v>
      </c>
      <c r="G269" s="147">
        <v>730</v>
      </c>
      <c r="H269" s="147"/>
      <c r="I269" s="147">
        <v>0.22500000000000001</v>
      </c>
      <c r="J269" s="147"/>
      <c r="K269" s="147">
        <v>2.27</v>
      </c>
      <c r="L269" s="147">
        <v>22.5</v>
      </c>
      <c r="M269" s="147"/>
      <c r="N269" s="147">
        <v>0</v>
      </c>
      <c r="O269" s="147" t="s">
        <v>158</v>
      </c>
      <c r="P269" s="147">
        <v>3</v>
      </c>
      <c r="Q269" s="147">
        <v>13.5</v>
      </c>
      <c r="R269" s="147">
        <v>76.099999999999994</v>
      </c>
      <c r="S269" s="147">
        <v>0</v>
      </c>
    </row>
    <row r="270" spans="1:19" ht="39.75">
      <c r="A270" s="147">
        <v>100</v>
      </c>
      <c r="B270" s="147">
        <v>0</v>
      </c>
      <c r="C270" s="147">
        <v>0</v>
      </c>
      <c r="D270" s="147">
        <v>0</v>
      </c>
      <c r="E270" s="147">
        <v>0</v>
      </c>
      <c r="F270" s="147">
        <v>0</v>
      </c>
      <c r="G270" s="147">
        <v>780</v>
      </c>
      <c r="H270" s="147"/>
      <c r="I270" s="147">
        <v>0.22500000000000001</v>
      </c>
      <c r="J270" s="147"/>
      <c r="K270" s="147">
        <v>0.7</v>
      </c>
      <c r="L270" s="147">
        <v>22.5</v>
      </c>
      <c r="M270" s="147"/>
      <c r="N270" s="147">
        <v>0</v>
      </c>
      <c r="O270" s="147" t="s">
        <v>158</v>
      </c>
      <c r="P270" s="147">
        <v>3</v>
      </c>
      <c r="Q270" s="147">
        <v>15.3</v>
      </c>
      <c r="R270" s="147">
        <v>78.8</v>
      </c>
      <c r="S270" s="147">
        <v>0</v>
      </c>
    </row>
    <row r="271" spans="1:19" ht="39.75">
      <c r="A271" s="147">
        <v>100</v>
      </c>
      <c r="B271" s="147">
        <v>0</v>
      </c>
      <c r="C271" s="147">
        <v>0</v>
      </c>
      <c r="D271" s="147">
        <v>0</v>
      </c>
      <c r="E271" s="147">
        <v>0</v>
      </c>
      <c r="F271" s="147">
        <v>0</v>
      </c>
      <c r="G271" s="147">
        <v>780</v>
      </c>
      <c r="H271" s="147"/>
      <c r="I271" s="147">
        <v>0.22500000000000001</v>
      </c>
      <c r="J271" s="147"/>
      <c r="K271" s="147">
        <v>0.81</v>
      </c>
      <c r="L271" s="147">
        <v>22.5</v>
      </c>
      <c r="M271" s="147"/>
      <c r="N271" s="147">
        <v>0</v>
      </c>
      <c r="O271" s="147" t="s">
        <v>158</v>
      </c>
      <c r="P271" s="147">
        <v>3</v>
      </c>
      <c r="Q271" s="147">
        <v>9.6</v>
      </c>
      <c r="R271" s="147">
        <v>85.6</v>
      </c>
      <c r="S271" s="147">
        <v>0</v>
      </c>
    </row>
    <row r="272" spans="1:19" ht="39.75">
      <c r="A272" s="147">
        <v>100</v>
      </c>
      <c r="B272" s="147">
        <v>0</v>
      </c>
      <c r="C272" s="147">
        <v>0</v>
      </c>
      <c r="D272" s="147">
        <v>0</v>
      </c>
      <c r="E272" s="147">
        <v>0</v>
      </c>
      <c r="F272" s="147">
        <v>0</v>
      </c>
      <c r="G272" s="147">
        <v>780</v>
      </c>
      <c r="H272" s="147"/>
      <c r="I272" s="147">
        <v>0.22500000000000001</v>
      </c>
      <c r="J272" s="147"/>
      <c r="K272" s="147">
        <v>1.34</v>
      </c>
      <c r="L272" s="147">
        <v>22.5</v>
      </c>
      <c r="M272" s="147"/>
      <c r="N272" s="147">
        <v>0</v>
      </c>
      <c r="O272" s="147" t="s">
        <v>158</v>
      </c>
      <c r="P272" s="147">
        <v>3</v>
      </c>
      <c r="Q272" s="147">
        <v>13.4</v>
      </c>
      <c r="R272" s="147">
        <v>86.4</v>
      </c>
      <c r="S272" s="147">
        <v>0</v>
      </c>
    </row>
    <row r="273" spans="1:19" ht="39.75">
      <c r="A273" s="147">
        <v>100</v>
      </c>
      <c r="B273" s="147">
        <v>0</v>
      </c>
      <c r="C273" s="147">
        <v>0</v>
      </c>
      <c r="D273" s="147">
        <v>0</v>
      </c>
      <c r="E273" s="147">
        <v>0</v>
      </c>
      <c r="F273" s="147">
        <v>0</v>
      </c>
      <c r="G273" s="147">
        <v>800</v>
      </c>
      <c r="H273" s="147"/>
      <c r="I273" s="147">
        <v>0.22500000000000001</v>
      </c>
      <c r="J273" s="147"/>
      <c r="K273" s="147">
        <v>1.55</v>
      </c>
      <c r="L273" s="147">
        <v>22.5</v>
      </c>
      <c r="M273" s="147"/>
      <c r="N273" s="147">
        <v>0</v>
      </c>
      <c r="O273" s="147" t="s">
        <v>158</v>
      </c>
      <c r="P273" s="147">
        <v>3</v>
      </c>
      <c r="Q273" s="147">
        <v>13.7</v>
      </c>
      <c r="R273" s="147">
        <v>83.1</v>
      </c>
      <c r="S273" s="147">
        <v>0</v>
      </c>
    </row>
    <row r="274" spans="1:19" ht="39.75">
      <c r="A274" s="147">
        <v>100</v>
      </c>
      <c r="B274" s="147">
        <v>0</v>
      </c>
      <c r="C274" s="147">
        <v>0</v>
      </c>
      <c r="D274" s="147">
        <v>0</v>
      </c>
      <c r="E274" s="147">
        <v>0</v>
      </c>
      <c r="F274" s="147">
        <v>0</v>
      </c>
      <c r="G274" s="147">
        <v>850</v>
      </c>
      <c r="H274" s="147"/>
      <c r="I274" s="147">
        <v>0.22500000000000001</v>
      </c>
      <c r="J274" s="147"/>
      <c r="K274" s="147">
        <v>0.64</v>
      </c>
      <c r="L274" s="147">
        <v>22.5</v>
      </c>
      <c r="M274" s="147"/>
      <c r="N274" s="147">
        <v>0</v>
      </c>
      <c r="O274" s="147" t="s">
        <v>158</v>
      </c>
      <c r="P274" s="147">
        <v>3</v>
      </c>
      <c r="Q274" s="147">
        <v>11.4</v>
      </c>
      <c r="R274" s="147">
        <v>75.099999999999994</v>
      </c>
      <c r="S274" s="147">
        <v>0</v>
      </c>
    </row>
    <row r="275" spans="1:19" ht="39.75">
      <c r="A275" s="147">
        <v>100</v>
      </c>
      <c r="B275" s="147">
        <v>0</v>
      </c>
      <c r="C275" s="147">
        <v>0</v>
      </c>
      <c r="D275" s="147">
        <v>0</v>
      </c>
      <c r="E275" s="147">
        <v>0</v>
      </c>
      <c r="F275" s="147">
        <v>0</v>
      </c>
      <c r="G275" s="147">
        <v>850</v>
      </c>
      <c r="H275" s="147"/>
      <c r="I275" s="147">
        <v>0.22500000000000001</v>
      </c>
      <c r="J275" s="147"/>
      <c r="K275" s="147">
        <v>0.86</v>
      </c>
      <c r="L275" s="147">
        <v>22.5</v>
      </c>
      <c r="M275" s="147"/>
      <c r="N275" s="147">
        <v>0</v>
      </c>
      <c r="O275" s="147" t="s">
        <v>158</v>
      </c>
      <c r="P275" s="147">
        <v>3</v>
      </c>
      <c r="Q275" s="147">
        <v>16.2</v>
      </c>
      <c r="R275" s="147">
        <v>72.5</v>
      </c>
      <c r="S275" s="147">
        <v>0</v>
      </c>
    </row>
    <row r="276" spans="1:19" ht="39.75">
      <c r="A276" s="147">
        <v>100</v>
      </c>
      <c r="B276" s="147">
        <v>0</v>
      </c>
      <c r="C276" s="147">
        <v>0</v>
      </c>
      <c r="D276" s="147">
        <v>0</v>
      </c>
      <c r="E276" s="147">
        <v>0</v>
      </c>
      <c r="F276" s="147">
        <v>0</v>
      </c>
      <c r="G276" s="147">
        <v>850</v>
      </c>
      <c r="H276" s="147"/>
      <c r="I276" s="147">
        <v>0.22500000000000001</v>
      </c>
      <c r="J276" s="147"/>
      <c r="K276" s="147">
        <v>1.22</v>
      </c>
      <c r="L276" s="147">
        <v>22.5</v>
      </c>
      <c r="M276" s="147"/>
      <c r="N276" s="147">
        <v>0</v>
      </c>
      <c r="O276" s="147" t="s">
        <v>158</v>
      </c>
      <c r="P276" s="147">
        <v>3</v>
      </c>
      <c r="Q276" s="147">
        <v>15.4</v>
      </c>
      <c r="R276" s="147">
        <v>65.099999999999994</v>
      </c>
      <c r="S276" s="147">
        <v>0</v>
      </c>
    </row>
    <row r="277" spans="1:19" ht="39.75">
      <c r="A277" s="147">
        <v>100</v>
      </c>
      <c r="B277" s="147">
        <v>0</v>
      </c>
      <c r="C277" s="147">
        <v>0</v>
      </c>
      <c r="D277" s="147">
        <v>0</v>
      </c>
      <c r="E277" s="147">
        <v>0</v>
      </c>
      <c r="F277" s="147">
        <v>0</v>
      </c>
      <c r="G277" s="147">
        <v>850</v>
      </c>
      <c r="H277" s="147"/>
      <c r="I277" s="147">
        <v>0.22500000000000001</v>
      </c>
      <c r="J277" s="147"/>
      <c r="K277" s="147">
        <v>1.71</v>
      </c>
      <c r="L277" s="147">
        <v>22.5</v>
      </c>
      <c r="M277" s="147"/>
      <c r="N277" s="147">
        <v>0</v>
      </c>
      <c r="O277" s="147" t="s">
        <v>158</v>
      </c>
      <c r="P277" s="147">
        <v>3</v>
      </c>
      <c r="Q277" s="147">
        <v>12.2</v>
      </c>
      <c r="R277" s="147">
        <v>64.5</v>
      </c>
      <c r="S277" s="147">
        <v>0</v>
      </c>
    </row>
    <row r="278" spans="1:19" ht="39.75">
      <c r="A278" s="147">
        <v>0</v>
      </c>
      <c r="B278" s="147">
        <v>0</v>
      </c>
      <c r="C278" s="147">
        <v>0</v>
      </c>
      <c r="D278" s="147">
        <v>100</v>
      </c>
      <c r="E278" s="147">
        <v>0</v>
      </c>
      <c r="F278" s="147">
        <v>0</v>
      </c>
      <c r="G278" s="147">
        <v>450</v>
      </c>
      <c r="H278" s="147">
        <v>5</v>
      </c>
      <c r="I278" s="147">
        <v>3.5</v>
      </c>
      <c r="J278" s="147">
        <v>10</v>
      </c>
      <c r="K278" s="147">
        <v>0.3</v>
      </c>
      <c r="L278" s="147"/>
      <c r="M278" s="147"/>
      <c r="N278" s="147">
        <v>0</v>
      </c>
      <c r="O278" s="147" t="s">
        <v>158</v>
      </c>
      <c r="P278" s="147">
        <v>3</v>
      </c>
      <c r="Q278" s="147">
        <v>97.6</v>
      </c>
      <c r="R278" s="147">
        <v>0</v>
      </c>
      <c r="S278" s="147">
        <v>0.19</v>
      </c>
    </row>
    <row r="279" spans="1:19" ht="39.75">
      <c r="A279" s="147">
        <v>0</v>
      </c>
      <c r="B279" s="147">
        <v>0</v>
      </c>
      <c r="C279" s="147">
        <v>0</v>
      </c>
      <c r="D279" s="147">
        <v>100</v>
      </c>
      <c r="E279" s="147">
        <v>0</v>
      </c>
      <c r="F279" s="147">
        <v>0</v>
      </c>
      <c r="G279" s="147">
        <v>500</v>
      </c>
      <c r="H279" s="147">
        <v>5</v>
      </c>
      <c r="I279" s="147">
        <v>3.5</v>
      </c>
      <c r="J279" s="147">
        <v>10</v>
      </c>
      <c r="K279" s="147">
        <v>0.3</v>
      </c>
      <c r="L279" s="147"/>
      <c r="M279" s="147"/>
      <c r="N279" s="147">
        <v>0</v>
      </c>
      <c r="O279" s="147" t="s">
        <v>158</v>
      </c>
      <c r="P279" s="147">
        <v>3</v>
      </c>
      <c r="Q279" s="147">
        <v>96.4</v>
      </c>
      <c r="R279" s="147">
        <v>0.04</v>
      </c>
      <c r="S279" s="147">
        <v>0.19</v>
      </c>
    </row>
    <row r="280" spans="1:19" ht="39.75">
      <c r="A280" s="147">
        <v>0</v>
      </c>
      <c r="B280" s="147">
        <v>0</v>
      </c>
      <c r="C280" s="147">
        <v>0</v>
      </c>
      <c r="D280" s="147">
        <v>100</v>
      </c>
      <c r="E280" s="147">
        <v>0</v>
      </c>
      <c r="F280" s="147">
        <v>0</v>
      </c>
      <c r="G280" s="147">
        <v>550</v>
      </c>
      <c r="H280" s="147">
        <v>5</v>
      </c>
      <c r="I280" s="147">
        <v>3.5</v>
      </c>
      <c r="J280" s="147">
        <v>10</v>
      </c>
      <c r="K280" s="147">
        <v>0.3</v>
      </c>
      <c r="L280" s="147"/>
      <c r="M280" s="147"/>
      <c r="N280" s="147">
        <v>0</v>
      </c>
      <c r="O280" s="147" t="s">
        <v>158</v>
      </c>
      <c r="P280" s="147">
        <v>3</v>
      </c>
      <c r="Q280" s="147">
        <v>95.3</v>
      </c>
      <c r="R280" s="147">
        <v>0.26</v>
      </c>
      <c r="S280" s="147">
        <v>0.19</v>
      </c>
    </row>
    <row r="281" spans="1:19" ht="39.75">
      <c r="A281" s="147">
        <v>0</v>
      </c>
      <c r="B281" s="147">
        <v>0</v>
      </c>
      <c r="C281" s="147">
        <v>0</v>
      </c>
      <c r="D281" s="147">
        <v>100</v>
      </c>
      <c r="E281" s="147">
        <v>0</v>
      </c>
      <c r="F281" s="147">
        <v>0</v>
      </c>
      <c r="G281" s="147">
        <v>600</v>
      </c>
      <c r="H281" s="147">
        <v>5</v>
      </c>
      <c r="I281" s="147">
        <v>3.5</v>
      </c>
      <c r="J281" s="147">
        <v>10</v>
      </c>
      <c r="K281" s="147">
        <v>0.3</v>
      </c>
      <c r="L281" s="147"/>
      <c r="M281" s="147"/>
      <c r="N281" s="147">
        <v>0</v>
      </c>
      <c r="O281" s="147" t="s">
        <v>158</v>
      </c>
      <c r="P281" s="147">
        <v>3</v>
      </c>
      <c r="Q281" s="147">
        <v>98.7</v>
      </c>
      <c r="R281" s="147">
        <v>0.65</v>
      </c>
      <c r="S281" s="147">
        <v>0.19</v>
      </c>
    </row>
    <row r="282" spans="1:19" ht="39.75">
      <c r="A282" s="147">
        <v>0</v>
      </c>
      <c r="B282" s="147">
        <v>0</v>
      </c>
      <c r="C282" s="147">
        <v>0</v>
      </c>
      <c r="D282" s="147">
        <v>100</v>
      </c>
      <c r="E282" s="147">
        <v>0</v>
      </c>
      <c r="F282" s="147">
        <v>0</v>
      </c>
      <c r="G282" s="147">
        <v>650</v>
      </c>
      <c r="H282" s="147">
        <v>5</v>
      </c>
      <c r="I282" s="147">
        <v>3.5</v>
      </c>
      <c r="J282" s="147">
        <v>10</v>
      </c>
      <c r="K282" s="147">
        <v>0.3</v>
      </c>
      <c r="L282" s="147"/>
      <c r="M282" s="147"/>
      <c r="N282" s="147">
        <v>0</v>
      </c>
      <c r="O282" s="147" t="s">
        <v>158</v>
      </c>
      <c r="P282" s="147">
        <v>3</v>
      </c>
      <c r="Q282" s="147">
        <v>90.7</v>
      </c>
      <c r="R282" s="147">
        <v>1.51</v>
      </c>
      <c r="S282" s="147">
        <v>0.19</v>
      </c>
    </row>
    <row r="283" spans="1:19" ht="39.75">
      <c r="A283" s="147">
        <v>0</v>
      </c>
      <c r="B283" s="147">
        <v>0</v>
      </c>
      <c r="C283" s="147">
        <v>0</v>
      </c>
      <c r="D283" s="147">
        <v>100</v>
      </c>
      <c r="E283" s="147">
        <v>0</v>
      </c>
      <c r="F283" s="147">
        <v>0</v>
      </c>
      <c r="G283" s="147">
        <v>700</v>
      </c>
      <c r="H283" s="147">
        <v>5</v>
      </c>
      <c r="I283" s="147">
        <v>3.5</v>
      </c>
      <c r="J283" s="147">
        <v>10</v>
      </c>
      <c r="K283" s="147">
        <v>0.3</v>
      </c>
      <c r="L283" s="147"/>
      <c r="M283" s="147"/>
      <c r="N283" s="147">
        <v>0</v>
      </c>
      <c r="O283" s="147" t="s">
        <v>158</v>
      </c>
      <c r="P283" s="147">
        <v>3</v>
      </c>
      <c r="Q283" s="147">
        <v>90.2</v>
      </c>
      <c r="R283" s="147">
        <v>3.54</v>
      </c>
      <c r="S283" s="147">
        <v>0.19</v>
      </c>
    </row>
    <row r="284" spans="1:19" ht="39.75">
      <c r="A284" s="147">
        <v>0</v>
      </c>
      <c r="B284" s="147">
        <v>100</v>
      </c>
      <c r="C284" s="147">
        <v>0</v>
      </c>
      <c r="D284" s="147">
        <v>0</v>
      </c>
      <c r="E284" s="147">
        <v>0</v>
      </c>
      <c r="F284" s="147">
        <v>0</v>
      </c>
      <c r="G284" s="147">
        <v>500</v>
      </c>
      <c r="H284" s="147">
        <v>5</v>
      </c>
      <c r="I284" s="147">
        <v>3</v>
      </c>
      <c r="J284" s="147"/>
      <c r="K284" s="147"/>
      <c r="L284" s="147"/>
      <c r="M284" s="147"/>
      <c r="N284" s="147">
        <v>0</v>
      </c>
      <c r="O284" s="147" t="s">
        <v>158</v>
      </c>
      <c r="P284" s="147">
        <v>3</v>
      </c>
      <c r="Q284" s="147">
        <v>89.2</v>
      </c>
      <c r="R284" s="147">
        <v>10.8</v>
      </c>
      <c r="S284" s="147">
        <v>0</v>
      </c>
    </row>
    <row r="285" spans="1:19" ht="39.75">
      <c r="A285" s="147">
        <v>0</v>
      </c>
      <c r="B285" s="147">
        <v>100</v>
      </c>
      <c r="C285" s="147">
        <v>0</v>
      </c>
      <c r="D285" s="147">
        <v>0</v>
      </c>
      <c r="E285" s="147">
        <v>0</v>
      </c>
      <c r="F285" s="147">
        <v>0</v>
      </c>
      <c r="G285" s="147">
        <v>550</v>
      </c>
      <c r="H285" s="147">
        <v>5</v>
      </c>
      <c r="I285" s="147">
        <v>3</v>
      </c>
      <c r="J285" s="147"/>
      <c r="K285" s="147"/>
      <c r="L285" s="147"/>
      <c r="M285" s="147"/>
      <c r="N285" s="147">
        <v>0</v>
      </c>
      <c r="O285" s="147" t="s">
        <v>158</v>
      </c>
      <c r="P285" s="147">
        <v>3</v>
      </c>
      <c r="Q285" s="147">
        <v>78.599999999999994</v>
      </c>
      <c r="R285" s="147">
        <v>21.4</v>
      </c>
      <c r="S285" s="147">
        <v>0</v>
      </c>
    </row>
    <row r="286" spans="1:19" ht="39.75">
      <c r="A286" s="147">
        <v>0</v>
      </c>
      <c r="B286" s="147">
        <v>100</v>
      </c>
      <c r="C286" s="147">
        <v>0</v>
      </c>
      <c r="D286" s="147">
        <v>0</v>
      </c>
      <c r="E286" s="147">
        <v>0</v>
      </c>
      <c r="F286" s="147">
        <v>0</v>
      </c>
      <c r="G286" s="147">
        <v>600</v>
      </c>
      <c r="H286" s="147">
        <v>5</v>
      </c>
      <c r="I286" s="147">
        <v>3</v>
      </c>
      <c r="J286" s="147"/>
      <c r="K286" s="147"/>
      <c r="L286" s="147"/>
      <c r="M286" s="147"/>
      <c r="N286" s="147">
        <v>0</v>
      </c>
      <c r="O286" s="147" t="s">
        <v>158</v>
      </c>
      <c r="P286" s="147">
        <v>3</v>
      </c>
      <c r="Q286" s="147">
        <v>75.8</v>
      </c>
      <c r="R286" s="147">
        <v>24.2</v>
      </c>
      <c r="S286" s="147">
        <v>0</v>
      </c>
    </row>
    <row r="287" spans="1:19" ht="39.75">
      <c r="A287" s="147">
        <v>0</v>
      </c>
      <c r="B287" s="147">
        <v>100</v>
      </c>
      <c r="C287" s="147">
        <v>0</v>
      </c>
      <c r="D287" s="147">
        <v>0</v>
      </c>
      <c r="E287" s="147">
        <v>0</v>
      </c>
      <c r="F287" s="147">
        <v>0</v>
      </c>
      <c r="G287" s="147">
        <v>650</v>
      </c>
      <c r="H287" s="147">
        <v>5</v>
      </c>
      <c r="I287" s="147">
        <v>3</v>
      </c>
      <c r="J287" s="147"/>
      <c r="K287" s="147"/>
      <c r="L287" s="147"/>
      <c r="M287" s="147"/>
      <c r="N287" s="147">
        <v>0</v>
      </c>
      <c r="O287" s="147" t="s">
        <v>158</v>
      </c>
      <c r="P287" s="147">
        <v>3</v>
      </c>
      <c r="Q287" s="147">
        <v>59.9</v>
      </c>
      <c r="R287" s="147">
        <v>12.1</v>
      </c>
      <c r="S287" s="147">
        <v>0</v>
      </c>
    </row>
    <row r="288" spans="1:19" ht="39.75">
      <c r="A288" s="147">
        <v>0</v>
      </c>
      <c r="B288" s="147">
        <v>100</v>
      </c>
      <c r="C288" s="147">
        <v>0</v>
      </c>
      <c r="D288" s="147">
        <v>0</v>
      </c>
      <c r="E288" s="147">
        <v>0</v>
      </c>
      <c r="F288" s="147">
        <v>0</v>
      </c>
      <c r="G288" s="147">
        <v>700</v>
      </c>
      <c r="H288" s="147">
        <v>5</v>
      </c>
      <c r="I288" s="147">
        <v>3</v>
      </c>
      <c r="J288" s="147"/>
      <c r="K288" s="147"/>
      <c r="L288" s="147"/>
      <c r="M288" s="147"/>
      <c r="N288" s="147">
        <v>0</v>
      </c>
      <c r="O288" s="147" t="s">
        <v>158</v>
      </c>
      <c r="P288" s="147">
        <v>3</v>
      </c>
      <c r="Q288" s="147">
        <v>28.6</v>
      </c>
      <c r="R288" s="147">
        <v>4</v>
      </c>
      <c r="S288" s="147">
        <v>0</v>
      </c>
    </row>
    <row r="289" spans="1:19" ht="39.75">
      <c r="A289" s="147">
        <v>100</v>
      </c>
      <c r="B289" s="147">
        <v>0</v>
      </c>
      <c r="C289" s="147">
        <v>0</v>
      </c>
      <c r="D289" s="147">
        <v>0</v>
      </c>
      <c r="E289" s="147">
        <v>0</v>
      </c>
      <c r="F289" s="147">
        <v>0</v>
      </c>
      <c r="G289" s="147">
        <v>640</v>
      </c>
      <c r="H289" s="147">
        <v>10</v>
      </c>
      <c r="I289" s="147"/>
      <c r="J289" s="147"/>
      <c r="K289" s="147">
        <v>1.45</v>
      </c>
      <c r="L289" s="147"/>
      <c r="M289" s="147"/>
      <c r="N289" s="147">
        <v>0</v>
      </c>
      <c r="O289" s="147" t="s">
        <v>158</v>
      </c>
      <c r="P289" s="147">
        <v>3</v>
      </c>
      <c r="Q289" s="147">
        <v>68.5</v>
      </c>
      <c r="R289" s="147">
        <v>33.5</v>
      </c>
      <c r="S289" s="147">
        <v>0</v>
      </c>
    </row>
    <row r="290" spans="1:19" ht="39.75">
      <c r="A290" s="147">
        <v>100</v>
      </c>
      <c r="B290" s="147">
        <v>0</v>
      </c>
      <c r="C290" s="147">
        <v>0</v>
      </c>
      <c r="D290" s="147">
        <v>0</v>
      </c>
      <c r="E290" s="147">
        <v>0</v>
      </c>
      <c r="F290" s="147">
        <v>0</v>
      </c>
      <c r="G290" s="147">
        <v>680</v>
      </c>
      <c r="H290" s="147">
        <v>10</v>
      </c>
      <c r="I290" s="147"/>
      <c r="J290" s="147"/>
      <c r="K290" s="147">
        <v>1.3</v>
      </c>
      <c r="L290" s="147"/>
      <c r="M290" s="147"/>
      <c r="N290" s="147">
        <v>0</v>
      </c>
      <c r="O290" s="147" t="s">
        <v>158</v>
      </c>
      <c r="P290" s="147">
        <v>3</v>
      </c>
      <c r="Q290" s="147">
        <v>39.6</v>
      </c>
      <c r="R290" s="147">
        <v>69.400000000000006</v>
      </c>
      <c r="S290" s="147">
        <v>0</v>
      </c>
    </row>
    <row r="291" spans="1:19" ht="39.75">
      <c r="A291" s="147">
        <v>100</v>
      </c>
      <c r="B291" s="147">
        <v>0</v>
      </c>
      <c r="C291" s="147">
        <v>0</v>
      </c>
      <c r="D291" s="147">
        <v>0</v>
      </c>
      <c r="E291" s="147">
        <v>0</v>
      </c>
      <c r="F291" s="147">
        <v>0</v>
      </c>
      <c r="G291" s="147">
        <v>730</v>
      </c>
      <c r="H291" s="147">
        <v>10</v>
      </c>
      <c r="I291" s="147"/>
      <c r="J291" s="147"/>
      <c r="K291" s="147">
        <v>1.3</v>
      </c>
      <c r="L291" s="147"/>
      <c r="M291" s="147"/>
      <c r="N291" s="147">
        <v>0</v>
      </c>
      <c r="O291" s="147" t="s">
        <v>158</v>
      </c>
      <c r="P291" s="147">
        <v>3</v>
      </c>
      <c r="Q291" s="147">
        <v>18</v>
      </c>
      <c r="R291" s="147">
        <v>91.7</v>
      </c>
      <c r="S291" s="147">
        <v>0</v>
      </c>
    </row>
    <row r="292" spans="1:19" ht="39.75">
      <c r="A292" s="147">
        <v>100</v>
      </c>
      <c r="B292" s="147">
        <v>0</v>
      </c>
      <c r="C292" s="147">
        <v>0</v>
      </c>
      <c r="D292" s="147">
        <v>0</v>
      </c>
      <c r="E292" s="147">
        <v>0</v>
      </c>
      <c r="F292" s="147">
        <v>0</v>
      </c>
      <c r="G292" s="147">
        <v>780</v>
      </c>
      <c r="H292" s="147">
        <v>10</v>
      </c>
      <c r="I292" s="147"/>
      <c r="J292" s="147"/>
      <c r="K292" s="147">
        <v>0.81</v>
      </c>
      <c r="L292" s="147"/>
      <c r="M292" s="147"/>
      <c r="N292" s="147">
        <v>0</v>
      </c>
      <c r="O292" s="147" t="s">
        <v>158</v>
      </c>
      <c r="P292" s="147">
        <v>3</v>
      </c>
      <c r="Q292" s="147">
        <v>9.6</v>
      </c>
      <c r="R292" s="147">
        <v>102.2</v>
      </c>
      <c r="S292" s="147">
        <v>0</v>
      </c>
    </row>
    <row r="293" spans="1:19" ht="39.75">
      <c r="A293" s="147">
        <v>100</v>
      </c>
      <c r="B293" s="147">
        <v>0</v>
      </c>
      <c r="C293" s="147">
        <v>0</v>
      </c>
      <c r="D293" s="147">
        <v>0</v>
      </c>
      <c r="E293" s="147">
        <v>0</v>
      </c>
      <c r="F293" s="147">
        <v>0</v>
      </c>
      <c r="G293" s="147">
        <v>850</v>
      </c>
      <c r="H293" s="147">
        <v>10</v>
      </c>
      <c r="I293" s="147"/>
      <c r="J293" s="147"/>
      <c r="K293" s="147">
        <v>0.85</v>
      </c>
      <c r="L293" s="147"/>
      <c r="M293" s="147"/>
      <c r="N293" s="147">
        <v>0</v>
      </c>
      <c r="O293" s="147" t="s">
        <v>158</v>
      </c>
      <c r="P293" s="147">
        <v>3</v>
      </c>
      <c r="Q293" s="147">
        <v>16.2</v>
      </c>
      <c r="R293" s="147">
        <v>89.1</v>
      </c>
      <c r="S293" s="147">
        <v>0</v>
      </c>
    </row>
    <row r="294" spans="1:19" ht="39.75">
      <c r="A294" s="147">
        <v>43</v>
      </c>
      <c r="B294" s="147">
        <v>43</v>
      </c>
      <c r="C294" s="147">
        <v>9.6999999999999993</v>
      </c>
      <c r="D294" s="147">
        <v>0</v>
      </c>
      <c r="E294" s="147">
        <v>0</v>
      </c>
      <c r="F294" s="147">
        <v>0</v>
      </c>
      <c r="G294" s="147">
        <v>500</v>
      </c>
      <c r="H294" s="147">
        <v>35</v>
      </c>
      <c r="I294" s="147">
        <v>3.5</v>
      </c>
      <c r="J294" s="147">
        <v>40</v>
      </c>
      <c r="K294" s="147">
        <v>80</v>
      </c>
      <c r="L294" s="147"/>
      <c r="M294" s="147">
        <v>830</v>
      </c>
      <c r="N294" s="147">
        <v>0</v>
      </c>
      <c r="O294" s="147" t="s">
        <v>88</v>
      </c>
      <c r="P294" s="147">
        <v>4</v>
      </c>
      <c r="Q294" s="147">
        <v>63.91</v>
      </c>
      <c r="R294" s="147">
        <v>27.86</v>
      </c>
      <c r="S294" s="147">
        <v>8.23</v>
      </c>
    </row>
    <row r="295" spans="1:19" ht="39.75">
      <c r="A295" s="147">
        <v>43</v>
      </c>
      <c r="B295" s="147">
        <v>43</v>
      </c>
      <c r="C295" s="147">
        <v>9.6999999999999993</v>
      </c>
      <c r="D295" s="147">
        <v>0</v>
      </c>
      <c r="E295" s="147">
        <v>0</v>
      </c>
      <c r="F295" s="147">
        <v>0</v>
      </c>
      <c r="G295" s="147">
        <v>550</v>
      </c>
      <c r="H295" s="147">
        <v>50</v>
      </c>
      <c r="I295" s="147">
        <v>3.5</v>
      </c>
      <c r="J295" s="147">
        <v>40</v>
      </c>
      <c r="K295" s="147">
        <v>120</v>
      </c>
      <c r="L295" s="147"/>
      <c r="M295" s="147">
        <v>830</v>
      </c>
      <c r="N295" s="147">
        <v>0</v>
      </c>
      <c r="O295" s="147" t="s">
        <v>88</v>
      </c>
      <c r="P295" s="147">
        <v>4</v>
      </c>
      <c r="Q295" s="147">
        <v>56.08</v>
      </c>
      <c r="R295" s="147">
        <v>38.72</v>
      </c>
      <c r="S295" s="147">
        <v>5.2</v>
      </c>
    </row>
    <row r="296" spans="1:19" ht="39.75">
      <c r="A296" s="147">
        <v>43</v>
      </c>
      <c r="B296" s="147">
        <v>43</v>
      </c>
      <c r="C296" s="147">
        <v>9.6999999999999993</v>
      </c>
      <c r="D296" s="147">
        <v>0</v>
      </c>
      <c r="E296" s="147">
        <v>0</v>
      </c>
      <c r="F296" s="147">
        <v>0</v>
      </c>
      <c r="G296" s="147">
        <v>550</v>
      </c>
      <c r="H296" s="147">
        <v>50</v>
      </c>
      <c r="I296" s="147">
        <v>3.5</v>
      </c>
      <c r="J296" s="147">
        <v>40</v>
      </c>
      <c r="K296" s="147">
        <v>40</v>
      </c>
      <c r="L296" s="147"/>
      <c r="M296" s="147">
        <v>830</v>
      </c>
      <c r="N296" s="147">
        <v>0</v>
      </c>
      <c r="O296" s="147" t="s">
        <v>88</v>
      </c>
      <c r="P296" s="147">
        <v>4</v>
      </c>
      <c r="Q296" s="147">
        <v>59.21</v>
      </c>
      <c r="R296" s="147">
        <v>32.590000000000003</v>
      </c>
      <c r="S296" s="147">
        <v>8.1999999999999993</v>
      </c>
    </row>
    <row r="297" spans="1:19" ht="39.75">
      <c r="A297" s="147">
        <v>43</v>
      </c>
      <c r="B297" s="147">
        <v>43</v>
      </c>
      <c r="C297" s="147">
        <v>9.6999999999999993</v>
      </c>
      <c r="D297" s="147">
        <v>0</v>
      </c>
      <c r="E297" s="147">
        <v>0</v>
      </c>
      <c r="F297" s="147">
        <v>0</v>
      </c>
      <c r="G297" s="147">
        <v>550</v>
      </c>
      <c r="H297" s="147">
        <v>20</v>
      </c>
      <c r="I297" s="147">
        <v>3.5</v>
      </c>
      <c r="J297" s="147">
        <v>40</v>
      </c>
      <c r="K297" s="147">
        <v>120</v>
      </c>
      <c r="L297" s="147"/>
      <c r="M297" s="147">
        <v>830</v>
      </c>
      <c r="N297" s="147">
        <v>0</v>
      </c>
      <c r="O297" s="147" t="s">
        <v>88</v>
      </c>
      <c r="P297" s="147">
        <v>4</v>
      </c>
      <c r="Q297" s="147">
        <v>59.7</v>
      </c>
      <c r="R297" s="147">
        <v>32.11</v>
      </c>
      <c r="S297" s="147">
        <v>8.19</v>
      </c>
    </row>
    <row r="298" spans="1:19" ht="39.75">
      <c r="A298" s="147">
        <v>43</v>
      </c>
      <c r="B298" s="147">
        <v>43</v>
      </c>
      <c r="C298" s="147">
        <v>9.6999999999999993</v>
      </c>
      <c r="D298" s="147">
        <v>0</v>
      </c>
      <c r="E298" s="147">
        <v>0</v>
      </c>
      <c r="F298" s="147">
        <v>0</v>
      </c>
      <c r="G298" s="147">
        <v>450</v>
      </c>
      <c r="H298" s="147">
        <v>50</v>
      </c>
      <c r="I298" s="147">
        <v>3.5</v>
      </c>
      <c r="J298" s="147">
        <v>40</v>
      </c>
      <c r="K298" s="147">
        <v>120</v>
      </c>
      <c r="L298" s="147"/>
      <c r="M298" s="147">
        <v>830</v>
      </c>
      <c r="N298" s="147">
        <v>0</v>
      </c>
      <c r="O298" s="147" t="s">
        <v>88</v>
      </c>
      <c r="P298" s="147">
        <v>4</v>
      </c>
      <c r="Q298" s="147">
        <v>48.38</v>
      </c>
      <c r="R298" s="147">
        <v>45.45</v>
      </c>
      <c r="S298" s="147">
        <v>6.17</v>
      </c>
    </row>
    <row r="299" spans="1:19" ht="39.75">
      <c r="A299" s="147">
        <v>43</v>
      </c>
      <c r="B299" s="147">
        <v>43</v>
      </c>
      <c r="C299" s="147">
        <v>9.6999999999999993</v>
      </c>
      <c r="D299" s="147">
        <v>0</v>
      </c>
      <c r="E299" s="147">
        <v>0</v>
      </c>
      <c r="F299" s="147">
        <v>0</v>
      </c>
      <c r="G299" s="147">
        <v>550</v>
      </c>
      <c r="H299" s="147">
        <v>20</v>
      </c>
      <c r="I299" s="147">
        <v>3.5</v>
      </c>
      <c r="J299" s="147">
        <v>40</v>
      </c>
      <c r="K299" s="147">
        <v>40</v>
      </c>
      <c r="L299" s="147"/>
      <c r="M299" s="147">
        <v>830</v>
      </c>
      <c r="N299" s="147">
        <v>0</v>
      </c>
      <c r="O299" s="147" t="s">
        <v>88</v>
      </c>
      <c r="P299" s="147">
        <v>4</v>
      </c>
      <c r="Q299" s="147">
        <v>60.48</v>
      </c>
      <c r="R299" s="147">
        <v>31.92</v>
      </c>
      <c r="S299" s="147">
        <v>7.6</v>
      </c>
    </row>
    <row r="300" spans="1:19" ht="39.75">
      <c r="A300" s="147">
        <v>43</v>
      </c>
      <c r="B300" s="147">
        <v>43</v>
      </c>
      <c r="C300" s="147">
        <v>9.6999999999999993</v>
      </c>
      <c r="D300" s="147">
        <v>0</v>
      </c>
      <c r="E300" s="147">
        <v>0</v>
      </c>
      <c r="F300" s="147">
        <v>0</v>
      </c>
      <c r="G300" s="147">
        <v>450</v>
      </c>
      <c r="H300" s="147">
        <v>50</v>
      </c>
      <c r="I300" s="147">
        <v>3.5</v>
      </c>
      <c r="J300" s="147">
        <v>40</v>
      </c>
      <c r="K300" s="147">
        <v>40</v>
      </c>
      <c r="L300" s="147"/>
      <c r="M300" s="147">
        <v>830</v>
      </c>
      <c r="N300" s="147">
        <v>0</v>
      </c>
      <c r="O300" s="147" t="s">
        <v>88</v>
      </c>
      <c r="P300" s="147">
        <v>4</v>
      </c>
      <c r="Q300" s="147">
        <v>13.61</v>
      </c>
      <c r="R300" s="147">
        <v>86.39</v>
      </c>
      <c r="S300" s="147">
        <v>0</v>
      </c>
    </row>
    <row r="301" spans="1:19" ht="39.75">
      <c r="A301" s="147">
        <v>43</v>
      </c>
      <c r="B301" s="147">
        <v>43</v>
      </c>
      <c r="C301" s="147">
        <v>9.6999999999999993</v>
      </c>
      <c r="D301" s="147">
        <v>0</v>
      </c>
      <c r="E301" s="147">
        <v>0</v>
      </c>
      <c r="F301" s="147">
        <v>0</v>
      </c>
      <c r="G301" s="147">
        <v>450</v>
      </c>
      <c r="H301" s="147">
        <v>20</v>
      </c>
      <c r="I301" s="147">
        <v>3.5</v>
      </c>
      <c r="J301" s="147">
        <v>40</v>
      </c>
      <c r="K301" s="147">
        <v>120</v>
      </c>
      <c r="L301" s="147"/>
      <c r="M301" s="147">
        <v>830</v>
      </c>
      <c r="N301" s="147">
        <v>0</v>
      </c>
      <c r="O301" s="147" t="s">
        <v>88</v>
      </c>
      <c r="P301" s="147">
        <v>4</v>
      </c>
      <c r="Q301" s="147">
        <v>46.79</v>
      </c>
      <c r="R301" s="147">
        <v>45.28</v>
      </c>
      <c r="S301" s="147">
        <v>7.93</v>
      </c>
    </row>
    <row r="302" spans="1:19" ht="39.75">
      <c r="A302" s="147">
        <v>43</v>
      </c>
      <c r="B302" s="147">
        <v>43</v>
      </c>
      <c r="C302" s="147">
        <v>9.6999999999999993</v>
      </c>
      <c r="D302" s="147">
        <v>0</v>
      </c>
      <c r="E302" s="147">
        <v>0</v>
      </c>
      <c r="F302" s="147">
        <v>0</v>
      </c>
      <c r="G302" s="147">
        <v>450</v>
      </c>
      <c r="H302" s="147">
        <v>20</v>
      </c>
      <c r="I302" s="147">
        <v>3.5</v>
      </c>
      <c r="J302" s="147">
        <v>40</v>
      </c>
      <c r="K302" s="147">
        <v>40</v>
      </c>
      <c r="L302" s="147"/>
      <c r="M302" s="147">
        <v>830</v>
      </c>
      <c r="N302" s="147">
        <v>0</v>
      </c>
      <c r="O302" s="147" t="s">
        <v>88</v>
      </c>
      <c r="P302" s="147">
        <v>4</v>
      </c>
      <c r="Q302" s="147">
        <v>15.4</v>
      </c>
      <c r="R302" s="147">
        <v>84.6</v>
      </c>
      <c r="S302" s="147">
        <v>0</v>
      </c>
    </row>
    <row r="303" spans="1:19" ht="39.75">
      <c r="A303" s="147">
        <v>43</v>
      </c>
      <c r="B303" s="147">
        <v>43</v>
      </c>
      <c r="C303" s="147">
        <v>9.6999999999999993</v>
      </c>
      <c r="D303" s="147">
        <v>0</v>
      </c>
      <c r="E303" s="147">
        <v>0</v>
      </c>
      <c r="F303" s="147">
        <v>0</v>
      </c>
      <c r="G303" s="147">
        <v>550</v>
      </c>
      <c r="H303" s="147">
        <v>35</v>
      </c>
      <c r="I303" s="147">
        <v>3.5</v>
      </c>
      <c r="J303" s="147">
        <v>40</v>
      </c>
      <c r="K303" s="147">
        <v>80</v>
      </c>
      <c r="L303" s="147"/>
      <c r="M303" s="147">
        <v>830</v>
      </c>
      <c r="N303" s="147">
        <v>0</v>
      </c>
      <c r="O303" s="147" t="s">
        <v>88</v>
      </c>
      <c r="P303" s="147">
        <v>4</v>
      </c>
      <c r="Q303" s="147">
        <v>58.97</v>
      </c>
      <c r="R303" s="147">
        <v>32.630000000000003</v>
      </c>
      <c r="S303" s="147">
        <v>8.4</v>
      </c>
    </row>
    <row r="304" spans="1:19" ht="39.75">
      <c r="A304" s="147">
        <v>43</v>
      </c>
      <c r="B304" s="147">
        <v>43</v>
      </c>
      <c r="C304" s="147">
        <v>9.6999999999999993</v>
      </c>
      <c r="D304" s="147">
        <v>0</v>
      </c>
      <c r="E304" s="147">
        <v>0</v>
      </c>
      <c r="F304" s="147">
        <v>0</v>
      </c>
      <c r="G304" s="147">
        <v>450</v>
      </c>
      <c r="H304" s="147">
        <v>35</v>
      </c>
      <c r="I304" s="147">
        <v>3.5</v>
      </c>
      <c r="J304" s="147">
        <v>40</v>
      </c>
      <c r="K304" s="147">
        <v>80</v>
      </c>
      <c r="L304" s="147"/>
      <c r="M304" s="147">
        <v>830</v>
      </c>
      <c r="N304" s="147">
        <v>0</v>
      </c>
      <c r="O304" s="147" t="s">
        <v>88</v>
      </c>
      <c r="P304" s="147">
        <v>4</v>
      </c>
      <c r="Q304" s="147">
        <v>34.94</v>
      </c>
      <c r="R304" s="147">
        <v>55.46</v>
      </c>
      <c r="S304" s="147">
        <v>9.6</v>
      </c>
    </row>
    <row r="305" spans="1:19" ht="39.75">
      <c r="A305" s="147">
        <v>43</v>
      </c>
      <c r="B305" s="147">
        <v>43</v>
      </c>
      <c r="C305" s="147">
        <v>9.6999999999999993</v>
      </c>
      <c r="D305" s="147">
        <v>0</v>
      </c>
      <c r="E305" s="147">
        <v>0</v>
      </c>
      <c r="F305" s="147">
        <v>0</v>
      </c>
      <c r="G305" s="147">
        <v>500</v>
      </c>
      <c r="H305" s="147">
        <v>50</v>
      </c>
      <c r="I305" s="147">
        <v>3.5</v>
      </c>
      <c r="J305" s="147">
        <v>40</v>
      </c>
      <c r="K305" s="147">
        <v>80</v>
      </c>
      <c r="L305" s="147"/>
      <c r="M305" s="147">
        <v>830</v>
      </c>
      <c r="N305" s="147">
        <v>0</v>
      </c>
      <c r="O305" s="147" t="s">
        <v>88</v>
      </c>
      <c r="P305" s="147">
        <v>4</v>
      </c>
      <c r="Q305" s="147">
        <v>63.41</v>
      </c>
      <c r="R305" s="147">
        <v>27.49</v>
      </c>
      <c r="S305" s="147">
        <v>9.1</v>
      </c>
    </row>
    <row r="306" spans="1:19" ht="39.75">
      <c r="A306" s="147">
        <v>43</v>
      </c>
      <c r="B306" s="147">
        <v>43</v>
      </c>
      <c r="C306" s="147">
        <v>9.6999999999999993</v>
      </c>
      <c r="D306" s="147">
        <v>0</v>
      </c>
      <c r="E306" s="147">
        <v>0</v>
      </c>
      <c r="F306" s="147">
        <v>0</v>
      </c>
      <c r="G306" s="147">
        <v>500</v>
      </c>
      <c r="H306" s="147">
        <v>20</v>
      </c>
      <c r="I306" s="147">
        <v>3.5</v>
      </c>
      <c r="J306" s="147">
        <v>40</v>
      </c>
      <c r="K306" s="147">
        <v>80</v>
      </c>
      <c r="L306" s="147"/>
      <c r="M306" s="147">
        <v>830</v>
      </c>
      <c r="N306" s="147">
        <v>0</v>
      </c>
      <c r="O306" s="147" t="s">
        <v>88</v>
      </c>
      <c r="P306" s="147">
        <v>4</v>
      </c>
      <c r="Q306" s="147">
        <v>66.510000000000005</v>
      </c>
      <c r="R306" s="147">
        <v>24.17</v>
      </c>
      <c r="S306" s="147">
        <v>9.32</v>
      </c>
    </row>
    <row r="307" spans="1:19" ht="39.75">
      <c r="A307" s="147">
        <v>43</v>
      </c>
      <c r="B307" s="147">
        <v>43</v>
      </c>
      <c r="C307" s="147">
        <v>9.6999999999999993</v>
      </c>
      <c r="D307" s="147">
        <v>0</v>
      </c>
      <c r="E307" s="147">
        <v>0</v>
      </c>
      <c r="F307" s="147">
        <v>0</v>
      </c>
      <c r="G307" s="147">
        <v>500</v>
      </c>
      <c r="H307" s="147">
        <v>35</v>
      </c>
      <c r="I307" s="147">
        <v>3.5</v>
      </c>
      <c r="J307" s="147">
        <v>40</v>
      </c>
      <c r="K307" s="147">
        <v>120</v>
      </c>
      <c r="L307" s="147"/>
      <c r="M307" s="147">
        <v>830</v>
      </c>
      <c r="N307" s="147">
        <v>0</v>
      </c>
      <c r="O307" s="147" t="s">
        <v>88</v>
      </c>
      <c r="P307" s="147">
        <v>4</v>
      </c>
      <c r="Q307" s="147">
        <v>64.56</v>
      </c>
      <c r="R307" s="147">
        <v>27.56</v>
      </c>
      <c r="S307" s="147">
        <v>7.88</v>
      </c>
    </row>
    <row r="308" spans="1:19" ht="39.75">
      <c r="A308" s="147">
        <v>43</v>
      </c>
      <c r="B308" s="147">
        <v>43</v>
      </c>
      <c r="C308" s="147">
        <v>9.6999999999999993</v>
      </c>
      <c r="D308" s="147">
        <v>0</v>
      </c>
      <c r="E308" s="147">
        <v>0</v>
      </c>
      <c r="F308" s="147">
        <v>0</v>
      </c>
      <c r="G308" s="147">
        <v>500</v>
      </c>
      <c r="H308" s="147">
        <v>35</v>
      </c>
      <c r="I308" s="147">
        <v>3.5</v>
      </c>
      <c r="J308" s="147">
        <v>40</v>
      </c>
      <c r="K308" s="147">
        <v>40</v>
      </c>
      <c r="L308" s="147"/>
      <c r="M308" s="147">
        <v>830</v>
      </c>
      <c r="N308" s="147">
        <v>0</v>
      </c>
      <c r="O308" s="147" t="s">
        <v>88</v>
      </c>
      <c r="P308" s="147">
        <v>4</v>
      </c>
      <c r="Q308" s="147">
        <v>64.22</v>
      </c>
      <c r="R308" s="147">
        <v>30.36</v>
      </c>
      <c r="S308" s="147">
        <v>5.42</v>
      </c>
    </row>
    <row r="309" spans="1:19">
      <c r="A309" s="147">
        <v>40</v>
      </c>
      <c r="B309" s="147">
        <v>0</v>
      </c>
      <c r="C309" s="147">
        <v>35</v>
      </c>
      <c r="D309" s="147">
        <v>18</v>
      </c>
      <c r="E309" s="147">
        <v>4</v>
      </c>
      <c r="F309" s="147">
        <v>3</v>
      </c>
      <c r="G309" s="147">
        <v>460</v>
      </c>
      <c r="H309" s="147">
        <v>20</v>
      </c>
      <c r="I309" s="147">
        <v>3</v>
      </c>
      <c r="J309" s="147">
        <v>100</v>
      </c>
      <c r="K309" s="147"/>
      <c r="L309" s="147">
        <v>30</v>
      </c>
      <c r="M309" s="147">
        <v>10000</v>
      </c>
      <c r="N309" s="147">
        <v>0</v>
      </c>
      <c r="O309" s="147" t="s">
        <v>182</v>
      </c>
      <c r="P309" s="147">
        <v>5</v>
      </c>
      <c r="Q309" s="147">
        <v>72</v>
      </c>
      <c r="R309" s="147">
        <v>26.9</v>
      </c>
      <c r="S309" s="147">
        <v>1.1000000000000001</v>
      </c>
    </row>
    <row r="310" spans="1:19">
      <c r="A310" s="147">
        <v>40</v>
      </c>
      <c r="B310" s="147">
        <v>0</v>
      </c>
      <c r="C310" s="147">
        <v>35</v>
      </c>
      <c r="D310" s="147">
        <v>18</v>
      </c>
      <c r="E310" s="147">
        <v>4</v>
      </c>
      <c r="F310" s="147">
        <v>3</v>
      </c>
      <c r="G310" s="147">
        <v>500</v>
      </c>
      <c r="H310" s="147">
        <v>20</v>
      </c>
      <c r="I310" s="147">
        <v>3</v>
      </c>
      <c r="J310" s="147">
        <v>100</v>
      </c>
      <c r="K310" s="147"/>
      <c r="L310" s="147">
        <v>30</v>
      </c>
      <c r="M310" s="147">
        <v>10000</v>
      </c>
      <c r="N310" s="147">
        <v>0</v>
      </c>
      <c r="O310" s="147" t="s">
        <v>182</v>
      </c>
      <c r="P310" s="147">
        <v>5</v>
      </c>
      <c r="Q310" s="147">
        <v>65.2</v>
      </c>
      <c r="R310" s="147">
        <v>34</v>
      </c>
      <c r="S310" s="147">
        <v>0.8</v>
      </c>
    </row>
    <row r="311" spans="1:19">
      <c r="A311" s="147">
        <v>40</v>
      </c>
      <c r="B311" s="147">
        <v>0</v>
      </c>
      <c r="C311" s="147">
        <v>35</v>
      </c>
      <c r="D311" s="147">
        <v>18</v>
      </c>
      <c r="E311" s="147">
        <v>4</v>
      </c>
      <c r="F311" s="147">
        <v>3</v>
      </c>
      <c r="G311" s="147">
        <v>600</v>
      </c>
      <c r="H311" s="147">
        <v>20</v>
      </c>
      <c r="I311" s="147">
        <v>3</v>
      </c>
      <c r="J311" s="147">
        <v>100</v>
      </c>
      <c r="K311" s="147"/>
      <c r="L311" s="147">
        <v>30</v>
      </c>
      <c r="M311" s="147">
        <v>10000</v>
      </c>
      <c r="N311" s="147">
        <v>0</v>
      </c>
      <c r="O311" s="147" t="s">
        <v>182</v>
      </c>
      <c r="P311" s="147">
        <v>5</v>
      </c>
      <c r="Q311" s="147">
        <v>42.9</v>
      </c>
      <c r="R311" s="147">
        <v>56.2</v>
      </c>
      <c r="S311" s="147">
        <v>0.9</v>
      </c>
    </row>
  </sheetData>
  <autoFilter ref="A1:S311" xr:uid="{6104A0E3-06B0-4722-B2C0-BDD6014CD2F3}">
    <sortState xmlns:xlrd2="http://schemas.microsoft.com/office/spreadsheetml/2017/richdata2" ref="A2:S311">
      <sortCondition ref="P1:P31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6AD4-48DB-46F3-95EE-430C2A61FB73}">
  <dimension ref="A1:AT79"/>
  <sheetViews>
    <sheetView topLeftCell="T1" zoomScale="80" zoomScaleNormal="80" workbookViewId="0">
      <pane ySplit="4" topLeftCell="A5" activePane="bottomLeft" state="frozen"/>
      <selection activeCell="F42" sqref="F42"/>
      <selection pane="bottomLeft" activeCell="AH12" sqref="AH12"/>
    </sheetView>
  </sheetViews>
  <sheetFormatPr defaultRowHeight="14.25"/>
  <cols>
    <col min="16" max="17" width="16" style="121" customWidth="1"/>
    <col min="33" max="33" width="11.73046875" customWidth="1"/>
  </cols>
  <sheetData>
    <row r="1" spans="1:46">
      <c r="A1" s="264"/>
      <c r="B1" s="265" t="s">
        <v>263</v>
      </c>
      <c r="C1" s="265"/>
      <c r="D1" s="265"/>
      <c r="E1" s="265"/>
      <c r="F1" s="265"/>
      <c r="G1" s="265"/>
      <c r="H1" s="265"/>
      <c r="I1" s="265"/>
      <c r="J1" s="265"/>
      <c r="K1" s="265"/>
      <c r="L1" s="265"/>
      <c r="M1" s="265"/>
      <c r="N1" s="265"/>
      <c r="O1" s="265"/>
      <c r="P1" s="265"/>
      <c r="Q1" s="154"/>
      <c r="R1" s="266" t="s">
        <v>1</v>
      </c>
      <c r="S1" s="266"/>
      <c r="T1" s="266"/>
      <c r="U1" s="266"/>
      <c r="V1" s="267" t="s">
        <v>2</v>
      </c>
      <c r="W1" s="267"/>
      <c r="X1" s="267"/>
      <c r="Y1" s="267"/>
      <c r="Z1" s="267"/>
      <c r="AA1" s="267"/>
      <c r="AB1" s="267"/>
      <c r="AC1" s="267"/>
      <c r="AD1" s="267"/>
      <c r="AE1" s="267"/>
    </row>
    <row r="2" spans="1:46">
      <c r="A2" s="264"/>
      <c r="B2" s="266" t="s">
        <v>4</v>
      </c>
      <c r="C2" s="266"/>
      <c r="D2" s="266"/>
      <c r="E2" s="266"/>
      <c r="F2" s="266"/>
      <c r="G2" s="266"/>
      <c r="H2" s="266" t="s">
        <v>5</v>
      </c>
      <c r="I2" s="266"/>
      <c r="J2" s="266"/>
      <c r="K2" s="266"/>
      <c r="L2" s="266"/>
      <c r="M2" s="266"/>
      <c r="N2" s="266"/>
      <c r="O2" s="266"/>
      <c r="P2" s="266"/>
      <c r="Q2" s="148"/>
      <c r="R2" s="266"/>
      <c r="S2" s="266"/>
      <c r="T2" s="266"/>
      <c r="U2" s="266"/>
      <c r="V2" s="267"/>
      <c r="W2" s="267"/>
      <c r="X2" s="267"/>
      <c r="Y2" s="267"/>
      <c r="Z2" s="267"/>
      <c r="AA2" s="267"/>
      <c r="AB2" s="267"/>
      <c r="AC2" s="267"/>
      <c r="AD2" s="267"/>
      <c r="AE2" s="267"/>
    </row>
    <row r="3" spans="1:46">
      <c r="A3" s="264"/>
      <c r="B3" s="266"/>
      <c r="C3" s="266"/>
      <c r="D3" s="266"/>
      <c r="E3" s="266"/>
      <c r="F3" s="266"/>
      <c r="G3" s="266"/>
      <c r="H3" s="266"/>
      <c r="I3" s="266"/>
      <c r="J3" s="266"/>
      <c r="K3" s="266"/>
      <c r="L3" s="266"/>
      <c r="M3" s="266"/>
      <c r="N3" s="266"/>
      <c r="O3" s="266"/>
      <c r="P3" s="266"/>
      <c r="Q3" s="148"/>
      <c r="R3" s="266"/>
      <c r="S3" s="266"/>
      <c r="T3" s="266"/>
      <c r="U3" s="266"/>
      <c r="V3" s="267"/>
      <c r="W3" s="267"/>
      <c r="X3" s="267"/>
      <c r="Y3" s="267"/>
      <c r="Z3" s="267"/>
      <c r="AA3" s="267"/>
      <c r="AB3" s="267"/>
      <c r="AC3" s="267"/>
      <c r="AD3" s="267"/>
      <c r="AE3" s="267"/>
      <c r="AG3" s="282" t="s">
        <v>264</v>
      </c>
      <c r="AH3" s="282"/>
      <c r="AI3" s="282"/>
      <c r="AJ3" s="282"/>
      <c r="AK3" s="282"/>
      <c r="AL3" s="282"/>
      <c r="AM3" s="282"/>
      <c r="AN3" s="282"/>
      <c r="AO3" s="282"/>
      <c r="AP3" s="282"/>
      <c r="AQ3" s="282"/>
      <c r="AR3" s="282"/>
      <c r="AS3" s="282"/>
      <c r="AT3" s="282"/>
    </row>
    <row r="4" spans="1:46" ht="42.75">
      <c r="A4" s="149" t="s">
        <v>6</v>
      </c>
      <c r="B4" s="149" t="s">
        <v>7</v>
      </c>
      <c r="C4" s="149" t="s">
        <v>8</v>
      </c>
      <c r="D4" s="149" t="s">
        <v>9</v>
      </c>
      <c r="E4" s="149" t="s">
        <v>10</v>
      </c>
      <c r="F4" s="149" t="s">
        <v>11</v>
      </c>
      <c r="G4" s="149" t="s">
        <v>12</v>
      </c>
      <c r="H4" s="149" t="s">
        <v>13</v>
      </c>
      <c r="I4" s="149" t="s">
        <v>14</v>
      </c>
      <c r="J4" s="149" t="s">
        <v>15</v>
      </c>
      <c r="K4" s="149" t="s">
        <v>16</v>
      </c>
      <c r="L4" s="149" t="s">
        <v>17</v>
      </c>
      <c r="M4" s="149" t="s">
        <v>18</v>
      </c>
      <c r="N4" s="149" t="s">
        <v>19</v>
      </c>
      <c r="O4" s="149" t="s">
        <v>20</v>
      </c>
      <c r="P4" s="149" t="s">
        <v>21</v>
      </c>
      <c r="Q4" s="149" t="s">
        <v>230</v>
      </c>
      <c r="R4" s="149" t="s">
        <v>22</v>
      </c>
      <c r="S4" s="149" t="s">
        <v>23</v>
      </c>
      <c r="T4" s="149" t="s">
        <v>24</v>
      </c>
      <c r="U4" s="149" t="s">
        <v>25</v>
      </c>
      <c r="V4" s="271" t="s">
        <v>26</v>
      </c>
      <c r="W4" s="271"/>
      <c r="X4" s="271"/>
      <c r="Y4" s="271" t="s">
        <v>27</v>
      </c>
      <c r="Z4" s="271"/>
      <c r="AA4" s="271"/>
      <c r="AB4" s="272" t="s">
        <v>28</v>
      </c>
      <c r="AC4" s="272"/>
      <c r="AD4" s="272"/>
      <c r="AE4" s="272"/>
      <c r="AG4" s="123" t="s">
        <v>265</v>
      </c>
      <c r="AH4" s="124" t="s">
        <v>266</v>
      </c>
      <c r="AI4" s="124" t="s">
        <v>267</v>
      </c>
      <c r="AJ4" s="124" t="s">
        <v>268</v>
      </c>
      <c r="AK4" s="124" t="s">
        <v>245</v>
      </c>
      <c r="AL4" s="124" t="s">
        <v>246</v>
      </c>
      <c r="AM4" s="124" t="s">
        <v>247</v>
      </c>
      <c r="AN4" s="124" t="s">
        <v>248</v>
      </c>
      <c r="AO4" s="124" t="s">
        <v>249</v>
      </c>
      <c r="AP4" s="124" t="s">
        <v>250</v>
      </c>
      <c r="AQ4" s="124" t="s">
        <v>21</v>
      </c>
      <c r="AR4" s="124" t="s">
        <v>232</v>
      </c>
      <c r="AS4" s="124" t="s">
        <v>20</v>
      </c>
      <c r="AT4" s="124" t="s">
        <v>28</v>
      </c>
    </row>
    <row r="5" spans="1:46" ht="52.5" customHeight="1">
      <c r="A5" s="176">
        <v>1</v>
      </c>
      <c r="B5" s="155">
        <v>0</v>
      </c>
      <c r="C5" s="155">
        <v>100</v>
      </c>
      <c r="D5" s="155">
        <v>0</v>
      </c>
      <c r="E5" s="155">
        <v>0</v>
      </c>
      <c r="F5" s="155">
        <v>0</v>
      </c>
      <c r="G5" s="155">
        <v>0</v>
      </c>
      <c r="H5" s="155">
        <v>500</v>
      </c>
      <c r="I5" s="155">
        <v>10</v>
      </c>
      <c r="J5" s="7">
        <v>2.5</v>
      </c>
      <c r="K5" s="2"/>
      <c r="L5" s="150">
        <v>30</v>
      </c>
      <c r="M5" s="155">
        <v>20</v>
      </c>
      <c r="N5" s="155">
        <v>200</v>
      </c>
      <c r="O5" s="155">
        <v>0</v>
      </c>
      <c r="P5" s="125" t="s">
        <v>117</v>
      </c>
      <c r="Q5" s="152">
        <v>2</v>
      </c>
      <c r="R5" s="150">
        <v>95</v>
      </c>
      <c r="S5" s="150">
        <v>5</v>
      </c>
      <c r="T5" s="150">
        <v>0</v>
      </c>
      <c r="U5" s="150"/>
      <c r="V5" s="255" t="s">
        <v>41</v>
      </c>
      <c r="W5" s="255"/>
      <c r="X5" s="255"/>
      <c r="Y5" s="251" t="s">
        <v>42</v>
      </c>
      <c r="Z5" s="251"/>
      <c r="AA5" s="251"/>
      <c r="AB5" s="260" t="s">
        <v>43</v>
      </c>
      <c r="AC5" s="260"/>
      <c r="AD5" s="260"/>
      <c r="AE5" s="260"/>
      <c r="AG5" s="32">
        <v>1</v>
      </c>
      <c r="AH5" s="32">
        <v>1</v>
      </c>
      <c r="AI5" s="32" t="s">
        <v>269</v>
      </c>
      <c r="AJ5" s="32" t="s">
        <v>269</v>
      </c>
      <c r="AK5" s="32" t="s">
        <v>269</v>
      </c>
      <c r="AL5" s="32" t="s">
        <v>269</v>
      </c>
      <c r="AM5" s="32" t="s">
        <v>270</v>
      </c>
      <c r="AN5" s="32" t="s">
        <v>269</v>
      </c>
      <c r="AO5" s="32" t="s">
        <v>269</v>
      </c>
      <c r="AP5" s="32" t="s">
        <v>269</v>
      </c>
      <c r="AQ5" s="32" t="s">
        <v>269</v>
      </c>
      <c r="AR5" s="32" t="s">
        <v>269</v>
      </c>
      <c r="AS5" s="32" t="s">
        <v>270</v>
      </c>
      <c r="AT5" s="32"/>
    </row>
    <row r="6" spans="1:46" ht="26.25">
      <c r="A6" s="277">
        <v>2</v>
      </c>
      <c r="B6" s="155">
        <v>0</v>
      </c>
      <c r="C6" s="155">
        <v>100</v>
      </c>
      <c r="D6" s="155">
        <v>0</v>
      </c>
      <c r="E6" s="155">
        <v>0</v>
      </c>
      <c r="F6" s="155">
        <v>0</v>
      </c>
      <c r="G6" s="155">
        <v>0</v>
      </c>
      <c r="H6" s="4">
        <v>500</v>
      </c>
      <c r="I6" s="150"/>
      <c r="J6" s="150"/>
      <c r="K6" s="2"/>
      <c r="L6" s="4">
        <v>13.4</v>
      </c>
      <c r="M6" s="5"/>
      <c r="N6" s="155">
        <v>300</v>
      </c>
      <c r="O6" s="155">
        <v>0</v>
      </c>
      <c r="P6" s="152" t="s">
        <v>47</v>
      </c>
      <c r="Q6" s="152">
        <v>3</v>
      </c>
      <c r="R6" s="4">
        <v>81.2</v>
      </c>
      <c r="S6" s="4">
        <v>8.1999999999999993</v>
      </c>
      <c r="T6" s="4">
        <v>0.1</v>
      </c>
      <c r="U6" s="150"/>
      <c r="V6" s="260" t="s">
        <v>49</v>
      </c>
      <c r="W6" s="260"/>
      <c r="X6" s="260"/>
      <c r="Y6" s="268" t="s">
        <v>50</v>
      </c>
      <c r="Z6" s="268"/>
      <c r="AA6" s="268"/>
      <c r="AB6" s="260" t="s">
        <v>51</v>
      </c>
      <c r="AC6" s="260"/>
      <c r="AD6" s="260"/>
      <c r="AE6" s="260"/>
      <c r="AG6" s="32">
        <v>2</v>
      </c>
      <c r="AH6" s="32">
        <v>6</v>
      </c>
      <c r="AI6" s="32" t="s">
        <v>269</v>
      </c>
      <c r="AJ6" s="32" t="s">
        <v>269</v>
      </c>
      <c r="AK6" s="32" t="s">
        <v>270</v>
      </c>
      <c r="AL6" s="32" t="s">
        <v>270</v>
      </c>
      <c r="AM6" s="32" t="s">
        <v>270</v>
      </c>
      <c r="AN6" s="32" t="s">
        <v>269</v>
      </c>
      <c r="AO6" s="32" t="s">
        <v>270</v>
      </c>
      <c r="AP6" s="32" t="s">
        <v>269</v>
      </c>
      <c r="AQ6" s="32" t="s">
        <v>269</v>
      </c>
      <c r="AR6" s="32" t="s">
        <v>269</v>
      </c>
      <c r="AS6" s="32" t="s">
        <v>270</v>
      </c>
      <c r="AT6" s="32"/>
    </row>
    <row r="7" spans="1:46" ht="26.25">
      <c r="A7" s="277"/>
      <c r="B7" s="155">
        <v>0</v>
      </c>
      <c r="C7" s="155">
        <v>100</v>
      </c>
      <c r="D7" s="155">
        <v>0</v>
      </c>
      <c r="E7" s="155">
        <v>0</v>
      </c>
      <c r="F7" s="155">
        <v>0</v>
      </c>
      <c r="G7" s="155">
        <v>0</v>
      </c>
      <c r="H7" s="4">
        <v>550</v>
      </c>
      <c r="I7" s="150"/>
      <c r="J7" s="150"/>
      <c r="K7" s="2"/>
      <c r="L7" s="4">
        <v>12.4</v>
      </c>
      <c r="M7" s="5"/>
      <c r="N7" s="155">
        <v>300</v>
      </c>
      <c r="O7" s="155">
        <v>0</v>
      </c>
      <c r="P7" s="152" t="s">
        <v>47</v>
      </c>
      <c r="Q7" s="152">
        <v>3</v>
      </c>
      <c r="R7" s="4">
        <v>73.900000000000006</v>
      </c>
      <c r="S7" s="4">
        <v>18</v>
      </c>
      <c r="T7" s="4">
        <v>0.1</v>
      </c>
      <c r="U7" s="150"/>
      <c r="V7" s="260"/>
      <c r="W7" s="260"/>
      <c r="X7" s="260"/>
      <c r="Y7" s="268"/>
      <c r="Z7" s="268"/>
      <c r="AA7" s="268"/>
      <c r="AB7" s="260"/>
      <c r="AC7" s="260"/>
      <c r="AD7" s="260"/>
      <c r="AE7" s="260"/>
      <c r="AG7" s="32">
        <v>3</v>
      </c>
      <c r="AH7" s="32">
        <v>7</v>
      </c>
      <c r="AI7" s="32" t="s">
        <v>269</v>
      </c>
      <c r="AJ7" s="32" t="s">
        <v>269</v>
      </c>
      <c r="AK7" s="32" t="s">
        <v>269</v>
      </c>
      <c r="AL7" s="32" t="s">
        <v>269</v>
      </c>
      <c r="AM7" s="32" t="s">
        <v>269</v>
      </c>
      <c r="AN7" s="32" t="s">
        <v>270</v>
      </c>
      <c r="AO7" s="32" t="s">
        <v>270</v>
      </c>
      <c r="AP7" s="32" t="s">
        <v>269</v>
      </c>
      <c r="AQ7" s="32" t="s">
        <v>269</v>
      </c>
      <c r="AR7" s="32" t="s">
        <v>269</v>
      </c>
      <c r="AS7" s="32" t="s">
        <v>270</v>
      </c>
      <c r="AT7" s="32"/>
    </row>
    <row r="8" spans="1:46" ht="26.25">
      <c r="A8" s="277"/>
      <c r="B8" s="155">
        <v>0</v>
      </c>
      <c r="C8" s="155">
        <v>100</v>
      </c>
      <c r="D8" s="155">
        <v>0</v>
      </c>
      <c r="E8" s="155">
        <v>0</v>
      </c>
      <c r="F8" s="155">
        <v>0</v>
      </c>
      <c r="G8" s="155">
        <v>0</v>
      </c>
      <c r="H8" s="4">
        <v>550</v>
      </c>
      <c r="I8" s="150"/>
      <c r="J8" s="150"/>
      <c r="K8" s="2"/>
      <c r="L8" s="4">
        <v>13.9</v>
      </c>
      <c r="M8" s="150"/>
      <c r="N8" s="155">
        <v>300</v>
      </c>
      <c r="O8" s="155">
        <v>0</v>
      </c>
      <c r="P8" s="152" t="s">
        <v>47</v>
      </c>
      <c r="Q8" s="152">
        <v>3</v>
      </c>
      <c r="R8" s="4">
        <v>72.7</v>
      </c>
      <c r="S8" s="4">
        <v>23.4</v>
      </c>
      <c r="T8" s="4">
        <v>2.1</v>
      </c>
      <c r="U8" s="150"/>
      <c r="V8" s="260"/>
      <c r="W8" s="260"/>
      <c r="X8" s="260"/>
      <c r="Y8" s="268"/>
      <c r="Z8" s="268"/>
      <c r="AA8" s="268"/>
      <c r="AB8" s="260"/>
      <c r="AC8" s="260"/>
      <c r="AD8" s="260"/>
      <c r="AE8" s="260"/>
      <c r="AG8" s="32">
        <v>5</v>
      </c>
      <c r="AH8" s="32">
        <v>2</v>
      </c>
      <c r="AI8" s="32" t="s">
        <v>269</v>
      </c>
      <c r="AJ8" s="32" t="s">
        <v>269</v>
      </c>
      <c r="AK8" s="32" t="s">
        <v>269</v>
      </c>
      <c r="AL8" s="32" t="s">
        <v>269</v>
      </c>
      <c r="AM8" s="32" t="s">
        <v>269</v>
      </c>
      <c r="AN8" s="32" t="s">
        <v>270</v>
      </c>
      <c r="AO8" s="32" t="s">
        <v>270</v>
      </c>
      <c r="AP8" s="32" t="s">
        <v>269</v>
      </c>
      <c r="AQ8" s="32" t="s">
        <v>269</v>
      </c>
      <c r="AR8" s="32" t="s">
        <v>269</v>
      </c>
      <c r="AS8" s="32" t="s">
        <v>270</v>
      </c>
      <c r="AT8" s="32"/>
    </row>
    <row r="9" spans="1:46" ht="28.5">
      <c r="A9" s="277"/>
      <c r="B9" s="155">
        <v>0</v>
      </c>
      <c r="C9" s="155">
        <v>100</v>
      </c>
      <c r="D9" s="155">
        <v>0</v>
      </c>
      <c r="E9" s="155">
        <v>0</v>
      </c>
      <c r="F9" s="155">
        <v>0</v>
      </c>
      <c r="G9" s="155">
        <v>0</v>
      </c>
      <c r="H9" s="4">
        <v>550</v>
      </c>
      <c r="I9" s="150"/>
      <c r="J9" s="150"/>
      <c r="K9" s="2"/>
      <c r="L9" s="4">
        <v>17.8</v>
      </c>
      <c r="M9" s="150"/>
      <c r="N9" s="155">
        <v>300</v>
      </c>
      <c r="O9" s="155">
        <v>0</v>
      </c>
      <c r="P9" s="156" t="s">
        <v>47</v>
      </c>
      <c r="Q9" s="152">
        <v>3</v>
      </c>
      <c r="R9" s="4">
        <v>65.3</v>
      </c>
      <c r="S9" s="4">
        <v>26.3</v>
      </c>
      <c r="T9" s="4">
        <v>2.1</v>
      </c>
      <c r="U9" s="150"/>
      <c r="V9" s="260"/>
      <c r="W9" s="260"/>
      <c r="X9" s="260"/>
      <c r="Y9" s="268"/>
      <c r="Z9" s="268"/>
      <c r="AA9" s="268"/>
      <c r="AB9" s="260"/>
      <c r="AC9" s="260"/>
      <c r="AD9" s="260"/>
      <c r="AE9" s="260"/>
      <c r="AG9" s="32">
        <v>6</v>
      </c>
      <c r="AH9" s="32">
        <v>7</v>
      </c>
      <c r="AI9" s="32" t="s">
        <v>269</v>
      </c>
      <c r="AJ9" s="32" t="s">
        <v>269</v>
      </c>
      <c r="AK9" s="32" t="s">
        <v>270</v>
      </c>
      <c r="AL9" s="32" t="s">
        <v>269</v>
      </c>
      <c r="AM9" s="32" t="s">
        <v>270</v>
      </c>
      <c r="AN9" s="32" t="s">
        <v>270</v>
      </c>
      <c r="AO9" s="32" t="s">
        <v>269</v>
      </c>
      <c r="AP9" s="32" t="s">
        <v>270</v>
      </c>
      <c r="AQ9" s="32" t="s">
        <v>269</v>
      </c>
      <c r="AR9" s="32" t="s">
        <v>269</v>
      </c>
      <c r="AS9" s="32" t="s">
        <v>270</v>
      </c>
      <c r="AT9" s="32"/>
    </row>
    <row r="10" spans="1:46" ht="28.5">
      <c r="A10" s="277"/>
      <c r="B10" s="155">
        <v>0</v>
      </c>
      <c r="C10" s="155">
        <v>100</v>
      </c>
      <c r="D10" s="155">
        <v>0</v>
      </c>
      <c r="E10" s="155">
        <v>0</v>
      </c>
      <c r="F10" s="155">
        <v>0</v>
      </c>
      <c r="G10" s="155">
        <v>0</v>
      </c>
      <c r="H10" s="4">
        <v>550</v>
      </c>
      <c r="I10" s="150"/>
      <c r="J10" s="150"/>
      <c r="K10" s="2"/>
      <c r="L10" s="4">
        <v>20.399999999999999</v>
      </c>
      <c r="M10" s="150"/>
      <c r="N10" s="155">
        <v>300</v>
      </c>
      <c r="O10" s="155">
        <v>0</v>
      </c>
      <c r="P10" s="156" t="s">
        <v>47</v>
      </c>
      <c r="Q10" s="152">
        <v>3</v>
      </c>
      <c r="R10" s="4">
        <v>64.7</v>
      </c>
      <c r="S10" s="4">
        <v>27.3</v>
      </c>
      <c r="T10" s="4">
        <v>2.7</v>
      </c>
      <c r="U10" s="150"/>
      <c r="V10" s="260"/>
      <c r="W10" s="260"/>
      <c r="X10" s="260"/>
      <c r="Y10" s="268"/>
      <c r="Z10" s="268"/>
      <c r="AA10" s="268"/>
      <c r="AB10" s="260"/>
      <c r="AC10" s="260"/>
      <c r="AD10" s="260"/>
      <c r="AE10" s="260"/>
      <c r="AG10" s="32">
        <v>9</v>
      </c>
      <c r="AH10" s="32">
        <v>1</v>
      </c>
      <c r="AI10" s="32" t="s">
        <v>269</v>
      </c>
      <c r="AJ10" s="32" t="s">
        <v>269</v>
      </c>
      <c r="AK10" s="32" t="s">
        <v>270</v>
      </c>
      <c r="AL10" s="32" t="s">
        <v>270</v>
      </c>
      <c r="AM10" s="32" t="s">
        <v>270</v>
      </c>
      <c r="AN10" s="32" t="s">
        <v>270</v>
      </c>
      <c r="AO10" s="32" t="s">
        <v>269</v>
      </c>
      <c r="AP10" s="32" t="s">
        <v>270</v>
      </c>
      <c r="AQ10" s="32" t="s">
        <v>269</v>
      </c>
      <c r="AR10" s="32" t="s">
        <v>269</v>
      </c>
      <c r="AS10" s="32" t="s">
        <v>270</v>
      </c>
      <c r="AT10" s="32"/>
    </row>
    <row r="11" spans="1:46" ht="28.5">
      <c r="A11" s="277"/>
      <c r="B11" s="155">
        <v>0</v>
      </c>
      <c r="C11" s="155">
        <v>100</v>
      </c>
      <c r="D11" s="155">
        <v>0</v>
      </c>
      <c r="E11" s="155">
        <v>0</v>
      </c>
      <c r="F11" s="155">
        <v>0</v>
      </c>
      <c r="G11" s="155">
        <v>0</v>
      </c>
      <c r="H11" s="4">
        <v>600</v>
      </c>
      <c r="I11" s="150"/>
      <c r="J11" s="150"/>
      <c r="K11" s="2"/>
      <c r="L11" s="4">
        <v>13.7</v>
      </c>
      <c r="M11" s="150"/>
      <c r="N11" s="155">
        <v>300</v>
      </c>
      <c r="O11" s="155">
        <v>0</v>
      </c>
      <c r="P11" s="156" t="s">
        <v>47</v>
      </c>
      <c r="Q11" s="152">
        <v>3</v>
      </c>
      <c r="R11" s="4">
        <v>28.5</v>
      </c>
      <c r="S11" s="4">
        <v>56.8</v>
      </c>
      <c r="T11" s="4">
        <v>1.8</v>
      </c>
      <c r="U11" s="150"/>
      <c r="V11" s="260"/>
      <c r="W11" s="260"/>
      <c r="X11" s="260"/>
      <c r="Y11" s="268"/>
      <c r="Z11" s="268"/>
      <c r="AA11" s="268"/>
      <c r="AB11" s="260"/>
      <c r="AC11" s="260"/>
      <c r="AD11" s="260"/>
      <c r="AE11" s="260"/>
      <c r="AG11" s="32">
        <v>10</v>
      </c>
      <c r="AH11" s="32">
        <v>4</v>
      </c>
      <c r="AI11" s="32" t="s">
        <v>269</v>
      </c>
      <c r="AJ11" s="32" t="s">
        <v>269</v>
      </c>
      <c r="AK11" s="32" t="s">
        <v>269</v>
      </c>
      <c r="AL11" s="32" t="s">
        <v>270</v>
      </c>
      <c r="AM11" s="32" t="s">
        <v>269</v>
      </c>
      <c r="AN11" s="32" t="s">
        <v>270</v>
      </c>
      <c r="AO11" s="32" t="s">
        <v>269</v>
      </c>
      <c r="AP11" s="32" t="s">
        <v>270</v>
      </c>
      <c r="AQ11" s="32" t="s">
        <v>269</v>
      </c>
      <c r="AR11" s="32" t="s">
        <v>269</v>
      </c>
      <c r="AS11" s="32" t="s">
        <v>270</v>
      </c>
      <c r="AT11" s="32"/>
    </row>
    <row r="12" spans="1:46">
      <c r="A12" s="276">
        <v>3</v>
      </c>
      <c r="B12" s="155">
        <v>100</v>
      </c>
      <c r="C12" s="155">
        <v>0</v>
      </c>
      <c r="D12" s="155">
        <v>0</v>
      </c>
      <c r="E12" s="155">
        <v>0</v>
      </c>
      <c r="F12" s="155">
        <v>0</v>
      </c>
      <c r="G12" s="155">
        <v>0</v>
      </c>
      <c r="H12" s="4">
        <v>500</v>
      </c>
      <c r="I12" s="155">
        <v>5</v>
      </c>
      <c r="J12" s="155">
        <v>3</v>
      </c>
      <c r="K12" s="102">
        <v>100</v>
      </c>
      <c r="L12" s="5"/>
      <c r="M12" s="150"/>
      <c r="N12" s="155">
        <v>20</v>
      </c>
      <c r="O12" s="155">
        <v>0</v>
      </c>
      <c r="P12" s="125" t="s">
        <v>117</v>
      </c>
      <c r="Q12" s="156">
        <v>2</v>
      </c>
      <c r="R12" s="155">
        <v>62</v>
      </c>
      <c r="S12" s="4">
        <v>17</v>
      </c>
      <c r="T12" s="150">
        <v>21</v>
      </c>
      <c r="U12" s="150"/>
      <c r="V12" s="260" t="s">
        <v>52</v>
      </c>
      <c r="W12" s="260"/>
      <c r="X12" s="260"/>
      <c r="Y12" s="251" t="s">
        <v>53</v>
      </c>
      <c r="Z12" s="251"/>
      <c r="AA12" s="251"/>
      <c r="AB12" s="260" t="s">
        <v>54</v>
      </c>
      <c r="AC12" s="260"/>
      <c r="AD12" s="260"/>
      <c r="AE12" s="260"/>
      <c r="AG12" s="32">
        <v>12</v>
      </c>
      <c r="AH12" s="32">
        <v>16</v>
      </c>
      <c r="AI12" s="32" t="s">
        <v>269</v>
      </c>
      <c r="AJ12" s="32" t="s">
        <v>269</v>
      </c>
      <c r="AK12" s="32" t="s">
        <v>269</v>
      </c>
      <c r="AL12" s="32" t="s">
        <v>269</v>
      </c>
      <c r="AM12" s="32" t="s">
        <v>271</v>
      </c>
      <c r="AN12" s="32" t="s">
        <v>270</v>
      </c>
      <c r="AO12" s="32" t="s">
        <v>270</v>
      </c>
      <c r="AP12" s="32" t="s">
        <v>269</v>
      </c>
      <c r="AQ12" s="32" t="s">
        <v>269</v>
      </c>
      <c r="AR12" s="32" t="s">
        <v>269</v>
      </c>
      <c r="AS12" s="32" t="s">
        <v>270</v>
      </c>
      <c r="AT12" s="32"/>
    </row>
    <row r="13" spans="1:46">
      <c r="A13" s="276"/>
      <c r="B13" s="155">
        <v>100</v>
      </c>
      <c r="C13" s="155">
        <v>0</v>
      </c>
      <c r="D13" s="155">
        <v>0</v>
      </c>
      <c r="E13" s="155">
        <v>0</v>
      </c>
      <c r="F13" s="155">
        <v>0</v>
      </c>
      <c r="G13" s="155">
        <v>0</v>
      </c>
      <c r="H13" s="4">
        <v>550</v>
      </c>
      <c r="I13" s="155">
        <v>5</v>
      </c>
      <c r="J13" s="155">
        <v>3</v>
      </c>
      <c r="K13" s="155">
        <v>100</v>
      </c>
      <c r="L13" s="150"/>
      <c r="M13" s="150"/>
      <c r="N13" s="155">
        <v>20</v>
      </c>
      <c r="O13" s="155">
        <v>0</v>
      </c>
      <c r="P13" s="125" t="s">
        <v>117</v>
      </c>
      <c r="Q13" s="156">
        <v>2</v>
      </c>
      <c r="R13" s="155">
        <f>100-(S13+T13)</f>
        <v>71</v>
      </c>
      <c r="S13" s="4">
        <v>22</v>
      </c>
      <c r="T13" s="4">
        <v>7</v>
      </c>
      <c r="U13" s="150"/>
      <c r="V13" s="260"/>
      <c r="W13" s="260"/>
      <c r="X13" s="260"/>
      <c r="Y13" s="251"/>
      <c r="Z13" s="251"/>
      <c r="AA13" s="251"/>
      <c r="AB13" s="260"/>
      <c r="AC13" s="260"/>
      <c r="AD13" s="260"/>
      <c r="AE13" s="260"/>
      <c r="AG13" s="32">
        <v>15</v>
      </c>
      <c r="AH13" s="32">
        <v>7</v>
      </c>
      <c r="AI13" s="32" t="s">
        <v>269</v>
      </c>
      <c r="AJ13" s="32" t="s">
        <v>269</v>
      </c>
      <c r="AK13" s="32" t="s">
        <v>269</v>
      </c>
      <c r="AL13" s="32" t="s">
        <v>270</v>
      </c>
      <c r="AM13" s="32" t="s">
        <v>270</v>
      </c>
      <c r="AN13" s="32" t="s">
        <v>269</v>
      </c>
      <c r="AO13" s="32" t="s">
        <v>270</v>
      </c>
      <c r="AP13" s="32" t="s">
        <v>269</v>
      </c>
      <c r="AQ13" s="32" t="s">
        <v>269</v>
      </c>
      <c r="AR13" s="32" t="s">
        <v>269</v>
      </c>
      <c r="AS13" s="32" t="s">
        <v>270</v>
      </c>
      <c r="AT13" s="32"/>
    </row>
    <row r="14" spans="1:46">
      <c r="A14" s="276"/>
      <c r="B14" s="155">
        <v>100</v>
      </c>
      <c r="C14" s="155">
        <v>0</v>
      </c>
      <c r="D14" s="155">
        <v>0</v>
      </c>
      <c r="E14" s="155">
        <v>0</v>
      </c>
      <c r="F14" s="155">
        <v>0</v>
      </c>
      <c r="G14" s="155">
        <v>0</v>
      </c>
      <c r="H14" s="4">
        <v>600</v>
      </c>
      <c r="I14" s="155">
        <v>5</v>
      </c>
      <c r="J14" s="155">
        <v>3</v>
      </c>
      <c r="K14" s="155">
        <v>100</v>
      </c>
      <c r="L14" s="150"/>
      <c r="M14" s="150"/>
      <c r="N14" s="155">
        <v>20</v>
      </c>
      <c r="O14" s="155">
        <v>0</v>
      </c>
      <c r="P14" s="125" t="s">
        <v>117</v>
      </c>
      <c r="Q14" s="156">
        <v>2</v>
      </c>
      <c r="R14" s="155">
        <f t="shared" ref="R14:R18" si="0">100-(S14+T14)</f>
        <v>69</v>
      </c>
      <c r="S14" s="4">
        <v>27</v>
      </c>
      <c r="T14" s="4">
        <v>4</v>
      </c>
      <c r="U14" s="150"/>
      <c r="V14" s="260"/>
      <c r="W14" s="260"/>
      <c r="X14" s="260"/>
      <c r="Y14" s="251"/>
      <c r="Z14" s="251"/>
      <c r="AA14" s="251"/>
      <c r="AB14" s="260"/>
      <c r="AC14" s="260"/>
      <c r="AD14" s="260"/>
      <c r="AE14" s="260"/>
      <c r="AG14" s="32">
        <v>14</v>
      </c>
      <c r="AH14" s="32">
        <v>2</v>
      </c>
      <c r="AI14" s="32" t="s">
        <v>269</v>
      </c>
      <c r="AJ14" s="32" t="s">
        <v>269</v>
      </c>
      <c r="AK14" s="32" t="s">
        <v>270</v>
      </c>
      <c r="AL14" s="32" t="s">
        <v>269</v>
      </c>
      <c r="AM14" s="32" t="s">
        <v>269</v>
      </c>
      <c r="AN14" s="32" t="s">
        <v>270</v>
      </c>
      <c r="AO14" s="32" t="s">
        <v>270</v>
      </c>
      <c r="AP14" s="32" t="s">
        <v>269</v>
      </c>
      <c r="AQ14" s="32" t="s">
        <v>269</v>
      </c>
      <c r="AR14" s="32" t="s">
        <v>269</v>
      </c>
      <c r="AS14" s="32" t="s">
        <v>270</v>
      </c>
      <c r="AT14" s="32"/>
    </row>
    <row r="15" spans="1:46">
      <c r="A15" s="276"/>
      <c r="B15" s="155">
        <v>100</v>
      </c>
      <c r="C15" s="155">
        <v>0</v>
      </c>
      <c r="D15" s="155">
        <v>0</v>
      </c>
      <c r="E15" s="155">
        <v>0</v>
      </c>
      <c r="F15" s="155">
        <v>0</v>
      </c>
      <c r="G15" s="155">
        <v>0</v>
      </c>
      <c r="H15" s="4">
        <v>650</v>
      </c>
      <c r="I15" s="155">
        <v>5</v>
      </c>
      <c r="J15" s="155">
        <v>3</v>
      </c>
      <c r="K15" s="155">
        <v>100</v>
      </c>
      <c r="L15" s="150"/>
      <c r="M15" s="150"/>
      <c r="N15" s="155">
        <v>20</v>
      </c>
      <c r="O15" s="155">
        <v>0</v>
      </c>
      <c r="P15" s="125" t="s">
        <v>117</v>
      </c>
      <c r="Q15" s="156">
        <v>2</v>
      </c>
      <c r="R15" s="155">
        <f t="shared" si="0"/>
        <v>68</v>
      </c>
      <c r="S15" s="4">
        <v>30</v>
      </c>
      <c r="T15" s="4">
        <v>2</v>
      </c>
      <c r="U15" s="150"/>
      <c r="V15" s="260"/>
      <c r="W15" s="260"/>
      <c r="X15" s="260"/>
      <c r="Y15" s="251"/>
      <c r="Z15" s="251"/>
      <c r="AA15" s="251"/>
      <c r="AB15" s="260"/>
      <c r="AC15" s="260"/>
      <c r="AD15" s="260"/>
      <c r="AE15" s="260"/>
      <c r="AG15" s="32">
        <v>18</v>
      </c>
      <c r="AH15" s="32">
        <v>15</v>
      </c>
      <c r="AI15" s="32" t="s">
        <v>269</v>
      </c>
      <c r="AJ15" s="32" t="s">
        <v>269</v>
      </c>
      <c r="AK15" s="32" t="s">
        <v>269</v>
      </c>
      <c r="AL15" s="32" t="s">
        <v>269</v>
      </c>
      <c r="AM15" s="32" t="s">
        <v>269</v>
      </c>
      <c r="AN15" s="32" t="s">
        <v>269</v>
      </c>
      <c r="AO15" s="32" t="s">
        <v>270</v>
      </c>
      <c r="AP15" s="32" t="s">
        <v>269</v>
      </c>
      <c r="AQ15" s="32" t="s">
        <v>269</v>
      </c>
      <c r="AR15" s="32" t="s">
        <v>269</v>
      </c>
      <c r="AS15" s="32" t="s">
        <v>270</v>
      </c>
      <c r="AT15" s="32"/>
    </row>
    <row r="16" spans="1:46">
      <c r="A16" s="276"/>
      <c r="B16" s="155">
        <v>100</v>
      </c>
      <c r="C16" s="155">
        <v>0</v>
      </c>
      <c r="D16" s="155">
        <v>0</v>
      </c>
      <c r="E16" s="155">
        <v>0</v>
      </c>
      <c r="F16" s="155">
        <v>0</v>
      </c>
      <c r="G16" s="155">
        <v>0</v>
      </c>
      <c r="H16" s="4">
        <v>700</v>
      </c>
      <c r="I16" s="155">
        <v>5</v>
      </c>
      <c r="J16" s="155">
        <v>3</v>
      </c>
      <c r="K16" s="155">
        <v>100</v>
      </c>
      <c r="L16" s="150"/>
      <c r="M16" s="150"/>
      <c r="N16" s="155">
        <v>20</v>
      </c>
      <c r="O16" s="155">
        <v>0</v>
      </c>
      <c r="P16" s="125" t="s">
        <v>117</v>
      </c>
      <c r="Q16" s="156">
        <v>2</v>
      </c>
      <c r="R16" s="155">
        <f t="shared" si="0"/>
        <v>69</v>
      </c>
      <c r="S16" s="4">
        <v>30</v>
      </c>
      <c r="T16" s="4">
        <v>1</v>
      </c>
      <c r="U16" s="150"/>
      <c r="V16" s="260"/>
      <c r="W16" s="260"/>
      <c r="X16" s="260"/>
      <c r="Y16" s="251"/>
      <c r="Z16" s="251"/>
      <c r="AA16" s="251"/>
      <c r="AB16" s="260"/>
      <c r="AC16" s="260"/>
      <c r="AD16" s="260"/>
      <c r="AE16" s="260"/>
      <c r="AG16" s="32">
        <v>19</v>
      </c>
      <c r="AH16" s="32">
        <v>2</v>
      </c>
      <c r="AI16" s="32" t="s">
        <v>269</v>
      </c>
      <c r="AJ16" s="32" t="s">
        <v>269</v>
      </c>
      <c r="AK16" s="32" t="s">
        <v>269</v>
      </c>
      <c r="AL16" s="32" t="s">
        <v>270</v>
      </c>
      <c r="AM16" s="32" t="s">
        <v>270</v>
      </c>
      <c r="AN16" s="32" t="s">
        <v>270</v>
      </c>
      <c r="AO16" s="32" t="s">
        <v>269</v>
      </c>
      <c r="AP16" s="32" t="s">
        <v>269</v>
      </c>
      <c r="AQ16" s="32" t="s">
        <v>269</v>
      </c>
      <c r="AR16" s="32" t="s">
        <v>269</v>
      </c>
      <c r="AS16" s="32" t="s">
        <v>270</v>
      </c>
      <c r="AT16" s="32"/>
    </row>
    <row r="17" spans="1:44" ht="28.5">
      <c r="A17" s="276"/>
      <c r="B17" s="155">
        <v>100</v>
      </c>
      <c r="C17" s="155">
        <v>0</v>
      </c>
      <c r="D17" s="155">
        <v>0</v>
      </c>
      <c r="E17" s="155">
        <v>0</v>
      </c>
      <c r="F17" s="155">
        <v>0</v>
      </c>
      <c r="G17" s="155">
        <v>0</v>
      </c>
      <c r="H17" s="4">
        <v>750</v>
      </c>
      <c r="I17" s="155">
        <v>5</v>
      </c>
      <c r="J17" s="155">
        <v>3</v>
      </c>
      <c r="K17" s="155">
        <v>100</v>
      </c>
      <c r="L17" s="150"/>
      <c r="M17" s="150"/>
      <c r="N17" s="155">
        <v>20</v>
      </c>
      <c r="O17" s="155">
        <v>0</v>
      </c>
      <c r="P17" s="125" t="s">
        <v>117</v>
      </c>
      <c r="Q17" s="156">
        <v>2</v>
      </c>
      <c r="R17" s="155">
        <f t="shared" si="0"/>
        <v>63</v>
      </c>
      <c r="S17" s="4">
        <v>36</v>
      </c>
      <c r="T17" s="4">
        <v>1</v>
      </c>
      <c r="U17" s="150"/>
      <c r="V17" s="260"/>
      <c r="W17" s="260"/>
      <c r="X17" s="260"/>
      <c r="Y17" s="251"/>
      <c r="Z17" s="251"/>
      <c r="AA17" s="251"/>
      <c r="AB17" s="260"/>
      <c r="AC17" s="260"/>
      <c r="AD17" s="260"/>
      <c r="AE17" s="260"/>
      <c r="AG17" s="139" t="s">
        <v>272</v>
      </c>
      <c r="AH17">
        <f>SUM(AH5:AH16)</f>
        <v>70</v>
      </c>
      <c r="AI17">
        <f t="shared" ref="AI17:AR17" si="1">COUNTIF(AI5:AI16, "Yes")</f>
        <v>12</v>
      </c>
      <c r="AJ17">
        <f t="shared" si="1"/>
        <v>12</v>
      </c>
      <c r="AK17">
        <f t="shared" si="1"/>
        <v>8</v>
      </c>
      <c r="AL17">
        <f t="shared" si="1"/>
        <v>7</v>
      </c>
      <c r="AM17">
        <f t="shared" si="1"/>
        <v>5</v>
      </c>
      <c r="AN17">
        <f t="shared" si="1"/>
        <v>4</v>
      </c>
      <c r="AO17">
        <f t="shared" si="1"/>
        <v>5</v>
      </c>
      <c r="AP17">
        <f t="shared" si="1"/>
        <v>9</v>
      </c>
      <c r="AQ17">
        <f t="shared" si="1"/>
        <v>12</v>
      </c>
      <c r="AR17">
        <f t="shared" si="1"/>
        <v>12</v>
      </c>
    </row>
    <row r="18" spans="1:44">
      <c r="A18" s="276"/>
      <c r="B18" s="155">
        <v>100</v>
      </c>
      <c r="C18" s="155">
        <v>0</v>
      </c>
      <c r="D18" s="155">
        <v>0</v>
      </c>
      <c r="E18" s="155">
        <v>0</v>
      </c>
      <c r="F18" s="155">
        <v>0</v>
      </c>
      <c r="G18" s="155">
        <v>0</v>
      </c>
      <c r="H18" s="4">
        <v>800</v>
      </c>
      <c r="I18" s="155">
        <v>5</v>
      </c>
      <c r="J18" s="155">
        <v>3</v>
      </c>
      <c r="K18" s="155">
        <v>100</v>
      </c>
      <c r="L18" s="150"/>
      <c r="M18" s="150"/>
      <c r="N18" s="155">
        <v>20</v>
      </c>
      <c r="O18" s="155">
        <v>0</v>
      </c>
      <c r="P18" s="125" t="s">
        <v>117</v>
      </c>
      <c r="Q18" s="156">
        <v>2</v>
      </c>
      <c r="R18" s="155">
        <f t="shared" si="0"/>
        <v>64</v>
      </c>
      <c r="S18" s="4">
        <v>35</v>
      </c>
      <c r="T18" s="155">
        <v>1</v>
      </c>
      <c r="U18" s="150"/>
      <c r="V18" s="260"/>
      <c r="W18" s="260"/>
      <c r="X18" s="260"/>
      <c r="Y18" s="251"/>
      <c r="Z18" s="251"/>
      <c r="AA18" s="251"/>
      <c r="AB18" s="260"/>
      <c r="AC18" s="260"/>
      <c r="AD18" s="260"/>
      <c r="AE18" s="260"/>
      <c r="AG18" s="45" t="s">
        <v>240</v>
      </c>
      <c r="AI18">
        <v>70</v>
      </c>
      <c r="AJ18">
        <v>70</v>
      </c>
      <c r="AK18">
        <v>50</v>
      </c>
      <c r="AL18">
        <v>50</v>
      </c>
      <c r="AM18">
        <v>30</v>
      </c>
      <c r="AN18">
        <v>29</v>
      </c>
      <c r="AO18">
        <v>15</v>
      </c>
      <c r="AP18">
        <v>58</v>
      </c>
      <c r="AQ18">
        <v>70</v>
      </c>
      <c r="AR18">
        <v>70</v>
      </c>
    </row>
    <row r="19" spans="1:44">
      <c r="A19" s="276">
        <v>5</v>
      </c>
      <c r="B19" s="155">
        <v>0</v>
      </c>
      <c r="C19" s="155">
        <v>100</v>
      </c>
      <c r="D19" s="155">
        <v>0</v>
      </c>
      <c r="E19" s="155">
        <v>0</v>
      </c>
      <c r="F19" s="155">
        <v>0</v>
      </c>
      <c r="G19" s="155">
        <v>0</v>
      </c>
      <c r="H19" s="150">
        <v>400</v>
      </c>
      <c r="I19" s="155">
        <v>5</v>
      </c>
      <c r="J19" s="150">
        <v>0.5</v>
      </c>
      <c r="K19" s="150">
        <v>0.6</v>
      </c>
      <c r="L19" s="150"/>
      <c r="M19" s="150"/>
      <c r="N19" s="155">
        <v>150</v>
      </c>
      <c r="O19" s="155">
        <v>0</v>
      </c>
      <c r="P19" s="156" t="s">
        <v>57</v>
      </c>
      <c r="Q19" s="156">
        <v>1</v>
      </c>
      <c r="R19" s="155">
        <v>93.1</v>
      </c>
      <c r="S19" s="4">
        <v>14.6</v>
      </c>
      <c r="T19" s="4">
        <v>0</v>
      </c>
      <c r="U19" s="150"/>
      <c r="V19" s="228" t="s">
        <v>58</v>
      </c>
      <c r="W19" s="228"/>
      <c r="X19" s="228"/>
      <c r="Y19" s="251" t="s">
        <v>59</v>
      </c>
      <c r="Z19" s="251"/>
      <c r="AA19" s="251"/>
      <c r="AB19" s="260" t="s">
        <v>60</v>
      </c>
      <c r="AC19" s="260"/>
      <c r="AD19" s="260"/>
      <c r="AE19" s="260"/>
    </row>
    <row r="20" spans="1:44">
      <c r="A20" s="276"/>
      <c r="B20" s="155">
        <v>100</v>
      </c>
      <c r="C20" s="155">
        <v>0</v>
      </c>
      <c r="D20" s="155">
        <v>0</v>
      </c>
      <c r="E20" s="155">
        <v>0</v>
      </c>
      <c r="F20" s="155">
        <v>0</v>
      </c>
      <c r="G20" s="155">
        <v>0</v>
      </c>
      <c r="H20" s="150">
        <v>400</v>
      </c>
      <c r="I20" s="155">
        <v>5</v>
      </c>
      <c r="J20" s="150">
        <v>0.5</v>
      </c>
      <c r="K20" s="150">
        <v>0.6</v>
      </c>
      <c r="L20" s="150"/>
      <c r="M20" s="150"/>
      <c r="N20" s="155">
        <v>150</v>
      </c>
      <c r="O20" s="155">
        <v>0</v>
      </c>
      <c r="P20" s="156" t="s">
        <v>57</v>
      </c>
      <c r="Q20" s="156">
        <v>1</v>
      </c>
      <c r="R20" s="155">
        <v>84.7</v>
      </c>
      <c r="S20" s="4">
        <v>16.3</v>
      </c>
      <c r="T20" s="4">
        <v>0</v>
      </c>
      <c r="U20" s="150"/>
      <c r="V20" s="228"/>
      <c r="W20" s="228"/>
      <c r="X20" s="228"/>
      <c r="Y20" s="251"/>
      <c r="Z20" s="251"/>
      <c r="AA20" s="251"/>
      <c r="AB20" s="260"/>
      <c r="AC20" s="260"/>
      <c r="AD20" s="260"/>
      <c r="AE20" s="260"/>
    </row>
    <row r="21" spans="1:44">
      <c r="A21" s="276">
        <v>6</v>
      </c>
      <c r="B21" s="155">
        <v>0</v>
      </c>
      <c r="C21" s="155">
        <v>68</v>
      </c>
      <c r="D21" s="155">
        <v>16</v>
      </c>
      <c r="E21" s="155">
        <v>16</v>
      </c>
      <c r="F21" s="155">
        <v>0</v>
      </c>
      <c r="G21" s="155">
        <v>0</v>
      </c>
      <c r="H21" s="4">
        <v>430</v>
      </c>
      <c r="I21" s="5"/>
      <c r="J21" s="150">
        <v>3</v>
      </c>
      <c r="K21" s="150"/>
      <c r="L21" s="150"/>
      <c r="M21" s="155">
        <v>20</v>
      </c>
      <c r="N21" s="5"/>
      <c r="O21" s="155">
        <v>0</v>
      </c>
      <c r="P21" s="156" t="s">
        <v>57</v>
      </c>
      <c r="Q21" s="156">
        <v>1</v>
      </c>
      <c r="R21" s="155">
        <v>93</v>
      </c>
      <c r="S21" s="4">
        <v>4</v>
      </c>
      <c r="T21" s="4">
        <v>0</v>
      </c>
      <c r="U21" s="150"/>
      <c r="V21" s="255" t="s">
        <v>62</v>
      </c>
      <c r="W21" s="255"/>
      <c r="X21" s="255"/>
      <c r="Y21" s="228" t="s">
        <v>63</v>
      </c>
      <c r="Z21" s="228"/>
      <c r="AA21" s="228"/>
      <c r="AB21" s="260" t="s">
        <v>273</v>
      </c>
      <c r="AC21" s="260"/>
      <c r="AD21" s="260"/>
      <c r="AE21" s="260"/>
      <c r="AG21" s="45" t="s">
        <v>240</v>
      </c>
      <c r="AH21">
        <f>COUNTIF(O5:O74, 0)</f>
        <v>70</v>
      </c>
    </row>
    <row r="22" spans="1:44">
      <c r="A22" s="276"/>
      <c r="B22" s="155">
        <v>0</v>
      </c>
      <c r="C22" s="155">
        <v>16</v>
      </c>
      <c r="D22" s="155">
        <v>68</v>
      </c>
      <c r="E22" s="155">
        <v>16</v>
      </c>
      <c r="F22" s="155">
        <v>0</v>
      </c>
      <c r="G22" s="155">
        <v>0</v>
      </c>
      <c r="H22" s="4">
        <v>430</v>
      </c>
      <c r="I22" s="150"/>
      <c r="J22" s="150">
        <v>3</v>
      </c>
      <c r="K22" s="150"/>
      <c r="L22" s="150"/>
      <c r="M22" s="155">
        <v>20</v>
      </c>
      <c r="N22" s="150"/>
      <c r="O22" s="155">
        <v>0</v>
      </c>
      <c r="P22" s="156" t="s">
        <v>57</v>
      </c>
      <c r="Q22" s="156">
        <v>1</v>
      </c>
      <c r="R22" s="150">
        <v>90</v>
      </c>
      <c r="S22" s="4">
        <v>6</v>
      </c>
      <c r="T22" s="4">
        <v>0</v>
      </c>
      <c r="U22" s="150"/>
      <c r="V22" s="255"/>
      <c r="W22" s="255"/>
      <c r="X22" s="255"/>
      <c r="Y22" s="228"/>
      <c r="Z22" s="228"/>
      <c r="AA22" s="228"/>
      <c r="AB22" s="260"/>
      <c r="AC22" s="260"/>
      <c r="AD22" s="260"/>
      <c r="AE22" s="260"/>
      <c r="AG22" s="45" t="s">
        <v>274</v>
      </c>
      <c r="AH22">
        <f>COUNTIF(P5:P74, "Batch")</f>
        <v>34</v>
      </c>
    </row>
    <row r="23" spans="1:44">
      <c r="A23" s="276"/>
      <c r="B23" s="155">
        <v>0</v>
      </c>
      <c r="C23" s="155">
        <v>16</v>
      </c>
      <c r="D23" s="155">
        <v>16</v>
      </c>
      <c r="E23" s="155">
        <v>68</v>
      </c>
      <c r="F23" s="155">
        <v>0</v>
      </c>
      <c r="G23" s="155">
        <v>0</v>
      </c>
      <c r="H23" s="4">
        <v>430</v>
      </c>
      <c r="I23" s="150"/>
      <c r="J23" s="150">
        <v>3</v>
      </c>
      <c r="K23" s="150"/>
      <c r="L23" s="150"/>
      <c r="M23" s="155">
        <v>20</v>
      </c>
      <c r="N23" s="150"/>
      <c r="O23" s="155">
        <v>0</v>
      </c>
      <c r="P23" s="156" t="s">
        <v>57</v>
      </c>
      <c r="Q23" s="156">
        <v>1</v>
      </c>
      <c r="R23" s="155">
        <v>92</v>
      </c>
      <c r="S23" s="4">
        <v>3</v>
      </c>
      <c r="T23" s="4">
        <v>0</v>
      </c>
      <c r="U23" s="150"/>
      <c r="V23" s="255"/>
      <c r="W23" s="255"/>
      <c r="X23" s="255"/>
      <c r="Y23" s="228"/>
      <c r="Z23" s="228"/>
      <c r="AA23" s="228"/>
      <c r="AB23" s="260"/>
      <c r="AC23" s="260"/>
      <c r="AD23" s="260"/>
      <c r="AE23" s="260"/>
      <c r="AG23" s="45" t="s">
        <v>275</v>
      </c>
      <c r="AH23">
        <f>COUNTIF(P5:P74, "Fixed Bed Reactor")</f>
        <v>15</v>
      </c>
    </row>
    <row r="24" spans="1:44">
      <c r="A24" s="276"/>
      <c r="B24" s="155">
        <v>0</v>
      </c>
      <c r="C24" s="155">
        <v>100</v>
      </c>
      <c r="D24" s="155">
        <v>0</v>
      </c>
      <c r="E24" s="155">
        <v>0</v>
      </c>
      <c r="F24" s="155">
        <v>0</v>
      </c>
      <c r="G24" s="155">
        <v>0</v>
      </c>
      <c r="H24" s="4">
        <v>430</v>
      </c>
      <c r="I24" s="150"/>
      <c r="J24" s="150">
        <v>3</v>
      </c>
      <c r="K24" s="150"/>
      <c r="L24" s="150"/>
      <c r="M24" s="155">
        <v>20</v>
      </c>
      <c r="N24" s="150"/>
      <c r="O24" s="155">
        <v>0</v>
      </c>
      <c r="P24" s="156" t="s">
        <v>57</v>
      </c>
      <c r="Q24" s="156">
        <v>1</v>
      </c>
      <c r="R24" s="155">
        <v>90</v>
      </c>
      <c r="S24" s="4">
        <v>8</v>
      </c>
      <c r="T24" s="4">
        <v>0</v>
      </c>
      <c r="U24" s="150"/>
      <c r="V24" s="255"/>
      <c r="W24" s="255"/>
      <c r="X24" s="255"/>
      <c r="Y24" s="228"/>
      <c r="Z24" s="228"/>
      <c r="AA24" s="228"/>
      <c r="AB24" s="260"/>
      <c r="AC24" s="260"/>
      <c r="AD24" s="260"/>
      <c r="AE24" s="260"/>
      <c r="AG24" s="140" t="s">
        <v>88</v>
      </c>
      <c r="AH24">
        <f>COUNTIF(P5:P74, "Horizontal Tubular Reactor")</f>
        <v>15</v>
      </c>
    </row>
    <row r="25" spans="1:44">
      <c r="A25" s="276"/>
      <c r="B25" s="155">
        <v>0</v>
      </c>
      <c r="C25" s="155">
        <v>0</v>
      </c>
      <c r="D25" s="155">
        <v>100</v>
      </c>
      <c r="E25" s="155">
        <v>0</v>
      </c>
      <c r="F25" s="155">
        <v>0</v>
      </c>
      <c r="G25" s="155">
        <v>0</v>
      </c>
      <c r="H25" s="4">
        <v>430</v>
      </c>
      <c r="I25" s="150"/>
      <c r="J25" s="150">
        <v>3</v>
      </c>
      <c r="K25" s="150"/>
      <c r="L25" s="150"/>
      <c r="M25" s="155">
        <v>20</v>
      </c>
      <c r="N25" s="150"/>
      <c r="O25" s="155">
        <v>0</v>
      </c>
      <c r="P25" s="156" t="s">
        <v>57</v>
      </c>
      <c r="Q25" s="156">
        <v>1</v>
      </c>
      <c r="R25" s="155">
        <v>92</v>
      </c>
      <c r="S25" s="155">
        <v>4</v>
      </c>
      <c r="T25" s="4">
        <v>0</v>
      </c>
      <c r="U25" s="150"/>
      <c r="V25" s="255"/>
      <c r="W25" s="255"/>
      <c r="X25" s="255"/>
      <c r="Y25" s="228"/>
      <c r="Z25" s="228"/>
      <c r="AA25" s="228"/>
      <c r="AB25" s="260"/>
      <c r="AC25" s="260"/>
      <c r="AD25" s="260"/>
      <c r="AE25" s="260"/>
      <c r="AG25" s="45" t="s">
        <v>234</v>
      </c>
      <c r="AH25">
        <f>COUNTIF(P5:P74, "Fluidized Bed Reactor ")</f>
        <v>6</v>
      </c>
    </row>
    <row r="26" spans="1:44">
      <c r="A26" s="276"/>
      <c r="B26" s="155">
        <v>0</v>
      </c>
      <c r="C26" s="155">
        <v>0</v>
      </c>
      <c r="D26" s="155">
        <v>0</v>
      </c>
      <c r="E26" s="155">
        <v>100</v>
      </c>
      <c r="F26" s="155">
        <v>0</v>
      </c>
      <c r="G26" s="155">
        <v>0</v>
      </c>
      <c r="H26" s="4">
        <v>430</v>
      </c>
      <c r="I26" s="150"/>
      <c r="J26" s="150">
        <v>3</v>
      </c>
      <c r="K26" s="150"/>
      <c r="L26" s="150"/>
      <c r="M26" s="155">
        <v>20</v>
      </c>
      <c r="N26" s="150"/>
      <c r="O26" s="155">
        <v>0</v>
      </c>
      <c r="P26" s="156" t="s">
        <v>57</v>
      </c>
      <c r="Q26" s="156">
        <v>1</v>
      </c>
      <c r="R26" s="155">
        <v>95</v>
      </c>
      <c r="S26" s="155">
        <v>2</v>
      </c>
      <c r="T26" s="4">
        <v>0</v>
      </c>
      <c r="U26" s="150"/>
      <c r="V26" s="255"/>
      <c r="W26" s="255"/>
      <c r="X26" s="255"/>
      <c r="Y26" s="228"/>
      <c r="Z26" s="228"/>
      <c r="AA26" s="228"/>
      <c r="AB26" s="260"/>
      <c r="AC26" s="260"/>
      <c r="AD26" s="260"/>
      <c r="AE26" s="260"/>
    </row>
    <row r="27" spans="1:44">
      <c r="A27" s="276"/>
      <c r="B27" s="155">
        <v>0</v>
      </c>
      <c r="C27" s="155">
        <v>33</v>
      </c>
      <c r="D27" s="155">
        <v>33</v>
      </c>
      <c r="E27" s="155">
        <v>33</v>
      </c>
      <c r="F27" s="155">
        <v>0</v>
      </c>
      <c r="G27" s="155">
        <v>0</v>
      </c>
      <c r="H27" s="4">
        <v>430</v>
      </c>
      <c r="I27" s="150"/>
      <c r="J27" s="150">
        <v>3</v>
      </c>
      <c r="K27" s="150"/>
      <c r="L27" s="150"/>
      <c r="M27" s="155">
        <v>20</v>
      </c>
      <c r="N27" s="150"/>
      <c r="O27" s="155">
        <v>0</v>
      </c>
      <c r="P27" s="156" t="s">
        <v>57</v>
      </c>
      <c r="Q27" s="156">
        <v>1</v>
      </c>
      <c r="R27" s="155">
        <v>91</v>
      </c>
      <c r="S27" s="4">
        <v>3</v>
      </c>
      <c r="T27" s="4">
        <v>0</v>
      </c>
      <c r="U27" s="150"/>
      <c r="V27" s="255"/>
      <c r="W27" s="255"/>
      <c r="X27" s="255"/>
      <c r="Y27" s="228"/>
      <c r="Z27" s="228"/>
      <c r="AA27" s="228"/>
      <c r="AB27" s="260"/>
      <c r="AC27" s="260"/>
      <c r="AD27" s="260"/>
      <c r="AE27" s="260"/>
    </row>
    <row r="28" spans="1:44">
      <c r="A28" s="110" t="s">
        <v>65</v>
      </c>
      <c r="B28" s="113">
        <v>100</v>
      </c>
      <c r="C28" s="113">
        <v>0</v>
      </c>
      <c r="D28" s="113">
        <v>0</v>
      </c>
      <c r="E28" s="113">
        <v>0</v>
      </c>
      <c r="F28" s="113">
        <v>0</v>
      </c>
      <c r="G28" s="113">
        <v>0</v>
      </c>
      <c r="H28" s="105">
        <v>450</v>
      </c>
      <c r="I28" s="109">
        <v>6.5</v>
      </c>
      <c r="J28" s="103"/>
      <c r="K28" s="150"/>
      <c r="L28" s="150"/>
      <c r="M28" s="177">
        <v>30</v>
      </c>
      <c r="N28" s="150"/>
      <c r="O28" s="155">
        <v>0</v>
      </c>
      <c r="P28" s="119" t="s">
        <v>57</v>
      </c>
      <c r="Q28" s="156">
        <v>1</v>
      </c>
      <c r="R28" s="178">
        <v>84</v>
      </c>
      <c r="S28" s="105">
        <v>13</v>
      </c>
      <c r="T28" s="105">
        <v>3</v>
      </c>
      <c r="U28" s="150"/>
      <c r="V28" s="278" t="s">
        <v>68</v>
      </c>
      <c r="W28" s="278"/>
      <c r="X28" s="278"/>
      <c r="Y28" s="279" t="s">
        <v>69</v>
      </c>
      <c r="Z28" s="280"/>
      <c r="AA28" s="280"/>
      <c r="AB28" s="278" t="s">
        <v>70</v>
      </c>
      <c r="AC28" s="278"/>
      <c r="AD28" s="278"/>
      <c r="AE28" s="278"/>
    </row>
    <row r="29" spans="1:44">
      <c r="A29" s="281">
        <v>10</v>
      </c>
      <c r="B29" s="155">
        <v>100</v>
      </c>
      <c r="C29" s="155">
        <v>0</v>
      </c>
      <c r="D29" s="155">
        <v>0</v>
      </c>
      <c r="E29" s="155">
        <v>0</v>
      </c>
      <c r="F29" s="155">
        <v>0</v>
      </c>
      <c r="G29" s="155">
        <v>0</v>
      </c>
      <c r="H29" s="111">
        <v>400</v>
      </c>
      <c r="I29" s="150">
        <v>20</v>
      </c>
      <c r="J29" s="150"/>
      <c r="K29" s="150">
        <v>20</v>
      </c>
      <c r="L29" s="150"/>
      <c r="M29" s="5">
        <v>760</v>
      </c>
      <c r="N29" s="150"/>
      <c r="O29" s="155">
        <v>0</v>
      </c>
      <c r="P29" s="152" t="s">
        <v>57</v>
      </c>
      <c r="Q29" s="156">
        <v>1</v>
      </c>
      <c r="R29" s="155">
        <v>11.2</v>
      </c>
      <c r="S29" s="5">
        <v>84.2</v>
      </c>
      <c r="T29" s="4">
        <v>4.5999999999999996</v>
      </c>
      <c r="U29" s="150"/>
      <c r="V29" s="256" t="s">
        <v>71</v>
      </c>
      <c r="W29" s="256"/>
      <c r="X29" s="256"/>
      <c r="Y29" s="262" t="s">
        <v>72</v>
      </c>
      <c r="Z29" s="262"/>
      <c r="AA29" s="262"/>
      <c r="AB29" s="263" t="s">
        <v>73</v>
      </c>
      <c r="AC29" s="263"/>
      <c r="AD29" s="263"/>
      <c r="AE29" s="263"/>
    </row>
    <row r="30" spans="1:44">
      <c r="A30" s="281"/>
      <c r="B30" s="155">
        <v>100</v>
      </c>
      <c r="C30" s="155">
        <v>0</v>
      </c>
      <c r="D30" s="155">
        <v>0</v>
      </c>
      <c r="E30" s="155">
        <v>0</v>
      </c>
      <c r="F30" s="155">
        <v>0</v>
      </c>
      <c r="G30" s="155">
        <v>0</v>
      </c>
      <c r="H30" s="111">
        <v>450</v>
      </c>
      <c r="I30" s="150">
        <v>20</v>
      </c>
      <c r="J30" s="150"/>
      <c r="K30" s="150">
        <v>20</v>
      </c>
      <c r="L30" s="150"/>
      <c r="M30" s="5">
        <v>290</v>
      </c>
      <c r="N30" s="150"/>
      <c r="O30" s="155">
        <v>0</v>
      </c>
      <c r="P30" s="152" t="s">
        <v>57</v>
      </c>
      <c r="Q30" s="156">
        <v>1</v>
      </c>
      <c r="R30" s="178">
        <v>23.96</v>
      </c>
      <c r="S30" s="103">
        <v>72.239999999999995</v>
      </c>
      <c r="T30" s="4">
        <v>3.8</v>
      </c>
      <c r="U30" s="150"/>
      <c r="V30" s="256"/>
      <c r="W30" s="256"/>
      <c r="X30" s="256"/>
      <c r="Y30" s="262"/>
      <c r="Z30" s="262"/>
      <c r="AA30" s="262"/>
      <c r="AB30" s="263"/>
      <c r="AC30" s="263"/>
      <c r="AD30" s="263"/>
      <c r="AE30" s="263"/>
    </row>
    <row r="31" spans="1:44">
      <c r="A31" s="281"/>
      <c r="B31" s="155">
        <v>100</v>
      </c>
      <c r="C31" s="155">
        <v>0</v>
      </c>
      <c r="D31" s="155">
        <v>0</v>
      </c>
      <c r="E31" s="155">
        <v>0</v>
      </c>
      <c r="F31" s="155">
        <v>0</v>
      </c>
      <c r="G31" s="155">
        <v>0</v>
      </c>
      <c r="H31" s="111">
        <v>500</v>
      </c>
      <c r="I31" s="150">
        <v>20</v>
      </c>
      <c r="J31" s="150"/>
      <c r="K31" s="150">
        <v>20</v>
      </c>
      <c r="L31" s="150"/>
      <c r="M31" s="5">
        <v>68</v>
      </c>
      <c r="N31" s="150"/>
      <c r="O31" s="155">
        <v>0</v>
      </c>
      <c r="P31" s="152" t="s">
        <v>57</v>
      </c>
      <c r="Q31" s="156">
        <v>1</v>
      </c>
      <c r="R31" s="178">
        <v>72.25</v>
      </c>
      <c r="S31" s="103">
        <v>24.75</v>
      </c>
      <c r="T31" s="4">
        <v>3</v>
      </c>
      <c r="U31" s="150"/>
      <c r="V31" s="256"/>
      <c r="W31" s="256"/>
      <c r="X31" s="256"/>
      <c r="Y31" s="262"/>
      <c r="Z31" s="262"/>
      <c r="AA31" s="262"/>
      <c r="AB31" s="263"/>
      <c r="AC31" s="263"/>
      <c r="AD31" s="263"/>
      <c r="AE31" s="263"/>
    </row>
    <row r="32" spans="1:44">
      <c r="A32" s="281"/>
      <c r="B32" s="155">
        <v>100</v>
      </c>
      <c r="C32" s="155">
        <v>0</v>
      </c>
      <c r="D32" s="155">
        <v>0</v>
      </c>
      <c r="E32" s="155">
        <v>0</v>
      </c>
      <c r="F32" s="155">
        <v>0</v>
      </c>
      <c r="G32" s="155">
        <v>0</v>
      </c>
      <c r="H32" s="111">
        <v>550</v>
      </c>
      <c r="I32" s="150">
        <v>20</v>
      </c>
      <c r="J32" s="150"/>
      <c r="K32" s="150">
        <v>20</v>
      </c>
      <c r="L32" s="150"/>
      <c r="M32" s="8">
        <v>54</v>
      </c>
      <c r="N32" s="150"/>
      <c r="O32" s="155">
        <v>0</v>
      </c>
      <c r="P32" s="152" t="s">
        <v>57</v>
      </c>
      <c r="Q32" s="156">
        <v>1</v>
      </c>
      <c r="R32" s="178">
        <v>79.08</v>
      </c>
      <c r="S32" s="103">
        <v>18.420000000000002</v>
      </c>
      <c r="T32" s="4">
        <v>2.5</v>
      </c>
      <c r="U32" s="150"/>
      <c r="V32" s="256"/>
      <c r="W32" s="256"/>
      <c r="X32" s="256"/>
      <c r="Y32" s="262"/>
      <c r="Z32" s="262"/>
      <c r="AA32" s="262"/>
      <c r="AB32" s="263"/>
      <c r="AC32" s="263"/>
      <c r="AD32" s="263"/>
      <c r="AE32" s="263"/>
    </row>
    <row r="33" spans="1:31">
      <c r="A33" s="281">
        <v>12</v>
      </c>
      <c r="B33" s="155">
        <v>0</v>
      </c>
      <c r="C33" s="155">
        <v>0</v>
      </c>
      <c r="D33" s="155">
        <v>0</v>
      </c>
      <c r="E33" s="155">
        <v>100</v>
      </c>
      <c r="F33" s="155">
        <v>0</v>
      </c>
      <c r="G33" s="155">
        <v>0</v>
      </c>
      <c r="H33" s="112">
        <v>450</v>
      </c>
      <c r="I33" s="177">
        <v>5</v>
      </c>
      <c r="J33" s="106">
        <v>1.5</v>
      </c>
      <c r="K33" s="10">
        <v>10</v>
      </c>
      <c r="L33" s="150"/>
      <c r="M33" s="5"/>
      <c r="N33" s="5">
        <v>250</v>
      </c>
      <c r="O33" s="155">
        <v>0</v>
      </c>
      <c r="P33" s="152" t="s">
        <v>57</v>
      </c>
      <c r="Q33" s="156">
        <v>1</v>
      </c>
      <c r="R33" s="155">
        <v>95.77</v>
      </c>
      <c r="S33" s="5">
        <v>2.2799999999999998</v>
      </c>
      <c r="T33" s="4">
        <v>1.95</v>
      </c>
      <c r="U33" s="150"/>
      <c r="V33" s="256" t="s">
        <v>75</v>
      </c>
      <c r="W33" s="256"/>
      <c r="X33" s="256"/>
      <c r="Y33" s="262" t="s">
        <v>76</v>
      </c>
      <c r="Z33" s="262"/>
      <c r="AA33" s="262"/>
      <c r="AB33" s="263" t="s">
        <v>77</v>
      </c>
      <c r="AC33" s="263"/>
      <c r="AD33" s="263"/>
      <c r="AE33" s="263"/>
    </row>
    <row r="34" spans="1:31">
      <c r="A34" s="281"/>
      <c r="B34" s="155">
        <v>0</v>
      </c>
      <c r="C34" s="155">
        <v>0</v>
      </c>
      <c r="D34" s="155">
        <v>0</v>
      </c>
      <c r="E34" s="155">
        <v>100</v>
      </c>
      <c r="F34" s="155">
        <v>0</v>
      </c>
      <c r="G34" s="155">
        <v>0</v>
      </c>
      <c r="H34" s="112">
        <v>450</v>
      </c>
      <c r="I34" s="177">
        <v>10</v>
      </c>
      <c r="J34" s="106">
        <v>1.5</v>
      </c>
      <c r="K34" s="10">
        <v>10</v>
      </c>
      <c r="L34" s="150"/>
      <c r="M34" s="150"/>
      <c r="N34" s="5">
        <v>250</v>
      </c>
      <c r="O34" s="155">
        <v>0</v>
      </c>
      <c r="P34" s="152" t="s">
        <v>57</v>
      </c>
      <c r="Q34" s="156">
        <v>1</v>
      </c>
      <c r="R34" s="155">
        <v>95.79</v>
      </c>
      <c r="S34" s="150">
        <v>3.4</v>
      </c>
      <c r="T34" s="4">
        <v>1.81</v>
      </c>
      <c r="U34" s="150"/>
      <c r="V34" s="256"/>
      <c r="W34" s="256"/>
      <c r="X34" s="256"/>
      <c r="Y34" s="262"/>
      <c r="Z34" s="262"/>
      <c r="AA34" s="262"/>
      <c r="AB34" s="263"/>
      <c r="AC34" s="263"/>
      <c r="AD34" s="263"/>
      <c r="AE34" s="263"/>
    </row>
    <row r="35" spans="1:31">
      <c r="A35" s="281"/>
      <c r="B35" s="155">
        <v>0</v>
      </c>
      <c r="C35" s="155">
        <v>0</v>
      </c>
      <c r="D35" s="155">
        <v>0</v>
      </c>
      <c r="E35" s="155">
        <v>100</v>
      </c>
      <c r="F35" s="155">
        <v>0</v>
      </c>
      <c r="G35" s="155">
        <v>0</v>
      </c>
      <c r="H35" s="112">
        <v>450</v>
      </c>
      <c r="I35" s="177">
        <v>15</v>
      </c>
      <c r="J35" s="106">
        <v>1.5</v>
      </c>
      <c r="K35" s="10">
        <v>10</v>
      </c>
      <c r="L35" s="150"/>
      <c r="M35" s="150"/>
      <c r="N35" s="5">
        <v>250</v>
      </c>
      <c r="O35" s="155">
        <v>0</v>
      </c>
      <c r="P35" s="152" t="s">
        <v>57</v>
      </c>
      <c r="Q35" s="156">
        <v>1</v>
      </c>
      <c r="R35" s="155">
        <v>92.75</v>
      </c>
      <c r="S35" s="150">
        <v>5.65</v>
      </c>
      <c r="T35" s="4">
        <v>1.6</v>
      </c>
      <c r="U35" s="150"/>
      <c r="V35" s="256"/>
      <c r="W35" s="256"/>
      <c r="X35" s="256"/>
      <c r="Y35" s="262"/>
      <c r="Z35" s="262"/>
      <c r="AA35" s="262"/>
      <c r="AB35" s="263"/>
      <c r="AC35" s="263"/>
      <c r="AD35" s="263"/>
      <c r="AE35" s="263"/>
    </row>
    <row r="36" spans="1:31">
      <c r="A36" s="281"/>
      <c r="B36" s="155">
        <v>0</v>
      </c>
      <c r="C36" s="155">
        <v>0</v>
      </c>
      <c r="D36" s="155">
        <v>0</v>
      </c>
      <c r="E36" s="155">
        <v>100</v>
      </c>
      <c r="F36" s="155">
        <v>0</v>
      </c>
      <c r="G36" s="155">
        <v>0</v>
      </c>
      <c r="H36" s="112">
        <v>450</v>
      </c>
      <c r="I36" s="177">
        <v>20</v>
      </c>
      <c r="J36" s="106">
        <v>1.5</v>
      </c>
      <c r="K36" s="10">
        <v>10</v>
      </c>
      <c r="L36" s="150"/>
      <c r="M36" s="150"/>
      <c r="N36" s="5">
        <v>250</v>
      </c>
      <c r="O36" s="155">
        <v>0</v>
      </c>
      <c r="P36" s="152" t="s">
        <v>57</v>
      </c>
      <c r="Q36" s="156">
        <v>1</v>
      </c>
      <c r="R36" s="155">
        <v>92.65</v>
      </c>
      <c r="S36" s="150">
        <v>6.31</v>
      </c>
      <c r="T36" s="4">
        <v>1.04</v>
      </c>
      <c r="U36" s="150"/>
      <c r="V36" s="256"/>
      <c r="W36" s="256"/>
      <c r="X36" s="256"/>
      <c r="Y36" s="262"/>
      <c r="Z36" s="262"/>
      <c r="AA36" s="262"/>
      <c r="AB36" s="263"/>
      <c r="AC36" s="263"/>
      <c r="AD36" s="263"/>
      <c r="AE36" s="263"/>
    </row>
    <row r="37" spans="1:31">
      <c r="A37" s="281"/>
      <c r="B37" s="155">
        <v>0</v>
      </c>
      <c r="C37" s="14">
        <v>100</v>
      </c>
      <c r="D37" s="155">
        <v>0</v>
      </c>
      <c r="E37" s="155">
        <v>0</v>
      </c>
      <c r="F37" s="155">
        <v>0</v>
      </c>
      <c r="G37" s="155">
        <v>0</v>
      </c>
      <c r="H37" s="112">
        <v>450</v>
      </c>
      <c r="I37" s="177">
        <v>5</v>
      </c>
      <c r="J37" s="106">
        <v>1.5</v>
      </c>
      <c r="K37" s="10">
        <v>10</v>
      </c>
      <c r="L37" s="150"/>
      <c r="M37" s="150"/>
      <c r="N37" s="5">
        <v>250</v>
      </c>
      <c r="O37" s="155">
        <v>0</v>
      </c>
      <c r="P37" s="152" t="s">
        <v>57</v>
      </c>
      <c r="Q37" s="156">
        <v>1</v>
      </c>
      <c r="R37" s="155">
        <v>81.650000000000006</v>
      </c>
      <c r="S37" s="150">
        <v>18.170000000000002</v>
      </c>
      <c r="T37" s="4">
        <v>0.18</v>
      </c>
      <c r="U37" s="150"/>
      <c r="V37" s="256"/>
      <c r="W37" s="256"/>
      <c r="X37" s="256"/>
      <c r="Y37" s="262"/>
      <c r="Z37" s="262"/>
      <c r="AA37" s="262"/>
      <c r="AB37" s="263"/>
      <c r="AC37" s="263"/>
      <c r="AD37" s="263"/>
      <c r="AE37" s="263"/>
    </row>
    <row r="38" spans="1:31">
      <c r="A38" s="281"/>
      <c r="B38" s="155">
        <v>0</v>
      </c>
      <c r="C38" s="14">
        <v>100</v>
      </c>
      <c r="D38" s="155">
        <v>0</v>
      </c>
      <c r="E38" s="155">
        <v>0</v>
      </c>
      <c r="F38" s="155">
        <v>0</v>
      </c>
      <c r="G38" s="155">
        <v>0</v>
      </c>
      <c r="H38" s="112">
        <v>450</v>
      </c>
      <c r="I38" s="177">
        <v>10</v>
      </c>
      <c r="J38" s="106">
        <v>1.5</v>
      </c>
      <c r="K38" s="10">
        <v>10</v>
      </c>
      <c r="L38" s="150"/>
      <c r="M38" s="150"/>
      <c r="N38" s="5">
        <v>250</v>
      </c>
      <c r="O38" s="155">
        <v>0</v>
      </c>
      <c r="P38" s="152" t="s">
        <v>57</v>
      </c>
      <c r="Q38" s="156">
        <v>1</v>
      </c>
      <c r="R38" s="155">
        <v>81.33</v>
      </c>
      <c r="S38" s="150">
        <v>18.57</v>
      </c>
      <c r="T38" s="4">
        <v>0.1</v>
      </c>
      <c r="U38" s="150"/>
      <c r="V38" s="256"/>
      <c r="W38" s="256"/>
      <c r="X38" s="256"/>
      <c r="Y38" s="262"/>
      <c r="Z38" s="262"/>
      <c r="AA38" s="262"/>
      <c r="AB38" s="263"/>
      <c r="AC38" s="263"/>
      <c r="AD38" s="263"/>
      <c r="AE38" s="263"/>
    </row>
    <row r="39" spans="1:31">
      <c r="A39" s="281"/>
      <c r="B39" s="155">
        <v>0</v>
      </c>
      <c r="C39" s="14">
        <v>100</v>
      </c>
      <c r="D39" s="155">
        <v>0</v>
      </c>
      <c r="E39" s="155">
        <v>0</v>
      </c>
      <c r="F39" s="155">
        <v>0</v>
      </c>
      <c r="G39" s="155">
        <v>0</v>
      </c>
      <c r="H39" s="112">
        <v>450</v>
      </c>
      <c r="I39" s="177">
        <v>15</v>
      </c>
      <c r="J39" s="106">
        <v>1.5</v>
      </c>
      <c r="K39" s="10">
        <v>10</v>
      </c>
      <c r="L39" s="150"/>
      <c r="M39" s="150"/>
      <c r="N39" s="5">
        <v>250</v>
      </c>
      <c r="O39" s="155">
        <v>0</v>
      </c>
      <c r="P39" s="152" t="s">
        <v>57</v>
      </c>
      <c r="Q39" s="156">
        <v>1</v>
      </c>
      <c r="R39" s="155">
        <v>72.63</v>
      </c>
      <c r="S39" s="150">
        <v>27.36</v>
      </c>
      <c r="T39" s="4">
        <v>0.01</v>
      </c>
      <c r="U39" s="150"/>
      <c r="V39" s="256"/>
      <c r="W39" s="256"/>
      <c r="X39" s="256"/>
      <c r="Y39" s="262"/>
      <c r="Z39" s="262"/>
      <c r="AA39" s="262"/>
      <c r="AB39" s="263"/>
      <c r="AC39" s="263"/>
      <c r="AD39" s="263"/>
      <c r="AE39" s="263"/>
    </row>
    <row r="40" spans="1:31">
      <c r="A40" s="281"/>
      <c r="B40" s="155">
        <v>0</v>
      </c>
      <c r="C40" s="14">
        <v>100</v>
      </c>
      <c r="D40" s="155">
        <v>0</v>
      </c>
      <c r="E40" s="155">
        <v>0</v>
      </c>
      <c r="F40" s="155">
        <v>0</v>
      </c>
      <c r="G40" s="155">
        <v>0</v>
      </c>
      <c r="H40" s="112">
        <v>450</v>
      </c>
      <c r="I40" s="177">
        <v>20</v>
      </c>
      <c r="J40" s="106">
        <v>1.5</v>
      </c>
      <c r="K40" s="10">
        <v>10</v>
      </c>
      <c r="L40" s="150"/>
      <c r="M40" s="150"/>
      <c r="N40" s="5">
        <v>250</v>
      </c>
      <c r="O40" s="155">
        <v>0</v>
      </c>
      <c r="P40" s="152" t="s">
        <v>57</v>
      </c>
      <c r="Q40" s="156">
        <v>1</v>
      </c>
      <c r="R40" s="155">
        <v>61.24</v>
      </c>
      <c r="S40" s="150">
        <v>38.76</v>
      </c>
      <c r="T40" s="4">
        <v>0</v>
      </c>
      <c r="U40" s="150"/>
      <c r="V40" s="256"/>
      <c r="W40" s="256"/>
      <c r="X40" s="256"/>
      <c r="Y40" s="262"/>
      <c r="Z40" s="262"/>
      <c r="AA40" s="262"/>
      <c r="AB40" s="263"/>
      <c r="AC40" s="263"/>
      <c r="AD40" s="263"/>
      <c r="AE40" s="263"/>
    </row>
    <row r="41" spans="1:31">
      <c r="A41" s="281"/>
      <c r="B41" s="155">
        <v>0</v>
      </c>
      <c r="C41" s="14">
        <v>0</v>
      </c>
      <c r="D41" s="155">
        <v>0</v>
      </c>
      <c r="E41" s="155">
        <v>0</v>
      </c>
      <c r="F41" s="155">
        <v>0</v>
      </c>
      <c r="G41" s="14">
        <v>100</v>
      </c>
      <c r="H41" s="112">
        <v>450</v>
      </c>
      <c r="I41" s="177">
        <v>5</v>
      </c>
      <c r="J41" s="106">
        <v>1.5</v>
      </c>
      <c r="K41" s="10">
        <v>10</v>
      </c>
      <c r="L41" s="150"/>
      <c r="M41" s="150"/>
      <c r="N41" s="5">
        <v>250</v>
      </c>
      <c r="O41" s="155">
        <v>0</v>
      </c>
      <c r="P41" s="152" t="s">
        <v>57</v>
      </c>
      <c r="Q41" s="156">
        <v>1</v>
      </c>
      <c r="R41" s="155">
        <v>39.020000000000003</v>
      </c>
      <c r="S41" s="150">
        <v>51.61</v>
      </c>
      <c r="T41" s="4">
        <v>9.3699999999999992</v>
      </c>
      <c r="U41" s="150"/>
      <c r="V41" s="256"/>
      <c r="W41" s="256"/>
      <c r="X41" s="256"/>
      <c r="Y41" s="262"/>
      <c r="Z41" s="262"/>
      <c r="AA41" s="262"/>
      <c r="AB41" s="263"/>
      <c r="AC41" s="263"/>
      <c r="AD41" s="263"/>
      <c r="AE41" s="263"/>
    </row>
    <row r="42" spans="1:31">
      <c r="A42" s="281"/>
      <c r="B42" s="155">
        <v>0</v>
      </c>
      <c r="C42" s="14">
        <v>0</v>
      </c>
      <c r="D42" s="155">
        <v>0</v>
      </c>
      <c r="E42" s="155">
        <v>0</v>
      </c>
      <c r="F42" s="155">
        <v>0</v>
      </c>
      <c r="G42" s="14">
        <v>100</v>
      </c>
      <c r="H42" s="112">
        <v>450</v>
      </c>
      <c r="I42" s="177">
        <v>10</v>
      </c>
      <c r="J42" s="106">
        <v>1.5</v>
      </c>
      <c r="K42" s="10">
        <v>10</v>
      </c>
      <c r="L42" s="150"/>
      <c r="M42" s="150"/>
      <c r="N42" s="5">
        <v>250</v>
      </c>
      <c r="O42" s="155">
        <v>0</v>
      </c>
      <c r="P42" s="152" t="s">
        <v>57</v>
      </c>
      <c r="Q42" s="156">
        <v>1</v>
      </c>
      <c r="R42" s="155">
        <v>35.4</v>
      </c>
      <c r="S42" s="150">
        <v>56.32</v>
      </c>
      <c r="T42" s="4">
        <v>8.2799999999999994</v>
      </c>
      <c r="U42" s="150"/>
      <c r="V42" s="256"/>
      <c r="W42" s="256"/>
      <c r="X42" s="256"/>
      <c r="Y42" s="262"/>
      <c r="Z42" s="262"/>
      <c r="AA42" s="262"/>
      <c r="AB42" s="263"/>
      <c r="AC42" s="263"/>
      <c r="AD42" s="263"/>
      <c r="AE42" s="263"/>
    </row>
    <row r="43" spans="1:31">
      <c r="A43" s="281"/>
      <c r="B43" s="155">
        <v>0</v>
      </c>
      <c r="C43" s="14">
        <v>0</v>
      </c>
      <c r="D43" s="155">
        <v>0</v>
      </c>
      <c r="E43" s="155">
        <v>0</v>
      </c>
      <c r="F43" s="155">
        <v>0</v>
      </c>
      <c r="G43" s="14">
        <v>100</v>
      </c>
      <c r="H43" s="112">
        <v>450</v>
      </c>
      <c r="I43" s="177">
        <v>15</v>
      </c>
      <c r="J43" s="106">
        <v>1.5</v>
      </c>
      <c r="K43" s="10">
        <v>10</v>
      </c>
      <c r="L43" s="150"/>
      <c r="M43" s="150"/>
      <c r="N43" s="5">
        <v>250</v>
      </c>
      <c r="O43" s="155">
        <v>0</v>
      </c>
      <c r="P43" s="152" t="s">
        <v>57</v>
      </c>
      <c r="Q43" s="156">
        <v>1</v>
      </c>
      <c r="R43" s="155">
        <v>29.71</v>
      </c>
      <c r="S43" s="150">
        <v>64.540000000000006</v>
      </c>
      <c r="T43" s="4">
        <v>5.75</v>
      </c>
      <c r="U43" s="150"/>
      <c r="V43" s="256"/>
      <c r="W43" s="256"/>
      <c r="X43" s="256"/>
      <c r="Y43" s="262"/>
      <c r="Z43" s="262"/>
      <c r="AA43" s="262"/>
      <c r="AB43" s="263"/>
      <c r="AC43" s="263"/>
      <c r="AD43" s="263"/>
      <c r="AE43" s="263"/>
    </row>
    <row r="44" spans="1:31">
      <c r="A44" s="281"/>
      <c r="B44" s="155">
        <v>0</v>
      </c>
      <c r="C44" s="14">
        <v>0</v>
      </c>
      <c r="D44" s="155">
        <v>0</v>
      </c>
      <c r="E44" s="155">
        <v>0</v>
      </c>
      <c r="F44" s="155">
        <v>0</v>
      </c>
      <c r="G44" s="14">
        <v>100</v>
      </c>
      <c r="H44" s="112">
        <v>450</v>
      </c>
      <c r="I44" s="177">
        <v>20</v>
      </c>
      <c r="J44" s="106">
        <v>1.5</v>
      </c>
      <c r="K44" s="10">
        <v>10</v>
      </c>
      <c r="L44" s="150"/>
      <c r="M44" s="150"/>
      <c r="N44" s="5">
        <v>250</v>
      </c>
      <c r="O44" s="155">
        <v>0</v>
      </c>
      <c r="P44" s="152" t="s">
        <v>57</v>
      </c>
      <c r="Q44" s="156">
        <v>1</v>
      </c>
      <c r="R44" s="155">
        <v>29.16</v>
      </c>
      <c r="S44" s="150">
        <v>65.209999999999994</v>
      </c>
      <c r="T44" s="4">
        <v>5.63</v>
      </c>
      <c r="U44" s="150"/>
      <c r="V44" s="256"/>
      <c r="W44" s="256"/>
      <c r="X44" s="256"/>
      <c r="Y44" s="262"/>
      <c r="Z44" s="262"/>
      <c r="AA44" s="262"/>
      <c r="AB44" s="263"/>
      <c r="AC44" s="263"/>
      <c r="AD44" s="263"/>
      <c r="AE44" s="263"/>
    </row>
    <row r="45" spans="1:31">
      <c r="A45" s="281"/>
      <c r="B45" s="155">
        <v>0</v>
      </c>
      <c r="C45" s="14">
        <v>0</v>
      </c>
      <c r="D45" s="14">
        <v>100</v>
      </c>
      <c r="E45" s="155">
        <v>0</v>
      </c>
      <c r="F45" s="155">
        <v>0</v>
      </c>
      <c r="G45" s="155">
        <v>0</v>
      </c>
      <c r="H45" s="112">
        <v>450</v>
      </c>
      <c r="I45" s="177">
        <v>5</v>
      </c>
      <c r="J45" s="106">
        <v>1.5</v>
      </c>
      <c r="K45" s="10">
        <v>10</v>
      </c>
      <c r="L45" s="150"/>
      <c r="M45" s="150"/>
      <c r="N45" s="5">
        <v>250</v>
      </c>
      <c r="O45" s="155">
        <v>0</v>
      </c>
      <c r="P45" s="152" t="s">
        <v>57</v>
      </c>
      <c r="Q45" s="156">
        <v>1</v>
      </c>
      <c r="R45" s="155">
        <v>83.34</v>
      </c>
      <c r="S45" s="150">
        <v>16.55</v>
      </c>
      <c r="T45" s="4">
        <v>0.11</v>
      </c>
      <c r="U45" s="150"/>
      <c r="V45" s="256"/>
      <c r="W45" s="256"/>
      <c r="X45" s="256"/>
      <c r="Y45" s="262"/>
      <c r="Z45" s="262"/>
      <c r="AA45" s="262"/>
      <c r="AB45" s="263"/>
      <c r="AC45" s="263"/>
      <c r="AD45" s="263"/>
      <c r="AE45" s="263"/>
    </row>
    <row r="46" spans="1:31">
      <c r="A46" s="281"/>
      <c r="B46" s="155">
        <v>0</v>
      </c>
      <c r="C46" s="14">
        <v>0</v>
      </c>
      <c r="D46" s="14">
        <v>100</v>
      </c>
      <c r="E46" s="155">
        <v>0</v>
      </c>
      <c r="F46" s="155">
        <v>0</v>
      </c>
      <c r="G46" s="155">
        <v>0</v>
      </c>
      <c r="H46" s="112">
        <v>450</v>
      </c>
      <c r="I46" s="177">
        <v>10</v>
      </c>
      <c r="J46" s="106">
        <v>1.5</v>
      </c>
      <c r="K46" s="10">
        <v>10</v>
      </c>
      <c r="L46" s="150"/>
      <c r="M46" s="150"/>
      <c r="N46" s="5">
        <v>250</v>
      </c>
      <c r="O46" s="155">
        <v>0</v>
      </c>
      <c r="P46" s="152" t="s">
        <v>57</v>
      </c>
      <c r="Q46" s="156">
        <v>1</v>
      </c>
      <c r="R46" s="155">
        <v>82.67</v>
      </c>
      <c r="S46" s="150">
        <v>17.2</v>
      </c>
      <c r="T46" s="4">
        <v>0.13</v>
      </c>
      <c r="U46" s="150"/>
      <c r="V46" s="256"/>
      <c r="W46" s="256"/>
      <c r="X46" s="256"/>
      <c r="Y46" s="262"/>
      <c r="Z46" s="262"/>
      <c r="AA46" s="262"/>
      <c r="AB46" s="263"/>
      <c r="AC46" s="263"/>
      <c r="AD46" s="263"/>
      <c r="AE46" s="263"/>
    </row>
    <row r="47" spans="1:31">
      <c r="A47" s="281"/>
      <c r="B47" s="155">
        <v>0</v>
      </c>
      <c r="C47" s="14">
        <v>0</v>
      </c>
      <c r="D47" s="14">
        <v>100</v>
      </c>
      <c r="E47" s="155">
        <v>0</v>
      </c>
      <c r="F47" s="155">
        <v>0</v>
      </c>
      <c r="G47" s="155">
        <v>0</v>
      </c>
      <c r="H47" s="112">
        <v>450</v>
      </c>
      <c r="I47" s="177">
        <v>15</v>
      </c>
      <c r="J47" s="106">
        <v>1.5</v>
      </c>
      <c r="K47" s="10">
        <v>10</v>
      </c>
      <c r="L47" s="150"/>
      <c r="M47" s="150"/>
      <c r="N47" s="5">
        <v>250</v>
      </c>
      <c r="O47" s="155">
        <v>0</v>
      </c>
      <c r="P47" s="152" t="s">
        <v>57</v>
      </c>
      <c r="Q47" s="156">
        <v>1</v>
      </c>
      <c r="R47" s="155">
        <v>82.92</v>
      </c>
      <c r="S47" s="150">
        <v>17.88</v>
      </c>
      <c r="T47" s="4">
        <v>0.1</v>
      </c>
      <c r="U47" s="150"/>
      <c r="V47" s="256"/>
      <c r="W47" s="256"/>
      <c r="X47" s="256"/>
      <c r="Y47" s="262"/>
      <c r="Z47" s="262"/>
      <c r="AA47" s="262"/>
      <c r="AB47" s="263"/>
      <c r="AC47" s="263"/>
      <c r="AD47" s="263"/>
      <c r="AE47" s="263"/>
    </row>
    <row r="48" spans="1:31">
      <c r="A48" s="281"/>
      <c r="B48" s="155">
        <v>0</v>
      </c>
      <c r="C48" s="14">
        <v>0</v>
      </c>
      <c r="D48" s="14">
        <v>100</v>
      </c>
      <c r="E48" s="155">
        <v>0</v>
      </c>
      <c r="F48" s="155">
        <v>0</v>
      </c>
      <c r="G48" s="155">
        <v>0</v>
      </c>
      <c r="H48" s="112">
        <v>450</v>
      </c>
      <c r="I48" s="107">
        <v>20</v>
      </c>
      <c r="J48" s="106">
        <v>1.5</v>
      </c>
      <c r="K48" s="10">
        <v>10</v>
      </c>
      <c r="L48" s="150"/>
      <c r="M48" s="150"/>
      <c r="N48" s="5">
        <v>250</v>
      </c>
      <c r="O48" s="155">
        <v>0</v>
      </c>
      <c r="P48" s="120" t="s">
        <v>57</v>
      </c>
      <c r="Q48" s="120">
        <v>1</v>
      </c>
      <c r="R48" s="171">
        <v>68.06</v>
      </c>
      <c r="S48" s="10">
        <v>31.84</v>
      </c>
      <c r="T48" s="12">
        <v>0.1</v>
      </c>
      <c r="U48" s="150"/>
      <c r="V48" s="256"/>
      <c r="W48" s="256"/>
      <c r="X48" s="256"/>
      <c r="Y48" s="262"/>
      <c r="Z48" s="262"/>
      <c r="AA48" s="262"/>
      <c r="AB48" s="263"/>
      <c r="AC48" s="263"/>
      <c r="AD48" s="263"/>
      <c r="AE48" s="263"/>
    </row>
    <row r="49" spans="1:31">
      <c r="A49" s="276">
        <v>15</v>
      </c>
      <c r="B49" s="71">
        <v>100</v>
      </c>
      <c r="C49" s="71">
        <v>0</v>
      </c>
      <c r="D49" s="71">
        <v>0</v>
      </c>
      <c r="E49" s="71">
        <v>0</v>
      </c>
      <c r="F49" s="71">
        <v>0</v>
      </c>
      <c r="G49" s="71">
        <v>0</v>
      </c>
      <c r="H49" s="155">
        <v>700</v>
      </c>
      <c r="I49" s="150">
        <v>25</v>
      </c>
      <c r="J49" s="150"/>
      <c r="K49" s="150"/>
      <c r="L49" s="155">
        <v>25</v>
      </c>
      <c r="M49" s="150"/>
      <c r="N49" s="155">
        <v>200</v>
      </c>
      <c r="O49" s="155">
        <v>0</v>
      </c>
      <c r="P49" s="125" t="s">
        <v>117</v>
      </c>
      <c r="Q49" s="152">
        <v>2</v>
      </c>
      <c r="R49" s="155">
        <v>79.72</v>
      </c>
      <c r="S49" s="150">
        <v>16.77</v>
      </c>
      <c r="T49" s="4">
        <v>0</v>
      </c>
      <c r="U49" s="4"/>
      <c r="V49" s="255" t="s">
        <v>79</v>
      </c>
      <c r="W49" s="255"/>
      <c r="X49" s="255"/>
      <c r="Y49" s="251" t="s">
        <v>80</v>
      </c>
      <c r="Z49" s="251"/>
      <c r="AA49" s="251"/>
      <c r="AB49" s="263" t="s">
        <v>81</v>
      </c>
      <c r="AC49" s="263"/>
      <c r="AD49" s="263"/>
      <c r="AE49" s="263"/>
    </row>
    <row r="50" spans="1:31">
      <c r="A50" s="276"/>
      <c r="B50" s="155">
        <v>0</v>
      </c>
      <c r="C50" s="155">
        <v>100</v>
      </c>
      <c r="D50" s="155">
        <v>0</v>
      </c>
      <c r="E50" s="155">
        <v>0</v>
      </c>
      <c r="F50" s="155">
        <v>0</v>
      </c>
      <c r="G50" s="155">
        <v>0</v>
      </c>
      <c r="H50" s="155">
        <v>700</v>
      </c>
      <c r="I50" s="150">
        <v>25</v>
      </c>
      <c r="J50" s="150"/>
      <c r="K50" s="150"/>
      <c r="L50" s="155">
        <v>25</v>
      </c>
      <c r="M50" s="150"/>
      <c r="N50" s="155">
        <v>200</v>
      </c>
      <c r="O50" s="155">
        <v>0</v>
      </c>
      <c r="P50" s="125" t="s">
        <v>117</v>
      </c>
      <c r="Q50" s="152">
        <v>2</v>
      </c>
      <c r="R50" s="155">
        <v>84.25</v>
      </c>
      <c r="S50" s="150">
        <v>15.02</v>
      </c>
      <c r="T50" s="4">
        <v>0</v>
      </c>
      <c r="U50" s="4"/>
      <c r="V50" s="255"/>
      <c r="W50" s="255"/>
      <c r="X50" s="255"/>
      <c r="Y50" s="251"/>
      <c r="Z50" s="251"/>
      <c r="AA50" s="251"/>
      <c r="AB50" s="263"/>
      <c r="AC50" s="263"/>
      <c r="AD50" s="263"/>
      <c r="AE50" s="263"/>
    </row>
    <row r="51" spans="1:31">
      <c r="A51" s="276"/>
      <c r="B51" s="155">
        <v>0</v>
      </c>
      <c r="C51" s="155">
        <v>0</v>
      </c>
      <c r="D51" s="155">
        <v>100</v>
      </c>
      <c r="E51" s="155">
        <v>0</v>
      </c>
      <c r="F51" s="155">
        <v>0</v>
      </c>
      <c r="G51" s="155">
        <v>0</v>
      </c>
      <c r="H51" s="155">
        <v>700</v>
      </c>
      <c r="I51" s="150">
        <v>25</v>
      </c>
      <c r="J51" s="150"/>
      <c r="K51" s="150"/>
      <c r="L51" s="155">
        <v>25</v>
      </c>
      <c r="M51" s="150"/>
      <c r="N51" s="155">
        <v>200</v>
      </c>
      <c r="O51" s="155">
        <v>0</v>
      </c>
      <c r="P51" s="125" t="s">
        <v>117</v>
      </c>
      <c r="Q51" s="152">
        <v>2</v>
      </c>
      <c r="R51" s="155">
        <v>84.44</v>
      </c>
      <c r="S51" s="150">
        <v>13.63</v>
      </c>
      <c r="T51" s="4">
        <v>0.15</v>
      </c>
      <c r="U51" s="4"/>
      <c r="V51" s="255"/>
      <c r="W51" s="255"/>
      <c r="X51" s="255"/>
      <c r="Y51" s="251"/>
      <c r="Z51" s="251"/>
      <c r="AA51" s="251"/>
      <c r="AB51" s="263"/>
      <c r="AC51" s="263"/>
      <c r="AD51" s="263"/>
      <c r="AE51" s="263"/>
    </row>
    <row r="52" spans="1:31">
      <c r="A52" s="276"/>
      <c r="B52" s="155">
        <v>0</v>
      </c>
      <c r="C52" s="155">
        <v>0</v>
      </c>
      <c r="D52" s="155">
        <v>0</v>
      </c>
      <c r="E52" s="155">
        <v>100</v>
      </c>
      <c r="F52" s="155">
        <v>0</v>
      </c>
      <c r="G52" s="155">
        <v>0</v>
      </c>
      <c r="H52" s="155">
        <v>700</v>
      </c>
      <c r="I52" s="150">
        <v>25</v>
      </c>
      <c r="J52" s="150"/>
      <c r="K52" s="150"/>
      <c r="L52" s="155">
        <v>25</v>
      </c>
      <c r="M52" s="150"/>
      <c r="N52" s="155">
        <v>200</v>
      </c>
      <c r="O52" s="155">
        <v>0</v>
      </c>
      <c r="P52" s="125" t="s">
        <v>117</v>
      </c>
      <c r="Q52" s="152">
        <v>2</v>
      </c>
      <c r="R52" s="155">
        <v>83.77</v>
      </c>
      <c r="S52" s="150">
        <v>3.41</v>
      </c>
      <c r="T52" s="4">
        <v>3.5</v>
      </c>
      <c r="U52" s="4"/>
      <c r="V52" s="255"/>
      <c r="W52" s="255"/>
      <c r="X52" s="255"/>
      <c r="Y52" s="251"/>
      <c r="Z52" s="251"/>
      <c r="AA52" s="251"/>
      <c r="AB52" s="263"/>
      <c r="AC52" s="263"/>
      <c r="AD52" s="263"/>
      <c r="AE52" s="263"/>
    </row>
    <row r="53" spans="1:31">
      <c r="A53" s="276"/>
      <c r="B53" s="155">
        <v>0</v>
      </c>
      <c r="C53" s="155">
        <v>0</v>
      </c>
      <c r="D53" s="155">
        <v>0</v>
      </c>
      <c r="E53" s="155">
        <v>0</v>
      </c>
      <c r="F53" s="155">
        <v>100</v>
      </c>
      <c r="G53" s="155">
        <v>0</v>
      </c>
      <c r="H53" s="155">
        <v>700</v>
      </c>
      <c r="I53" s="150">
        <v>25</v>
      </c>
      <c r="J53" s="150"/>
      <c r="K53" s="150"/>
      <c r="L53" s="155">
        <v>25</v>
      </c>
      <c r="M53" s="150"/>
      <c r="N53" s="155">
        <v>200</v>
      </c>
      <c r="O53" s="155">
        <v>0</v>
      </c>
      <c r="P53" s="125" t="s">
        <v>117</v>
      </c>
      <c r="Q53" s="152">
        <v>2</v>
      </c>
      <c r="R53" s="155">
        <v>31.69</v>
      </c>
      <c r="S53" s="150">
        <v>2.4700000000000002</v>
      </c>
      <c r="T53" s="4">
        <v>13.78</v>
      </c>
      <c r="U53" s="4">
        <v>52.93</v>
      </c>
      <c r="V53" s="255"/>
      <c r="W53" s="255"/>
      <c r="X53" s="255"/>
      <c r="Y53" s="251"/>
      <c r="Z53" s="251"/>
      <c r="AA53" s="251"/>
      <c r="AB53" s="263"/>
      <c r="AC53" s="263"/>
      <c r="AD53" s="263"/>
      <c r="AE53" s="263"/>
    </row>
    <row r="54" spans="1:31">
      <c r="A54" s="276"/>
      <c r="B54" s="155">
        <v>0</v>
      </c>
      <c r="C54" s="155">
        <v>0</v>
      </c>
      <c r="D54" s="155">
        <v>0</v>
      </c>
      <c r="E54" s="155">
        <v>0</v>
      </c>
      <c r="F54" s="155">
        <v>0</v>
      </c>
      <c r="G54" s="155">
        <v>100</v>
      </c>
      <c r="H54" s="155">
        <v>700</v>
      </c>
      <c r="I54" s="150">
        <v>25</v>
      </c>
      <c r="J54" s="150"/>
      <c r="K54" s="150"/>
      <c r="L54" s="155">
        <v>25</v>
      </c>
      <c r="M54" s="150"/>
      <c r="N54" s="155">
        <v>200</v>
      </c>
      <c r="O54" s="155">
        <v>0</v>
      </c>
      <c r="P54" s="125" t="s">
        <v>117</v>
      </c>
      <c r="Q54" s="152">
        <v>2</v>
      </c>
      <c r="R54" s="155">
        <v>41.3</v>
      </c>
      <c r="S54" s="150">
        <v>33.99</v>
      </c>
      <c r="T54" s="4">
        <v>15.55</v>
      </c>
      <c r="U54" s="155"/>
      <c r="V54" s="255"/>
      <c r="W54" s="255"/>
      <c r="X54" s="255"/>
      <c r="Y54" s="251"/>
      <c r="Z54" s="251"/>
      <c r="AA54" s="251"/>
      <c r="AB54" s="263"/>
      <c r="AC54" s="263"/>
      <c r="AD54" s="263"/>
      <c r="AE54" s="263"/>
    </row>
    <row r="55" spans="1:31">
      <c r="A55" s="276"/>
      <c r="B55" s="171">
        <v>31.25</v>
      </c>
      <c r="C55" s="171">
        <v>31.25</v>
      </c>
      <c r="D55" s="171">
        <v>7.29</v>
      </c>
      <c r="E55" s="171">
        <v>13.5</v>
      </c>
      <c r="F55" s="171">
        <v>11.46</v>
      </c>
      <c r="G55" s="171">
        <v>5.21</v>
      </c>
      <c r="H55" s="171">
        <v>700</v>
      </c>
      <c r="I55" s="10">
        <v>25</v>
      </c>
      <c r="J55" s="150"/>
      <c r="K55" s="150"/>
      <c r="L55" s="171">
        <v>25</v>
      </c>
      <c r="M55" s="150"/>
      <c r="N55" s="171">
        <v>200</v>
      </c>
      <c r="O55" s="155">
        <v>0</v>
      </c>
      <c r="P55" s="125" t="s">
        <v>117</v>
      </c>
      <c r="Q55" s="152">
        <v>2</v>
      </c>
      <c r="R55" s="171">
        <v>75.12</v>
      </c>
      <c r="S55" s="10">
        <v>9.6300000000000008</v>
      </c>
      <c r="T55" s="12">
        <v>2.87</v>
      </c>
      <c r="U55" s="10">
        <v>2.31</v>
      </c>
      <c r="V55" s="255"/>
      <c r="W55" s="255"/>
      <c r="X55" s="255"/>
      <c r="Y55" s="251"/>
      <c r="Z55" s="251"/>
      <c r="AA55" s="251"/>
      <c r="AB55" s="263"/>
      <c r="AC55" s="263"/>
      <c r="AD55" s="263"/>
      <c r="AE55" s="263"/>
    </row>
    <row r="56" spans="1:31">
      <c r="A56" s="276">
        <v>14</v>
      </c>
      <c r="B56" s="155">
        <v>100</v>
      </c>
      <c r="C56" s="155">
        <v>0</v>
      </c>
      <c r="D56" s="155">
        <v>0</v>
      </c>
      <c r="E56" s="155">
        <v>0</v>
      </c>
      <c r="F56" s="155">
        <v>0</v>
      </c>
      <c r="G56" s="155">
        <v>0</v>
      </c>
      <c r="H56" s="155">
        <v>500</v>
      </c>
      <c r="I56" s="150"/>
      <c r="J56" s="155">
        <v>3</v>
      </c>
      <c r="K56" s="155">
        <v>50</v>
      </c>
      <c r="L56" s="150"/>
      <c r="M56" s="150"/>
      <c r="N56" s="150">
        <v>1400</v>
      </c>
      <c r="O56" s="155">
        <v>0</v>
      </c>
      <c r="P56" s="152" t="s">
        <v>57</v>
      </c>
      <c r="Q56" s="152">
        <v>1</v>
      </c>
      <c r="R56" s="155">
        <v>81</v>
      </c>
      <c r="S56" s="150">
        <v>19</v>
      </c>
      <c r="T56" s="4">
        <v>0</v>
      </c>
      <c r="U56" s="155"/>
      <c r="V56" s="255" t="s">
        <v>84</v>
      </c>
      <c r="W56" s="255"/>
      <c r="X56" s="255"/>
      <c r="Y56" s="251" t="s">
        <v>85</v>
      </c>
      <c r="Z56" s="228"/>
      <c r="AA56" s="228"/>
      <c r="AB56" s="255" t="s">
        <v>276</v>
      </c>
      <c r="AC56" s="255"/>
      <c r="AD56" s="255"/>
      <c r="AE56" s="255"/>
    </row>
    <row r="57" spans="1:31">
      <c r="A57" s="276"/>
      <c r="B57" s="155">
        <v>100</v>
      </c>
      <c r="C57" s="155">
        <v>0</v>
      </c>
      <c r="D57" s="155">
        <v>0</v>
      </c>
      <c r="E57" s="155">
        <v>0</v>
      </c>
      <c r="F57" s="155">
        <v>0</v>
      </c>
      <c r="G57" s="155">
        <v>0</v>
      </c>
      <c r="H57" s="155">
        <v>600</v>
      </c>
      <c r="I57" s="150"/>
      <c r="J57" s="150">
        <v>3</v>
      </c>
      <c r="K57" s="150">
        <v>50</v>
      </c>
      <c r="L57" s="150"/>
      <c r="M57" s="150"/>
      <c r="N57" s="150">
        <v>1400</v>
      </c>
      <c r="O57" s="155">
        <v>0</v>
      </c>
      <c r="P57" s="152" t="s">
        <v>57</v>
      </c>
      <c r="Q57" s="152">
        <v>1</v>
      </c>
      <c r="R57" s="155">
        <v>79.099999999999994</v>
      </c>
      <c r="S57" s="150">
        <v>20.9</v>
      </c>
      <c r="T57" s="4">
        <v>0</v>
      </c>
      <c r="U57" s="155"/>
      <c r="V57" s="255"/>
      <c r="W57" s="255"/>
      <c r="X57" s="255"/>
      <c r="Y57" s="228"/>
      <c r="Z57" s="228"/>
      <c r="AA57" s="228"/>
      <c r="AB57" s="255"/>
      <c r="AC57" s="255"/>
      <c r="AD57" s="255"/>
      <c r="AE57" s="255"/>
    </row>
    <row r="58" spans="1:31" ht="26.25">
      <c r="A58" s="276">
        <v>18</v>
      </c>
      <c r="B58" s="155">
        <v>43</v>
      </c>
      <c r="C58" s="150">
        <v>43</v>
      </c>
      <c r="D58" s="155">
        <v>9.6999999999999993</v>
      </c>
      <c r="E58" s="155">
        <v>0</v>
      </c>
      <c r="F58" s="155">
        <v>0</v>
      </c>
      <c r="G58" s="155">
        <v>0</v>
      </c>
      <c r="H58" s="155">
        <v>500</v>
      </c>
      <c r="I58" s="155">
        <v>35</v>
      </c>
      <c r="J58" s="108">
        <v>3.5</v>
      </c>
      <c r="K58" s="155">
        <v>40</v>
      </c>
      <c r="L58" s="155">
        <v>80</v>
      </c>
      <c r="M58" s="155"/>
      <c r="N58" s="155">
        <v>830</v>
      </c>
      <c r="O58" s="155">
        <v>0</v>
      </c>
      <c r="P58" s="152" t="s">
        <v>88</v>
      </c>
      <c r="Q58" s="152">
        <v>4</v>
      </c>
      <c r="R58" s="155">
        <v>63.91</v>
      </c>
      <c r="S58" s="155">
        <f>100-(T58+R58)</f>
        <v>27.86</v>
      </c>
      <c r="T58" s="155">
        <v>8.23</v>
      </c>
      <c r="U58" s="155"/>
      <c r="V58" s="259" t="s">
        <v>89</v>
      </c>
      <c r="W58" s="259"/>
      <c r="X58" s="259"/>
      <c r="Y58" s="251" t="s">
        <v>90</v>
      </c>
      <c r="Z58" s="228"/>
      <c r="AA58" s="228"/>
      <c r="AB58" s="260" t="s">
        <v>277</v>
      </c>
      <c r="AC58" s="260"/>
      <c r="AD58" s="260"/>
      <c r="AE58" s="260"/>
    </row>
    <row r="59" spans="1:31" ht="26.25">
      <c r="A59" s="276"/>
      <c r="B59" s="155">
        <v>43</v>
      </c>
      <c r="C59" s="150">
        <v>43</v>
      </c>
      <c r="D59" s="155">
        <v>9.6999999999999993</v>
      </c>
      <c r="E59" s="155">
        <v>0</v>
      </c>
      <c r="F59" s="155">
        <v>0</v>
      </c>
      <c r="G59" s="155">
        <v>0</v>
      </c>
      <c r="H59" s="155">
        <v>550</v>
      </c>
      <c r="I59" s="155">
        <v>50</v>
      </c>
      <c r="J59" s="108">
        <v>3.5</v>
      </c>
      <c r="K59" s="155">
        <v>40</v>
      </c>
      <c r="L59" s="155">
        <v>120</v>
      </c>
      <c r="M59" s="155"/>
      <c r="N59" s="155">
        <v>830</v>
      </c>
      <c r="O59" s="155">
        <v>0</v>
      </c>
      <c r="P59" s="152" t="s">
        <v>88</v>
      </c>
      <c r="Q59" s="152">
        <v>4</v>
      </c>
      <c r="R59" s="155">
        <v>56.08</v>
      </c>
      <c r="S59" s="155">
        <f t="shared" ref="S59:S72" si="2">100-(T59+R59)</f>
        <v>38.72</v>
      </c>
      <c r="T59" s="155">
        <v>5.2</v>
      </c>
      <c r="U59" s="155"/>
      <c r="V59" s="259"/>
      <c r="W59" s="259"/>
      <c r="X59" s="259"/>
      <c r="Y59" s="228"/>
      <c r="Z59" s="228"/>
      <c r="AA59" s="228"/>
      <c r="AB59" s="260"/>
      <c r="AC59" s="260"/>
      <c r="AD59" s="260"/>
      <c r="AE59" s="260"/>
    </row>
    <row r="60" spans="1:31" ht="26.25">
      <c r="A60" s="276"/>
      <c r="B60" s="155">
        <v>43</v>
      </c>
      <c r="C60" s="150">
        <v>43</v>
      </c>
      <c r="D60" s="155">
        <v>9.6999999999999993</v>
      </c>
      <c r="E60" s="155">
        <v>0</v>
      </c>
      <c r="F60" s="155">
        <v>0</v>
      </c>
      <c r="G60" s="155">
        <v>0</v>
      </c>
      <c r="H60" s="155">
        <v>550</v>
      </c>
      <c r="I60" s="155">
        <v>50</v>
      </c>
      <c r="J60" s="108">
        <v>3.5</v>
      </c>
      <c r="K60" s="155">
        <v>40</v>
      </c>
      <c r="L60" s="155">
        <v>40</v>
      </c>
      <c r="M60" s="155"/>
      <c r="N60" s="155">
        <v>830</v>
      </c>
      <c r="O60" s="155">
        <v>0</v>
      </c>
      <c r="P60" s="152" t="s">
        <v>88</v>
      </c>
      <c r="Q60" s="152">
        <v>4</v>
      </c>
      <c r="R60" s="155">
        <v>59.21</v>
      </c>
      <c r="S60" s="155">
        <f t="shared" si="2"/>
        <v>32.590000000000003</v>
      </c>
      <c r="T60" s="155">
        <v>8.1999999999999993</v>
      </c>
      <c r="U60" s="155"/>
      <c r="V60" s="259"/>
      <c r="W60" s="259"/>
      <c r="X60" s="259"/>
      <c r="Y60" s="228"/>
      <c r="Z60" s="228"/>
      <c r="AA60" s="228"/>
      <c r="AB60" s="260"/>
      <c r="AC60" s="260"/>
      <c r="AD60" s="260"/>
      <c r="AE60" s="260"/>
    </row>
    <row r="61" spans="1:31" ht="26.25">
      <c r="A61" s="276"/>
      <c r="B61" s="155">
        <v>43</v>
      </c>
      <c r="C61" s="150">
        <v>43</v>
      </c>
      <c r="D61" s="155">
        <v>9.6999999999999993</v>
      </c>
      <c r="E61" s="155">
        <v>0</v>
      </c>
      <c r="F61" s="155">
        <v>0</v>
      </c>
      <c r="G61" s="155">
        <v>0</v>
      </c>
      <c r="H61" s="155">
        <v>550</v>
      </c>
      <c r="I61" s="155">
        <v>20</v>
      </c>
      <c r="J61" s="108">
        <v>3.5</v>
      </c>
      <c r="K61" s="155">
        <v>40</v>
      </c>
      <c r="L61" s="155">
        <v>120</v>
      </c>
      <c r="M61" s="155"/>
      <c r="N61" s="155">
        <v>830</v>
      </c>
      <c r="O61" s="155">
        <v>0</v>
      </c>
      <c r="P61" s="152" t="s">
        <v>88</v>
      </c>
      <c r="Q61" s="152">
        <v>4</v>
      </c>
      <c r="R61" s="155">
        <v>59.7</v>
      </c>
      <c r="S61" s="155">
        <f t="shared" si="2"/>
        <v>32.11</v>
      </c>
      <c r="T61" s="155">
        <v>8.19</v>
      </c>
      <c r="U61" s="155"/>
      <c r="V61" s="259"/>
      <c r="W61" s="259"/>
      <c r="X61" s="259"/>
      <c r="Y61" s="228"/>
      <c r="Z61" s="228"/>
      <c r="AA61" s="228"/>
      <c r="AB61" s="260"/>
      <c r="AC61" s="260"/>
      <c r="AD61" s="260"/>
      <c r="AE61" s="260"/>
    </row>
    <row r="62" spans="1:31" ht="26.25">
      <c r="A62" s="276"/>
      <c r="B62" s="155">
        <v>43</v>
      </c>
      <c r="C62" s="150">
        <v>43</v>
      </c>
      <c r="D62" s="155">
        <v>9.6999999999999993</v>
      </c>
      <c r="E62" s="155">
        <v>0</v>
      </c>
      <c r="F62" s="155">
        <v>0</v>
      </c>
      <c r="G62" s="155">
        <v>0</v>
      </c>
      <c r="H62" s="155">
        <v>450</v>
      </c>
      <c r="I62" s="155">
        <v>50</v>
      </c>
      <c r="J62" s="108">
        <v>3.5</v>
      </c>
      <c r="K62" s="155">
        <v>40</v>
      </c>
      <c r="L62" s="155">
        <v>120</v>
      </c>
      <c r="M62" s="155"/>
      <c r="N62" s="155">
        <v>830</v>
      </c>
      <c r="O62" s="155">
        <v>0</v>
      </c>
      <c r="P62" s="152" t="s">
        <v>88</v>
      </c>
      <c r="Q62" s="152">
        <v>4</v>
      </c>
      <c r="R62" s="155">
        <v>48.38</v>
      </c>
      <c r="S62" s="155">
        <f t="shared" si="2"/>
        <v>45.449999999999996</v>
      </c>
      <c r="T62" s="155">
        <v>6.17</v>
      </c>
      <c r="U62" s="155"/>
      <c r="V62" s="259"/>
      <c r="W62" s="259"/>
      <c r="X62" s="259"/>
      <c r="Y62" s="228"/>
      <c r="Z62" s="228"/>
      <c r="AA62" s="228"/>
      <c r="AB62" s="260"/>
      <c r="AC62" s="260"/>
      <c r="AD62" s="260"/>
      <c r="AE62" s="260"/>
    </row>
    <row r="63" spans="1:31" ht="26.25">
      <c r="A63" s="276"/>
      <c r="B63" s="155">
        <v>43</v>
      </c>
      <c r="C63" s="150">
        <v>43</v>
      </c>
      <c r="D63" s="155">
        <v>9.6999999999999993</v>
      </c>
      <c r="E63" s="155">
        <v>0</v>
      </c>
      <c r="F63" s="155">
        <v>0</v>
      </c>
      <c r="G63" s="155">
        <v>0</v>
      </c>
      <c r="H63" s="155">
        <v>550</v>
      </c>
      <c r="I63" s="155">
        <v>20</v>
      </c>
      <c r="J63" s="108">
        <v>3.5</v>
      </c>
      <c r="K63" s="155">
        <v>40</v>
      </c>
      <c r="L63" s="155">
        <v>40</v>
      </c>
      <c r="M63" s="155"/>
      <c r="N63" s="155">
        <v>830</v>
      </c>
      <c r="O63" s="155">
        <v>0</v>
      </c>
      <c r="P63" s="152" t="s">
        <v>88</v>
      </c>
      <c r="Q63" s="152">
        <v>4</v>
      </c>
      <c r="R63" s="155">
        <v>60.48</v>
      </c>
      <c r="S63" s="155">
        <f t="shared" si="2"/>
        <v>31.92</v>
      </c>
      <c r="T63" s="155">
        <v>7.6</v>
      </c>
      <c r="U63" s="155"/>
      <c r="V63" s="259"/>
      <c r="W63" s="259"/>
      <c r="X63" s="259"/>
      <c r="Y63" s="228"/>
      <c r="Z63" s="228"/>
      <c r="AA63" s="228"/>
      <c r="AB63" s="260"/>
      <c r="AC63" s="260"/>
      <c r="AD63" s="260"/>
      <c r="AE63" s="260"/>
    </row>
    <row r="64" spans="1:31" ht="26.25">
      <c r="A64" s="276"/>
      <c r="B64" s="155">
        <v>43</v>
      </c>
      <c r="C64" s="150">
        <v>43</v>
      </c>
      <c r="D64" s="155">
        <v>9.6999999999999993</v>
      </c>
      <c r="E64" s="155">
        <v>0</v>
      </c>
      <c r="F64" s="155">
        <v>0</v>
      </c>
      <c r="G64" s="155">
        <v>0</v>
      </c>
      <c r="H64" s="155">
        <v>450</v>
      </c>
      <c r="I64" s="155">
        <v>50</v>
      </c>
      <c r="J64" s="108">
        <v>3.5</v>
      </c>
      <c r="K64" s="155">
        <v>40</v>
      </c>
      <c r="L64" s="155">
        <v>40</v>
      </c>
      <c r="M64" s="155"/>
      <c r="N64" s="155">
        <v>830</v>
      </c>
      <c r="O64" s="155">
        <v>0</v>
      </c>
      <c r="P64" s="152" t="s">
        <v>88</v>
      </c>
      <c r="Q64" s="152">
        <v>4</v>
      </c>
      <c r="R64" s="155">
        <v>13.61</v>
      </c>
      <c r="S64" s="155">
        <f t="shared" si="2"/>
        <v>86.39</v>
      </c>
      <c r="T64" s="155">
        <v>0</v>
      </c>
      <c r="U64" s="155"/>
      <c r="V64" s="259"/>
      <c r="W64" s="259"/>
      <c r="X64" s="259"/>
      <c r="Y64" s="228"/>
      <c r="Z64" s="228"/>
      <c r="AA64" s="228"/>
      <c r="AB64" s="260"/>
      <c r="AC64" s="260"/>
      <c r="AD64" s="260"/>
      <c r="AE64" s="260"/>
    </row>
    <row r="65" spans="1:31" ht="26.25">
      <c r="A65" s="276"/>
      <c r="B65" s="155">
        <v>43</v>
      </c>
      <c r="C65" s="150">
        <v>43</v>
      </c>
      <c r="D65" s="155">
        <v>9.6999999999999993</v>
      </c>
      <c r="E65" s="155">
        <v>0</v>
      </c>
      <c r="F65" s="155">
        <v>0</v>
      </c>
      <c r="G65" s="155">
        <v>0</v>
      </c>
      <c r="H65" s="155">
        <v>450</v>
      </c>
      <c r="I65" s="155">
        <v>20</v>
      </c>
      <c r="J65" s="108">
        <v>3.5</v>
      </c>
      <c r="K65" s="155">
        <v>40</v>
      </c>
      <c r="L65" s="155">
        <v>120</v>
      </c>
      <c r="M65" s="155"/>
      <c r="N65" s="155">
        <v>830</v>
      </c>
      <c r="O65" s="155">
        <v>0</v>
      </c>
      <c r="P65" s="152" t="s">
        <v>88</v>
      </c>
      <c r="Q65" s="152">
        <v>4</v>
      </c>
      <c r="R65" s="155">
        <v>46.79</v>
      </c>
      <c r="S65" s="155">
        <f t="shared" si="2"/>
        <v>45.28</v>
      </c>
      <c r="T65" s="155">
        <v>7.93</v>
      </c>
      <c r="U65" s="155"/>
      <c r="V65" s="259"/>
      <c r="W65" s="259"/>
      <c r="X65" s="259"/>
      <c r="Y65" s="228"/>
      <c r="Z65" s="228"/>
      <c r="AA65" s="228"/>
      <c r="AB65" s="260"/>
      <c r="AC65" s="260"/>
      <c r="AD65" s="260"/>
      <c r="AE65" s="260"/>
    </row>
    <row r="66" spans="1:31" ht="26.25">
      <c r="A66" s="276"/>
      <c r="B66" s="155">
        <v>43</v>
      </c>
      <c r="C66" s="150">
        <v>43</v>
      </c>
      <c r="D66" s="155">
        <v>9.6999999999999993</v>
      </c>
      <c r="E66" s="155">
        <v>0</v>
      </c>
      <c r="F66" s="155">
        <v>0</v>
      </c>
      <c r="G66" s="155">
        <v>0</v>
      </c>
      <c r="H66" s="155">
        <v>450</v>
      </c>
      <c r="I66" s="155">
        <v>20</v>
      </c>
      <c r="J66" s="108">
        <v>3.5</v>
      </c>
      <c r="K66" s="155">
        <v>40</v>
      </c>
      <c r="L66" s="155">
        <v>40</v>
      </c>
      <c r="M66" s="155"/>
      <c r="N66" s="155">
        <v>830</v>
      </c>
      <c r="O66" s="155">
        <v>0</v>
      </c>
      <c r="P66" s="152" t="s">
        <v>88</v>
      </c>
      <c r="Q66" s="152">
        <v>4</v>
      </c>
      <c r="R66" s="155">
        <v>15.4</v>
      </c>
      <c r="S66" s="155">
        <f t="shared" si="2"/>
        <v>84.6</v>
      </c>
      <c r="T66" s="155">
        <v>0</v>
      </c>
      <c r="U66" s="155"/>
      <c r="V66" s="259"/>
      <c r="W66" s="259"/>
      <c r="X66" s="259"/>
      <c r="Y66" s="228"/>
      <c r="Z66" s="228"/>
      <c r="AA66" s="228"/>
      <c r="AB66" s="260"/>
      <c r="AC66" s="260"/>
      <c r="AD66" s="260"/>
      <c r="AE66" s="260"/>
    </row>
    <row r="67" spans="1:31" ht="26.25">
      <c r="A67" s="276"/>
      <c r="B67" s="155">
        <v>43</v>
      </c>
      <c r="C67" s="150">
        <v>43</v>
      </c>
      <c r="D67" s="155">
        <v>9.6999999999999993</v>
      </c>
      <c r="E67" s="155">
        <v>0</v>
      </c>
      <c r="F67" s="155">
        <v>0</v>
      </c>
      <c r="G67" s="155">
        <v>0</v>
      </c>
      <c r="H67" s="155">
        <v>550</v>
      </c>
      <c r="I67" s="155">
        <v>35</v>
      </c>
      <c r="J67" s="108">
        <v>3.5</v>
      </c>
      <c r="K67" s="155">
        <v>40</v>
      </c>
      <c r="L67" s="155">
        <v>80</v>
      </c>
      <c r="M67" s="155"/>
      <c r="N67" s="155">
        <v>830</v>
      </c>
      <c r="O67" s="155">
        <v>0</v>
      </c>
      <c r="P67" s="152" t="s">
        <v>88</v>
      </c>
      <c r="Q67" s="152">
        <v>4</v>
      </c>
      <c r="R67" s="155">
        <v>58.97</v>
      </c>
      <c r="S67" s="155">
        <f t="shared" si="2"/>
        <v>32.629999999999995</v>
      </c>
      <c r="T67" s="155">
        <v>8.4</v>
      </c>
      <c r="U67" s="155"/>
      <c r="V67" s="259"/>
      <c r="W67" s="259"/>
      <c r="X67" s="259"/>
      <c r="Y67" s="228"/>
      <c r="Z67" s="228"/>
      <c r="AA67" s="228"/>
      <c r="AB67" s="260"/>
      <c r="AC67" s="260"/>
      <c r="AD67" s="260"/>
      <c r="AE67" s="260"/>
    </row>
    <row r="68" spans="1:31" ht="26.25">
      <c r="A68" s="276"/>
      <c r="B68" s="155">
        <v>43</v>
      </c>
      <c r="C68" s="150">
        <v>43</v>
      </c>
      <c r="D68" s="155">
        <v>9.6999999999999993</v>
      </c>
      <c r="E68" s="155">
        <v>0</v>
      </c>
      <c r="F68" s="155">
        <v>0</v>
      </c>
      <c r="G68" s="155">
        <v>0</v>
      </c>
      <c r="H68" s="155">
        <v>450</v>
      </c>
      <c r="I68" s="155">
        <v>35</v>
      </c>
      <c r="J68" s="108">
        <v>3.5</v>
      </c>
      <c r="K68" s="155">
        <v>40</v>
      </c>
      <c r="L68" s="155">
        <v>80</v>
      </c>
      <c r="M68" s="155"/>
      <c r="N68" s="155">
        <v>830</v>
      </c>
      <c r="O68" s="155">
        <v>0</v>
      </c>
      <c r="P68" s="152" t="s">
        <v>88</v>
      </c>
      <c r="Q68" s="152">
        <v>4</v>
      </c>
      <c r="R68" s="155">
        <v>34.94</v>
      </c>
      <c r="S68" s="155">
        <f t="shared" si="2"/>
        <v>55.46</v>
      </c>
      <c r="T68" s="155">
        <v>9.6</v>
      </c>
      <c r="U68" s="155"/>
      <c r="V68" s="259"/>
      <c r="W68" s="259"/>
      <c r="X68" s="259"/>
      <c r="Y68" s="228"/>
      <c r="Z68" s="228"/>
      <c r="AA68" s="228"/>
      <c r="AB68" s="260"/>
      <c r="AC68" s="260"/>
      <c r="AD68" s="260"/>
      <c r="AE68" s="260"/>
    </row>
    <row r="69" spans="1:31" ht="26.25">
      <c r="A69" s="276"/>
      <c r="B69" s="155">
        <v>43</v>
      </c>
      <c r="C69" s="150">
        <v>43</v>
      </c>
      <c r="D69" s="155">
        <v>9.6999999999999993</v>
      </c>
      <c r="E69" s="155">
        <v>0</v>
      </c>
      <c r="F69" s="155">
        <v>0</v>
      </c>
      <c r="G69" s="155">
        <v>0</v>
      </c>
      <c r="H69" s="155">
        <v>500</v>
      </c>
      <c r="I69" s="155">
        <v>50</v>
      </c>
      <c r="J69" s="108">
        <v>3.5</v>
      </c>
      <c r="K69" s="155">
        <v>40</v>
      </c>
      <c r="L69" s="155">
        <v>80</v>
      </c>
      <c r="M69" s="155"/>
      <c r="N69" s="155">
        <v>830</v>
      </c>
      <c r="O69" s="155">
        <v>0</v>
      </c>
      <c r="P69" s="152" t="s">
        <v>88</v>
      </c>
      <c r="Q69" s="152">
        <v>4</v>
      </c>
      <c r="R69" s="155">
        <v>63.41</v>
      </c>
      <c r="S69" s="155">
        <f t="shared" si="2"/>
        <v>27.490000000000009</v>
      </c>
      <c r="T69" s="155">
        <v>9.1</v>
      </c>
      <c r="U69" s="155"/>
      <c r="V69" s="259"/>
      <c r="W69" s="259"/>
      <c r="X69" s="259"/>
      <c r="Y69" s="228"/>
      <c r="Z69" s="228"/>
      <c r="AA69" s="228"/>
      <c r="AB69" s="260"/>
      <c r="AC69" s="260"/>
      <c r="AD69" s="260"/>
      <c r="AE69" s="260"/>
    </row>
    <row r="70" spans="1:31" ht="26.25">
      <c r="A70" s="276"/>
      <c r="B70" s="155">
        <v>43</v>
      </c>
      <c r="C70" s="150">
        <v>43</v>
      </c>
      <c r="D70" s="155">
        <v>9.6999999999999993</v>
      </c>
      <c r="E70" s="155">
        <v>0</v>
      </c>
      <c r="F70" s="155">
        <v>0</v>
      </c>
      <c r="G70" s="155">
        <v>0</v>
      </c>
      <c r="H70" s="155">
        <v>500</v>
      </c>
      <c r="I70" s="155">
        <v>20</v>
      </c>
      <c r="J70" s="108">
        <v>3.5</v>
      </c>
      <c r="K70" s="155">
        <v>40</v>
      </c>
      <c r="L70" s="155">
        <v>80</v>
      </c>
      <c r="M70" s="155"/>
      <c r="N70" s="155">
        <v>830</v>
      </c>
      <c r="O70" s="155">
        <v>0</v>
      </c>
      <c r="P70" s="152" t="s">
        <v>88</v>
      </c>
      <c r="Q70" s="152">
        <v>4</v>
      </c>
      <c r="R70" s="155">
        <v>66.510000000000005</v>
      </c>
      <c r="S70" s="155">
        <f t="shared" si="2"/>
        <v>24.169999999999987</v>
      </c>
      <c r="T70" s="155">
        <v>9.32</v>
      </c>
      <c r="U70" s="155"/>
      <c r="V70" s="259"/>
      <c r="W70" s="259"/>
      <c r="X70" s="259"/>
      <c r="Y70" s="228"/>
      <c r="Z70" s="228"/>
      <c r="AA70" s="228"/>
      <c r="AB70" s="260"/>
      <c r="AC70" s="260"/>
      <c r="AD70" s="260"/>
      <c r="AE70" s="260"/>
    </row>
    <row r="71" spans="1:31" ht="26.25">
      <c r="A71" s="276"/>
      <c r="B71" s="155">
        <v>43</v>
      </c>
      <c r="C71" s="150">
        <v>43</v>
      </c>
      <c r="D71" s="155">
        <v>9.6999999999999993</v>
      </c>
      <c r="E71" s="155">
        <v>0</v>
      </c>
      <c r="F71" s="155">
        <v>0</v>
      </c>
      <c r="G71" s="155">
        <v>0</v>
      </c>
      <c r="H71" s="155">
        <v>500</v>
      </c>
      <c r="I71" s="155">
        <v>35</v>
      </c>
      <c r="J71" s="108">
        <v>3.5</v>
      </c>
      <c r="K71" s="155">
        <v>40</v>
      </c>
      <c r="L71" s="155">
        <v>120</v>
      </c>
      <c r="M71" s="155"/>
      <c r="N71" s="155">
        <v>830</v>
      </c>
      <c r="O71" s="155">
        <v>0</v>
      </c>
      <c r="P71" s="152" t="s">
        <v>88</v>
      </c>
      <c r="Q71" s="152">
        <v>4</v>
      </c>
      <c r="R71" s="155">
        <v>64.56</v>
      </c>
      <c r="S71" s="155">
        <f t="shared" si="2"/>
        <v>27.560000000000002</v>
      </c>
      <c r="T71" s="155">
        <v>7.88</v>
      </c>
      <c r="U71" s="155"/>
      <c r="V71" s="259"/>
      <c r="W71" s="259"/>
      <c r="X71" s="259"/>
      <c r="Y71" s="228"/>
      <c r="Z71" s="228"/>
      <c r="AA71" s="228"/>
      <c r="AB71" s="260"/>
      <c r="AC71" s="260"/>
      <c r="AD71" s="260"/>
      <c r="AE71" s="260"/>
    </row>
    <row r="72" spans="1:31" ht="26.25">
      <c r="A72" s="283"/>
      <c r="B72" s="171">
        <v>43</v>
      </c>
      <c r="C72" s="10">
        <v>43</v>
      </c>
      <c r="D72" s="171">
        <v>9.6999999999999993</v>
      </c>
      <c r="E72" s="171">
        <v>0</v>
      </c>
      <c r="F72" s="171">
        <v>0</v>
      </c>
      <c r="G72" s="171">
        <v>0</v>
      </c>
      <c r="H72" s="171">
        <v>500</v>
      </c>
      <c r="I72" s="171">
        <v>35</v>
      </c>
      <c r="J72" s="145">
        <v>3.5</v>
      </c>
      <c r="K72" s="171">
        <v>40</v>
      </c>
      <c r="L72" s="171">
        <v>40</v>
      </c>
      <c r="M72" s="171"/>
      <c r="N72" s="171">
        <v>830</v>
      </c>
      <c r="O72" s="155">
        <v>0</v>
      </c>
      <c r="P72" s="120" t="s">
        <v>88</v>
      </c>
      <c r="Q72" s="152">
        <v>4</v>
      </c>
      <c r="R72" s="171">
        <v>64.22</v>
      </c>
      <c r="S72" s="171">
        <f t="shared" si="2"/>
        <v>30.36</v>
      </c>
      <c r="T72" s="171">
        <v>5.42</v>
      </c>
      <c r="U72" s="171"/>
      <c r="V72" s="259"/>
      <c r="W72" s="259"/>
      <c r="X72" s="259"/>
      <c r="Y72" s="228"/>
      <c r="Z72" s="228"/>
      <c r="AA72" s="228"/>
      <c r="AB72" s="260"/>
      <c r="AC72" s="260"/>
      <c r="AD72" s="260"/>
      <c r="AE72" s="260"/>
    </row>
    <row r="73" spans="1:31">
      <c r="A73" s="284">
        <v>19</v>
      </c>
      <c r="B73" s="34">
        <v>29.3</v>
      </c>
      <c r="C73" s="34">
        <v>29.3</v>
      </c>
      <c r="D73" s="158">
        <v>26.9</v>
      </c>
      <c r="E73" s="158">
        <v>8.8000000000000007</v>
      </c>
      <c r="F73" s="158">
        <v>0</v>
      </c>
      <c r="G73" s="158">
        <v>5.6</v>
      </c>
      <c r="H73" s="172">
        <v>500</v>
      </c>
      <c r="I73" s="158">
        <v>10</v>
      </c>
      <c r="J73" s="17"/>
      <c r="K73" s="17"/>
      <c r="L73" s="122"/>
      <c r="M73" s="158">
        <v>30</v>
      </c>
      <c r="N73" s="158">
        <v>1000</v>
      </c>
      <c r="O73" s="155">
        <v>0</v>
      </c>
      <c r="P73" s="175" t="s">
        <v>57</v>
      </c>
      <c r="Q73" s="175">
        <v>1</v>
      </c>
      <c r="R73" s="158" t="s">
        <v>262</v>
      </c>
      <c r="S73" s="158">
        <v>14.2</v>
      </c>
      <c r="T73" s="158">
        <v>10</v>
      </c>
      <c r="U73" s="32"/>
      <c r="V73" s="285" t="s">
        <v>96</v>
      </c>
      <c r="W73" s="255"/>
      <c r="X73" s="255"/>
      <c r="Y73" s="251" t="s">
        <v>97</v>
      </c>
      <c r="Z73" s="251"/>
      <c r="AA73" s="251"/>
      <c r="AB73" s="255" t="s">
        <v>278</v>
      </c>
      <c r="AC73" s="255"/>
      <c r="AD73" s="255"/>
      <c r="AE73" s="255"/>
    </row>
    <row r="74" spans="1:31">
      <c r="A74" s="284"/>
      <c r="B74" s="34">
        <v>29.3</v>
      </c>
      <c r="C74" s="34">
        <v>29.3</v>
      </c>
      <c r="D74" s="158">
        <v>26.9</v>
      </c>
      <c r="E74" s="158">
        <v>8.8000000000000007</v>
      </c>
      <c r="F74" s="158">
        <v>0</v>
      </c>
      <c r="G74" s="158">
        <v>5.6</v>
      </c>
      <c r="H74" s="172">
        <v>500</v>
      </c>
      <c r="I74" s="158">
        <v>20</v>
      </c>
      <c r="J74" s="17"/>
      <c r="K74" s="17"/>
      <c r="L74" s="122"/>
      <c r="M74" s="158">
        <v>30</v>
      </c>
      <c r="N74" s="158">
        <v>1000</v>
      </c>
      <c r="O74" s="155">
        <v>0</v>
      </c>
      <c r="P74" s="175" t="s">
        <v>57</v>
      </c>
      <c r="Q74" s="175">
        <v>1</v>
      </c>
      <c r="R74" s="158">
        <v>82</v>
      </c>
      <c r="S74" s="158">
        <v>10.5</v>
      </c>
      <c r="T74" s="158">
        <v>8.5</v>
      </c>
      <c r="U74" s="32"/>
      <c r="V74" s="285"/>
      <c r="W74" s="255"/>
      <c r="X74" s="255"/>
      <c r="Y74" s="251"/>
      <c r="Z74" s="251"/>
      <c r="AA74" s="251"/>
      <c r="AB74" s="255"/>
      <c r="AC74" s="255"/>
      <c r="AD74" s="255"/>
      <c r="AE74" s="255"/>
    </row>
    <row r="79" spans="1:31">
      <c r="W79" t="s">
        <v>269</v>
      </c>
      <c r="X79" t="s">
        <v>269</v>
      </c>
      <c r="Y79" t="s">
        <v>270</v>
      </c>
      <c r="Z79" t="s">
        <v>270</v>
      </c>
      <c r="AA79" t="s">
        <v>270</v>
      </c>
      <c r="AB79" t="s">
        <v>269</v>
      </c>
      <c r="AC79" t="s">
        <v>269</v>
      </c>
    </row>
  </sheetData>
  <mergeCells count="56">
    <mergeCell ref="A73:A74"/>
    <mergeCell ref="V73:X74"/>
    <mergeCell ref="Y73:AA74"/>
    <mergeCell ref="AB73:AE74"/>
    <mergeCell ref="A56:A57"/>
    <mergeCell ref="V56:X57"/>
    <mergeCell ref="Y56:AA57"/>
    <mergeCell ref="AG3:AT3"/>
    <mergeCell ref="A58:A72"/>
    <mergeCell ref="V58:X72"/>
    <mergeCell ref="Y58:AA72"/>
    <mergeCell ref="AB58:AE72"/>
    <mergeCell ref="AB56:AE57"/>
    <mergeCell ref="A49:A55"/>
    <mergeCell ref="V49:X55"/>
    <mergeCell ref="V29:X32"/>
    <mergeCell ref="Y29:AA32"/>
    <mergeCell ref="AB29:AE32"/>
    <mergeCell ref="Y49:AA55"/>
    <mergeCell ref="AB49:AE55"/>
    <mergeCell ref="A33:A48"/>
    <mergeCell ref="V33:X48"/>
    <mergeCell ref="Y33:AA48"/>
    <mergeCell ref="AB33:AE48"/>
    <mergeCell ref="A19:A20"/>
    <mergeCell ref="V19:X20"/>
    <mergeCell ref="Y19:AA20"/>
    <mergeCell ref="AB19:AE20"/>
    <mergeCell ref="A21:A27"/>
    <mergeCell ref="V21:X27"/>
    <mergeCell ref="Y21:AA27"/>
    <mergeCell ref="AB21:AE27"/>
    <mergeCell ref="V28:X28"/>
    <mergeCell ref="Y28:AA28"/>
    <mergeCell ref="AB28:AE28"/>
    <mergeCell ref="A29:A32"/>
    <mergeCell ref="A1:A3"/>
    <mergeCell ref="B1:P1"/>
    <mergeCell ref="R1:U3"/>
    <mergeCell ref="V1:AE3"/>
    <mergeCell ref="B2:G3"/>
    <mergeCell ref="H2:P3"/>
    <mergeCell ref="A12:A18"/>
    <mergeCell ref="V12:X18"/>
    <mergeCell ref="Y12:AA18"/>
    <mergeCell ref="AB12:AE18"/>
    <mergeCell ref="V4:X4"/>
    <mergeCell ref="Y4:AA4"/>
    <mergeCell ref="AB4:AE4"/>
    <mergeCell ref="V5:X5"/>
    <mergeCell ref="Y5:AA5"/>
    <mergeCell ref="AB5:AE5"/>
    <mergeCell ref="A6:A11"/>
    <mergeCell ref="V6:X11"/>
    <mergeCell ref="Y6:AA11"/>
    <mergeCell ref="AB6:AE11"/>
  </mergeCells>
  <hyperlinks>
    <hyperlink ref="Y5" r:id="rId1" xr:uid="{0F8B7837-A55B-4861-961F-D3750A5D8208}"/>
    <hyperlink ref="Y6" r:id="rId2" xr:uid="{5CBB5E31-AEA4-47E8-B8E3-358A918151B2}"/>
    <hyperlink ref="Y12" r:id="rId3" location="tbl0005" xr:uid="{47194B59-2FDE-4A1F-AF04-9C599413AB01}"/>
    <hyperlink ref="Y19" r:id="rId4" location="fig1" xr:uid="{438F059D-84C3-43C8-A334-07D35C30BF46}"/>
    <hyperlink ref="Y29" r:id="rId5" xr:uid="{15AE3EB3-F588-4D1B-94D1-9C4B503296DA}"/>
    <hyperlink ref="Y33" r:id="rId6" xr:uid="{4F6929A9-ACEA-4962-AC1F-D4B6D16E7C1B}"/>
    <hyperlink ref="Y49" r:id="rId7" xr:uid="{6083BCDE-3BEB-483B-8262-8F957556D6ED}"/>
    <hyperlink ref="Y73" r:id="rId8" xr:uid="{187756CF-270C-4FC4-A3F9-EB3D0E70A72E}"/>
    <hyperlink ref="A73:A74" location="'19'!A1" display="'19'!A1" xr:uid="{67CAB589-B3CE-4C0D-8DA8-47BCDEBB4748}"/>
    <hyperlink ref="A58:A72" location="'18'!A1" display="'18'!A1" xr:uid="{F362DAC8-CD49-4B2B-8F9E-7E1A5200B15F}"/>
    <hyperlink ref="A56:A57" location="'14'!A1" display="'14'!A1" xr:uid="{E4ED547E-CAF1-4509-9ECB-8A7B581EA54F}"/>
    <hyperlink ref="A49:A55" location="'15'!A1" display="'15'!A1" xr:uid="{048505D2-3423-424D-B9C0-F6C806935403}"/>
    <hyperlink ref="A33:A48" location="'12'!A1" display="'12'!A1" xr:uid="{9646B326-BB9D-49E0-ABDD-82ADB83EC490}"/>
    <hyperlink ref="A29:A32" location="'10'!A1" display="'10'!A1" xr:uid="{FB5E014F-F868-4CD7-BB41-9DEECAEE13EC}"/>
    <hyperlink ref="A21:A27" location="'6'!A1" display="'6'!A1" xr:uid="{0DC104FD-72E3-4964-BAD2-CC1D0CAE3E36}"/>
    <hyperlink ref="A19:A20" location="'5'!A1" display="'5'!A1" xr:uid="{6E1C38D4-4D3A-4834-B40C-A115B6CC5FC4}"/>
    <hyperlink ref="A12:A18" location="'3'!A1" display="'3'!A1" xr:uid="{99A45AC0-786E-4489-A50B-CC137DAF6E76}"/>
    <hyperlink ref="A6:A11" location="'2'!A1" display="'2'!A1" xr:uid="{C970EA13-6316-47E8-8E14-4D2AADF7DC4B}"/>
    <hyperlink ref="A5" location="'1'!A1" display="'1'!A1" xr:uid="{49C9B625-3071-4598-967E-FEFBF4BF7BDB}"/>
    <hyperlink ref="Y28" r:id="rId9" xr:uid="{74945F4D-7563-4E67-B6F7-B9BD0AD7C7D2}"/>
    <hyperlink ref="Y56" r:id="rId10" xr:uid="{4039E19D-78A1-4C4E-B56E-83D44355FBFF}"/>
    <hyperlink ref="Y58" r:id="rId11" xr:uid="{44303101-213F-4D95-80CD-787C951DEA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BC76-B1EB-4EFB-88B9-C16055E5CF1B}">
  <dimension ref="A1:BD92"/>
  <sheetViews>
    <sheetView zoomScale="70" zoomScaleNormal="70" workbookViewId="0">
      <pane ySplit="4" topLeftCell="A5" activePane="bottomLeft" state="frozen"/>
      <selection pane="bottomLeft" activeCell="Q10" sqref="Q10"/>
    </sheetView>
  </sheetViews>
  <sheetFormatPr defaultRowHeight="14.25"/>
  <cols>
    <col min="3" max="3" width="11.265625" customWidth="1"/>
    <col min="4" max="4" width="15.265625" customWidth="1"/>
    <col min="14" max="14" width="22.86328125" customWidth="1"/>
    <col min="23" max="23" width="28.86328125" customWidth="1"/>
    <col min="24" max="24" width="25.86328125" customWidth="1"/>
    <col min="27" max="27" width="10.265625" customWidth="1"/>
    <col min="31" max="32" width="18" customWidth="1"/>
  </cols>
  <sheetData>
    <row r="1" spans="1:55">
      <c r="P1" s="264"/>
      <c r="Q1" s="314" t="s">
        <v>263</v>
      </c>
      <c r="R1" s="315"/>
      <c r="S1" s="315"/>
      <c r="T1" s="315"/>
      <c r="U1" s="315"/>
      <c r="V1" s="315"/>
      <c r="W1" s="315"/>
      <c r="X1" s="315"/>
      <c r="Y1" s="315"/>
      <c r="Z1" s="315"/>
      <c r="AA1" s="315"/>
      <c r="AB1" s="315"/>
      <c r="AC1" s="315"/>
      <c r="AD1" s="315"/>
      <c r="AE1" s="315"/>
      <c r="AF1" s="316"/>
      <c r="AG1" s="266" t="s">
        <v>1</v>
      </c>
      <c r="AH1" s="266"/>
      <c r="AI1" s="266"/>
      <c r="AJ1" s="266"/>
      <c r="AK1" s="267" t="s">
        <v>2</v>
      </c>
      <c r="AL1" s="267"/>
      <c r="AM1" s="267"/>
      <c r="AN1" s="267"/>
      <c r="AO1" s="267"/>
      <c r="AP1" s="267"/>
      <c r="AQ1" s="267"/>
      <c r="AR1" s="267"/>
      <c r="AS1" s="267"/>
      <c r="AT1" s="267"/>
      <c r="AU1" s="269" t="s">
        <v>3</v>
      </c>
      <c r="AV1" s="269"/>
      <c r="AW1" s="269"/>
      <c r="AX1" s="269"/>
      <c r="AY1" s="269"/>
      <c r="AZ1" s="269"/>
      <c r="BA1" s="269"/>
      <c r="BB1" s="269"/>
    </row>
    <row r="2" spans="1:55">
      <c r="P2" s="264"/>
      <c r="Q2" s="266" t="s">
        <v>4</v>
      </c>
      <c r="R2" s="266"/>
      <c r="S2" s="266"/>
      <c r="T2" s="266"/>
      <c r="U2" s="266"/>
      <c r="V2" s="266"/>
      <c r="W2" s="267" t="s">
        <v>5</v>
      </c>
      <c r="X2" s="309"/>
      <c r="Y2" s="309"/>
      <c r="Z2" s="309"/>
      <c r="AA2" s="309"/>
      <c r="AB2" s="309"/>
      <c r="AC2" s="309"/>
      <c r="AD2" s="309"/>
      <c r="AE2" s="309"/>
      <c r="AF2" s="310"/>
      <c r="AG2" s="266"/>
      <c r="AH2" s="266"/>
      <c r="AI2" s="266"/>
      <c r="AJ2" s="266"/>
      <c r="AK2" s="267"/>
      <c r="AL2" s="267"/>
      <c r="AM2" s="267"/>
      <c r="AN2" s="267"/>
      <c r="AO2" s="267"/>
      <c r="AP2" s="267"/>
      <c r="AQ2" s="267"/>
      <c r="AR2" s="267"/>
      <c r="AS2" s="267"/>
      <c r="AT2" s="267"/>
      <c r="AU2" s="269"/>
      <c r="AV2" s="269"/>
      <c r="AW2" s="269"/>
      <c r="AX2" s="269"/>
      <c r="AY2" s="269"/>
      <c r="AZ2" s="269"/>
      <c r="BA2" s="269"/>
      <c r="BB2" s="269"/>
    </row>
    <row r="3" spans="1:55">
      <c r="A3" s="282" t="s">
        <v>264</v>
      </c>
      <c r="B3" s="282"/>
      <c r="C3" s="282"/>
      <c r="D3" s="282"/>
      <c r="E3" s="282"/>
      <c r="F3" s="282"/>
      <c r="G3" s="282"/>
      <c r="H3" s="282"/>
      <c r="I3" s="282"/>
      <c r="J3" s="282"/>
      <c r="K3" s="282"/>
      <c r="L3" s="282"/>
      <c r="M3" s="282"/>
      <c r="N3" s="282"/>
      <c r="P3" s="264"/>
      <c r="Q3" s="266"/>
      <c r="R3" s="266"/>
      <c r="S3" s="266"/>
      <c r="T3" s="266"/>
      <c r="U3" s="266"/>
      <c r="V3" s="266"/>
      <c r="W3" s="311"/>
      <c r="X3" s="312"/>
      <c r="Y3" s="312"/>
      <c r="Z3" s="312"/>
      <c r="AA3" s="312"/>
      <c r="AB3" s="312"/>
      <c r="AC3" s="312"/>
      <c r="AD3" s="312"/>
      <c r="AE3" s="312"/>
      <c r="AF3" s="313"/>
      <c r="AG3" s="266"/>
      <c r="AH3" s="266"/>
      <c r="AI3" s="266"/>
      <c r="AJ3" s="266"/>
      <c r="AK3" s="267"/>
      <c r="AL3" s="267"/>
      <c r="AM3" s="267"/>
      <c r="AN3" s="267"/>
      <c r="AO3" s="267"/>
      <c r="AP3" s="267"/>
      <c r="AQ3" s="267"/>
      <c r="AR3" s="267"/>
      <c r="AS3" s="267"/>
      <c r="AT3" s="267"/>
      <c r="AU3" s="270"/>
      <c r="AV3" s="270"/>
      <c r="AW3" s="270"/>
      <c r="AX3" s="270"/>
      <c r="AY3" s="270"/>
      <c r="AZ3" s="270"/>
      <c r="BA3" s="270"/>
      <c r="BB3" s="270"/>
    </row>
    <row r="4" spans="1:55" ht="39.75">
      <c r="A4" s="29" t="s">
        <v>265</v>
      </c>
      <c r="B4" s="30" t="s">
        <v>266</v>
      </c>
      <c r="C4" s="30" t="s">
        <v>267</v>
      </c>
      <c r="D4" s="30" t="s">
        <v>268</v>
      </c>
      <c r="E4" s="30" t="s">
        <v>245</v>
      </c>
      <c r="F4" s="30" t="s">
        <v>246</v>
      </c>
      <c r="G4" s="30" t="s">
        <v>247</v>
      </c>
      <c r="H4" s="30" t="s">
        <v>248</v>
      </c>
      <c r="I4" s="30" t="s">
        <v>249</v>
      </c>
      <c r="J4" s="30" t="s">
        <v>250</v>
      </c>
      <c r="K4" s="30" t="s">
        <v>21</v>
      </c>
      <c r="L4" s="30" t="s">
        <v>232</v>
      </c>
      <c r="M4" s="30" t="s">
        <v>20</v>
      </c>
      <c r="N4" s="30" t="s">
        <v>28</v>
      </c>
      <c r="P4" s="187" t="s">
        <v>6</v>
      </c>
      <c r="Q4" s="187" t="s">
        <v>7</v>
      </c>
      <c r="R4" s="187" t="s">
        <v>8</v>
      </c>
      <c r="S4" s="187" t="s">
        <v>9</v>
      </c>
      <c r="T4" s="187" t="s">
        <v>10</v>
      </c>
      <c r="U4" s="187" t="s">
        <v>11</v>
      </c>
      <c r="V4" s="187" t="s">
        <v>12</v>
      </c>
      <c r="W4" s="187" t="s">
        <v>13</v>
      </c>
      <c r="X4" s="187" t="s">
        <v>14</v>
      </c>
      <c r="Y4" s="149" t="s">
        <v>15</v>
      </c>
      <c r="Z4" s="149" t="s">
        <v>16</v>
      </c>
      <c r="AA4" s="149" t="s">
        <v>17</v>
      </c>
      <c r="AB4" s="149" t="s">
        <v>18</v>
      </c>
      <c r="AC4" s="149" t="s">
        <v>19</v>
      </c>
      <c r="AD4" s="149" t="s">
        <v>20</v>
      </c>
      <c r="AE4" s="55" t="s">
        <v>21</v>
      </c>
      <c r="AF4" s="149" t="s">
        <v>230</v>
      </c>
      <c r="AG4" s="149" t="s">
        <v>22</v>
      </c>
      <c r="AH4" s="187" t="s">
        <v>23</v>
      </c>
      <c r="AI4" s="187" t="s">
        <v>24</v>
      </c>
      <c r="AJ4" s="187" t="s">
        <v>25</v>
      </c>
      <c r="AK4" s="289" t="s">
        <v>26</v>
      </c>
      <c r="AL4" s="289"/>
      <c r="AM4" s="289"/>
      <c r="AN4" s="289" t="s">
        <v>27</v>
      </c>
      <c r="AO4" s="289"/>
      <c r="AP4" s="289"/>
      <c r="AQ4" s="290" t="s">
        <v>28</v>
      </c>
      <c r="AR4" s="290"/>
      <c r="AS4" s="290"/>
      <c r="AT4" s="290"/>
      <c r="AU4" s="1" t="s">
        <v>29</v>
      </c>
      <c r="AV4" s="1" t="s">
        <v>15</v>
      </c>
      <c r="AW4" s="1" t="s">
        <v>30</v>
      </c>
      <c r="AX4" s="1" t="s">
        <v>31</v>
      </c>
      <c r="AY4" s="1" t="s">
        <v>32</v>
      </c>
      <c r="AZ4" s="1" t="s">
        <v>33</v>
      </c>
      <c r="BA4" s="1" t="s">
        <v>34</v>
      </c>
      <c r="BB4" s="1" t="s">
        <v>35</v>
      </c>
      <c r="BC4" s="1" t="s">
        <v>36</v>
      </c>
    </row>
    <row r="5" spans="1:55" ht="96.75" customHeight="1">
      <c r="A5" s="159">
        <v>21</v>
      </c>
      <c r="B5" s="159">
        <v>7</v>
      </c>
      <c r="C5" s="158" t="s">
        <v>269</v>
      </c>
      <c r="D5" s="158" t="s">
        <v>269</v>
      </c>
      <c r="E5" s="158" t="s">
        <v>270</v>
      </c>
      <c r="F5" s="158" t="s">
        <v>270</v>
      </c>
      <c r="G5" s="158" t="s">
        <v>269</v>
      </c>
      <c r="H5" s="158" t="s">
        <v>270</v>
      </c>
      <c r="I5" s="158" t="s">
        <v>270</v>
      </c>
      <c r="J5" s="158" t="s">
        <v>271</v>
      </c>
      <c r="K5" s="158" t="s">
        <v>269</v>
      </c>
      <c r="L5" s="158" t="s">
        <v>269</v>
      </c>
      <c r="M5" s="158" t="s">
        <v>270</v>
      </c>
      <c r="N5" s="33" t="s">
        <v>279</v>
      </c>
      <c r="P5" s="306">
        <v>21</v>
      </c>
      <c r="Q5" s="158">
        <v>0</v>
      </c>
      <c r="R5" s="158">
        <v>0</v>
      </c>
      <c r="S5" s="158">
        <v>100</v>
      </c>
      <c r="T5" s="158">
        <v>0</v>
      </c>
      <c r="U5" s="158">
        <v>0</v>
      </c>
      <c r="V5" s="158">
        <v>0</v>
      </c>
      <c r="W5" s="172">
        <v>250</v>
      </c>
      <c r="X5" s="158"/>
      <c r="Y5" s="158"/>
      <c r="Z5" s="158">
        <v>2</v>
      </c>
      <c r="AA5" s="158"/>
      <c r="AB5" s="158"/>
      <c r="AC5" s="158"/>
      <c r="AD5" s="50">
        <v>0</v>
      </c>
      <c r="AE5" s="49" t="s">
        <v>57</v>
      </c>
      <c r="AF5" s="68">
        <v>1</v>
      </c>
      <c r="AG5" s="51">
        <v>57.27</v>
      </c>
      <c r="AH5" s="158">
        <v>29.05</v>
      </c>
      <c r="AI5" s="158">
        <v>13.68</v>
      </c>
      <c r="AJ5" s="158"/>
      <c r="AK5" s="291" t="s">
        <v>106</v>
      </c>
      <c r="AL5" s="292"/>
      <c r="AM5" s="293"/>
      <c r="AN5" s="295" t="s">
        <v>107</v>
      </c>
      <c r="AO5" s="296"/>
      <c r="AP5" s="297"/>
      <c r="AQ5" s="291"/>
      <c r="AR5" s="292"/>
      <c r="AS5" s="292"/>
      <c r="AT5" s="293"/>
    </row>
    <row r="6" spans="1:55" ht="42.75">
      <c r="A6" s="158">
        <v>22</v>
      </c>
      <c r="B6" s="158">
        <v>4</v>
      </c>
      <c r="C6" s="158" t="s">
        <v>269</v>
      </c>
      <c r="D6" s="159" t="s">
        <v>269</v>
      </c>
      <c r="E6" s="158" t="s">
        <v>270</v>
      </c>
      <c r="F6" s="158" t="s">
        <v>270</v>
      </c>
      <c r="G6" s="158" t="s">
        <v>269</v>
      </c>
      <c r="H6" s="159" t="s">
        <v>270</v>
      </c>
      <c r="I6" s="158" t="s">
        <v>270</v>
      </c>
      <c r="J6" s="158" t="s">
        <v>270</v>
      </c>
      <c r="K6" s="158" t="s">
        <v>269</v>
      </c>
      <c r="L6" s="158" t="s">
        <v>269</v>
      </c>
      <c r="M6" s="157" t="s">
        <v>270</v>
      </c>
      <c r="N6" s="33" t="s">
        <v>280</v>
      </c>
      <c r="P6" s="307"/>
      <c r="Q6" s="158">
        <v>0</v>
      </c>
      <c r="R6" s="158">
        <v>0</v>
      </c>
      <c r="S6" s="158">
        <v>100</v>
      </c>
      <c r="T6" s="158">
        <v>0</v>
      </c>
      <c r="U6" s="158">
        <v>0</v>
      </c>
      <c r="V6" s="158">
        <v>0</v>
      </c>
      <c r="W6" s="172">
        <v>300</v>
      </c>
      <c r="X6" s="158"/>
      <c r="Y6" s="158"/>
      <c r="Z6" s="158">
        <v>2</v>
      </c>
      <c r="AA6" s="158"/>
      <c r="AB6" s="158"/>
      <c r="AC6" s="158"/>
      <c r="AD6" s="50">
        <v>0</v>
      </c>
      <c r="AE6" s="49" t="s">
        <v>57</v>
      </c>
      <c r="AF6" s="68">
        <v>1</v>
      </c>
      <c r="AG6" s="51">
        <v>69.819999999999993</v>
      </c>
      <c r="AH6" s="158">
        <v>28.84</v>
      </c>
      <c r="AI6" s="158">
        <v>1.34</v>
      </c>
      <c r="AJ6" s="158"/>
      <c r="AK6" s="219"/>
      <c r="AL6" s="294"/>
      <c r="AM6" s="220"/>
      <c r="AN6" s="298"/>
      <c r="AO6" s="299"/>
      <c r="AP6" s="300"/>
      <c r="AQ6" s="219"/>
      <c r="AR6" s="294"/>
      <c r="AS6" s="294"/>
      <c r="AT6" s="220"/>
    </row>
    <row r="7" spans="1:55">
      <c r="A7" s="159">
        <v>24</v>
      </c>
      <c r="B7" s="159">
        <v>15</v>
      </c>
      <c r="C7" s="159" t="s">
        <v>269</v>
      </c>
      <c r="D7" s="159" t="s">
        <v>269</v>
      </c>
      <c r="E7" s="159" t="s">
        <v>269</v>
      </c>
      <c r="F7" s="159" t="s">
        <v>269</v>
      </c>
      <c r="G7" s="159" t="s">
        <v>270</v>
      </c>
      <c r="H7" s="159" t="s">
        <v>270</v>
      </c>
      <c r="I7" s="159" t="s">
        <v>270</v>
      </c>
      <c r="J7" s="159" t="s">
        <v>271</v>
      </c>
      <c r="K7" s="159" t="s">
        <v>269</v>
      </c>
      <c r="L7" s="159" t="s">
        <v>269</v>
      </c>
      <c r="M7" s="159" t="s">
        <v>270</v>
      </c>
      <c r="N7" s="159" t="s">
        <v>281</v>
      </c>
      <c r="P7" s="307"/>
      <c r="Q7" s="158">
        <v>0</v>
      </c>
      <c r="R7" s="158">
        <v>0</v>
      </c>
      <c r="S7" s="158">
        <v>100</v>
      </c>
      <c r="T7" s="158">
        <v>0</v>
      </c>
      <c r="U7" s="158">
        <v>0</v>
      </c>
      <c r="V7" s="158">
        <v>0</v>
      </c>
      <c r="W7" s="172">
        <v>350</v>
      </c>
      <c r="X7" s="158"/>
      <c r="Y7" s="158"/>
      <c r="Z7" s="158">
        <v>2</v>
      </c>
      <c r="AA7" s="158"/>
      <c r="AB7" s="158"/>
      <c r="AC7" s="158"/>
      <c r="AD7" s="50">
        <v>0</v>
      </c>
      <c r="AE7" s="49" t="s">
        <v>57</v>
      </c>
      <c r="AF7" s="68">
        <v>1</v>
      </c>
      <c r="AG7" s="51">
        <v>67.739999999999995</v>
      </c>
      <c r="AH7" s="158">
        <v>30</v>
      </c>
      <c r="AI7" s="158">
        <v>1.56</v>
      </c>
      <c r="AJ7" s="158"/>
      <c r="AK7" s="219"/>
      <c r="AL7" s="294"/>
      <c r="AM7" s="220"/>
      <c r="AN7" s="298"/>
      <c r="AO7" s="299"/>
      <c r="AP7" s="300"/>
      <c r="AQ7" s="219"/>
      <c r="AR7" s="294"/>
      <c r="AS7" s="294"/>
      <c r="AT7" s="220"/>
    </row>
    <row r="8" spans="1:55">
      <c r="A8" s="159">
        <v>13</v>
      </c>
      <c r="B8" s="159">
        <v>4</v>
      </c>
      <c r="C8" s="159" t="s">
        <v>269</v>
      </c>
      <c r="D8" s="159" t="s">
        <v>269</v>
      </c>
      <c r="E8" s="159" t="s">
        <v>269</v>
      </c>
      <c r="F8" s="159" t="s">
        <v>269</v>
      </c>
      <c r="G8" s="159" t="s">
        <v>269</v>
      </c>
      <c r="H8" s="159" t="s">
        <v>270</v>
      </c>
      <c r="I8" s="159" t="s">
        <v>269</v>
      </c>
      <c r="J8" s="159" t="s">
        <v>269</v>
      </c>
      <c r="K8" s="159" t="s">
        <v>269</v>
      </c>
      <c r="L8" s="159" t="s">
        <v>269</v>
      </c>
      <c r="M8" s="159" t="s">
        <v>270</v>
      </c>
      <c r="N8" s="159" t="s">
        <v>282</v>
      </c>
      <c r="P8" s="307"/>
      <c r="Q8" s="158">
        <v>0</v>
      </c>
      <c r="R8" s="158">
        <v>0</v>
      </c>
      <c r="S8" s="158">
        <v>100</v>
      </c>
      <c r="T8" s="158">
        <v>0</v>
      </c>
      <c r="U8" s="158">
        <v>0</v>
      </c>
      <c r="V8" s="158">
        <v>0</v>
      </c>
      <c r="W8" s="172">
        <v>400</v>
      </c>
      <c r="X8" s="158"/>
      <c r="Y8" s="158"/>
      <c r="Z8" s="158">
        <v>2</v>
      </c>
      <c r="AA8" s="158"/>
      <c r="AB8" s="158"/>
      <c r="AC8" s="158"/>
      <c r="AD8" s="50">
        <v>0</v>
      </c>
      <c r="AE8" s="49" t="s">
        <v>57</v>
      </c>
      <c r="AF8" s="68">
        <v>1</v>
      </c>
      <c r="AG8" s="51">
        <v>63.23</v>
      </c>
      <c r="AH8" s="158">
        <v>31.07</v>
      </c>
      <c r="AI8" s="158">
        <v>5.7</v>
      </c>
      <c r="AJ8" s="158"/>
      <c r="AK8" s="219"/>
      <c r="AL8" s="294"/>
      <c r="AM8" s="220"/>
      <c r="AN8" s="298"/>
      <c r="AO8" s="299"/>
      <c r="AP8" s="300"/>
      <c r="AQ8" s="219"/>
      <c r="AR8" s="294"/>
      <c r="AS8" s="294"/>
      <c r="AT8" s="220"/>
    </row>
    <row r="9" spans="1:55" ht="71.25">
      <c r="A9" s="159">
        <v>25</v>
      </c>
      <c r="B9" s="159">
        <v>4</v>
      </c>
      <c r="C9" s="159" t="s">
        <v>269</v>
      </c>
      <c r="D9" s="159" t="s">
        <v>269</v>
      </c>
      <c r="E9" s="159" t="s">
        <v>269</v>
      </c>
      <c r="F9" s="159" t="s">
        <v>270</v>
      </c>
      <c r="G9" s="159" t="s">
        <v>269</v>
      </c>
      <c r="H9" s="159" t="s">
        <v>270</v>
      </c>
      <c r="I9" s="159" t="s">
        <v>270</v>
      </c>
      <c r="J9" s="159" t="s">
        <v>271</v>
      </c>
      <c r="K9" s="159" t="s">
        <v>269</v>
      </c>
      <c r="L9" s="159" t="s">
        <v>269</v>
      </c>
      <c r="M9" s="159" t="s">
        <v>270</v>
      </c>
      <c r="N9" s="163" t="s">
        <v>283</v>
      </c>
      <c r="P9" s="307"/>
      <c r="Q9" s="47" t="s">
        <v>284</v>
      </c>
      <c r="R9" s="31"/>
      <c r="S9" s="31"/>
      <c r="T9" s="31"/>
      <c r="U9" s="31"/>
      <c r="V9" s="31"/>
      <c r="W9" s="31"/>
      <c r="X9" s="31"/>
      <c r="Y9" s="31"/>
      <c r="Z9" s="31"/>
      <c r="AA9" s="31"/>
      <c r="AB9" s="31"/>
      <c r="AC9" s="31"/>
      <c r="AD9" s="31"/>
      <c r="AE9" s="34"/>
      <c r="AF9" s="31"/>
      <c r="AG9" s="31"/>
      <c r="AH9" s="31"/>
      <c r="AI9" s="31"/>
      <c r="AJ9" s="48"/>
      <c r="AK9" s="219"/>
      <c r="AL9" s="294"/>
      <c r="AM9" s="220"/>
      <c r="AN9" s="298"/>
      <c r="AO9" s="299"/>
      <c r="AP9" s="300"/>
      <c r="AQ9" s="219"/>
      <c r="AR9" s="294"/>
      <c r="AS9" s="294"/>
      <c r="AT9" s="220"/>
    </row>
    <row r="10" spans="1:55" ht="71.25">
      <c r="A10" s="163">
        <v>26</v>
      </c>
      <c r="B10" s="163">
        <v>8</v>
      </c>
      <c r="C10" s="104" t="s">
        <v>269</v>
      </c>
      <c r="D10" s="163" t="s">
        <v>269</v>
      </c>
      <c r="E10" s="163" t="s">
        <v>269</v>
      </c>
      <c r="F10" s="163" t="s">
        <v>270</v>
      </c>
      <c r="G10" s="163" t="s">
        <v>269</v>
      </c>
      <c r="H10" s="163" t="s">
        <v>270</v>
      </c>
      <c r="I10" s="163" t="s">
        <v>269</v>
      </c>
      <c r="J10" s="163" t="s">
        <v>271</v>
      </c>
      <c r="K10" s="163" t="s">
        <v>269</v>
      </c>
      <c r="L10" s="163" t="s">
        <v>269</v>
      </c>
      <c r="M10" s="163" t="s">
        <v>270</v>
      </c>
      <c r="N10" s="163" t="s">
        <v>285</v>
      </c>
      <c r="P10" s="307"/>
      <c r="Q10" s="158">
        <v>100</v>
      </c>
      <c r="R10" s="158">
        <v>0</v>
      </c>
      <c r="S10" s="158">
        <v>0</v>
      </c>
      <c r="T10" s="158">
        <v>0</v>
      </c>
      <c r="U10" s="158">
        <v>0</v>
      </c>
      <c r="V10" s="158">
        <v>0</v>
      </c>
      <c r="W10" s="172">
        <v>300</v>
      </c>
      <c r="X10" s="158"/>
      <c r="Y10" s="158"/>
      <c r="Z10" s="158">
        <v>2</v>
      </c>
      <c r="AA10" s="158"/>
      <c r="AB10" s="158"/>
      <c r="AC10" s="158"/>
      <c r="AD10" s="50">
        <v>0</v>
      </c>
      <c r="AE10" s="49" t="s">
        <v>57</v>
      </c>
      <c r="AF10" s="68">
        <v>1</v>
      </c>
      <c r="AG10" s="51">
        <v>30.7</v>
      </c>
      <c r="AH10" s="172">
        <v>36.25</v>
      </c>
      <c r="AI10" s="158">
        <v>33.049999999999997</v>
      </c>
      <c r="AJ10" s="158"/>
      <c r="AK10" s="219"/>
      <c r="AL10" s="294"/>
      <c r="AM10" s="220"/>
      <c r="AN10" s="298"/>
      <c r="AO10" s="299"/>
      <c r="AP10" s="300"/>
      <c r="AQ10" s="219"/>
      <c r="AR10" s="294"/>
      <c r="AS10" s="294"/>
      <c r="AT10" s="220"/>
    </row>
    <row r="11" spans="1:55">
      <c r="A11" s="159">
        <v>27</v>
      </c>
      <c r="B11" s="159">
        <v>8</v>
      </c>
      <c r="C11" s="159" t="s">
        <v>269</v>
      </c>
      <c r="D11" s="159" t="s">
        <v>269</v>
      </c>
      <c r="E11" s="159" t="s">
        <v>269</v>
      </c>
      <c r="F11" s="159" t="s">
        <v>270</v>
      </c>
      <c r="G11" s="159" t="s">
        <v>269</v>
      </c>
      <c r="H11" s="159" t="s">
        <v>270</v>
      </c>
      <c r="I11" s="159" t="s">
        <v>269</v>
      </c>
      <c r="J11" s="159" t="s">
        <v>269</v>
      </c>
      <c r="K11" s="159" t="s">
        <v>269</v>
      </c>
      <c r="L11" s="159" t="s">
        <v>269</v>
      </c>
      <c r="M11" s="159" t="s">
        <v>270</v>
      </c>
      <c r="N11" s="159" t="s">
        <v>286</v>
      </c>
      <c r="P11" s="307"/>
      <c r="Q11" s="158">
        <v>100</v>
      </c>
      <c r="R11" s="158">
        <v>0</v>
      </c>
      <c r="S11" s="158">
        <v>0</v>
      </c>
      <c r="T11" s="158">
        <v>0</v>
      </c>
      <c r="U11" s="158">
        <v>0</v>
      </c>
      <c r="V11" s="158">
        <v>0</v>
      </c>
      <c r="W11" s="172">
        <v>350</v>
      </c>
      <c r="X11" s="158"/>
      <c r="Y11" s="158"/>
      <c r="Z11" s="158">
        <v>2</v>
      </c>
      <c r="AA11" s="158"/>
      <c r="AB11" s="158"/>
      <c r="AC11" s="158"/>
      <c r="AD11" s="50">
        <v>0</v>
      </c>
      <c r="AE11" s="49" t="s">
        <v>57</v>
      </c>
      <c r="AF11" s="68">
        <v>1</v>
      </c>
      <c r="AG11" s="52">
        <v>80.88</v>
      </c>
      <c r="AH11" s="158">
        <v>17.239999999999998</v>
      </c>
      <c r="AI11" s="172">
        <v>1.88</v>
      </c>
      <c r="AJ11" s="158"/>
      <c r="AK11" s="219"/>
      <c r="AL11" s="294"/>
      <c r="AM11" s="220"/>
      <c r="AN11" s="298"/>
      <c r="AO11" s="299"/>
      <c r="AP11" s="300"/>
      <c r="AQ11" s="219"/>
      <c r="AR11" s="294"/>
      <c r="AS11" s="294"/>
      <c r="AT11" s="220"/>
    </row>
    <row r="12" spans="1:55">
      <c r="A12" s="159">
        <v>28</v>
      </c>
      <c r="B12" s="159">
        <v>2</v>
      </c>
      <c r="C12" s="159" t="s">
        <v>269</v>
      </c>
      <c r="D12" s="159" t="s">
        <v>269</v>
      </c>
      <c r="E12" s="159" t="s">
        <v>270</v>
      </c>
      <c r="F12" s="159" t="s">
        <v>270</v>
      </c>
      <c r="G12" s="159" t="s">
        <v>269</v>
      </c>
      <c r="H12" s="159" t="s">
        <v>270</v>
      </c>
      <c r="I12" s="159" t="s">
        <v>269</v>
      </c>
      <c r="J12" s="159" t="s">
        <v>269</v>
      </c>
      <c r="K12" s="159" t="s">
        <v>269</v>
      </c>
      <c r="L12" s="159" t="s">
        <v>269</v>
      </c>
      <c r="M12" s="159" t="s">
        <v>270</v>
      </c>
      <c r="N12" s="159" t="s">
        <v>286</v>
      </c>
      <c r="P12" s="308"/>
      <c r="Q12" s="159">
        <v>100</v>
      </c>
      <c r="R12" s="159">
        <v>0</v>
      </c>
      <c r="S12" s="159">
        <v>0</v>
      </c>
      <c r="T12" s="159">
        <v>0</v>
      </c>
      <c r="U12" s="159">
        <v>0</v>
      </c>
      <c r="V12" s="159">
        <v>0</v>
      </c>
      <c r="W12" s="173">
        <v>400</v>
      </c>
      <c r="X12" s="159"/>
      <c r="Y12" s="159"/>
      <c r="Z12" s="159">
        <v>2</v>
      </c>
      <c r="AA12" s="159"/>
      <c r="AB12" s="159"/>
      <c r="AC12" s="159"/>
      <c r="AD12" s="50">
        <v>0</v>
      </c>
      <c r="AE12" s="49" t="s">
        <v>57</v>
      </c>
      <c r="AF12" s="68">
        <v>1</v>
      </c>
      <c r="AG12" s="53">
        <v>54.17</v>
      </c>
      <c r="AH12" s="159">
        <v>45.29</v>
      </c>
      <c r="AI12" s="173">
        <v>0.54</v>
      </c>
      <c r="AJ12" s="159"/>
      <c r="AK12" s="240"/>
      <c r="AL12" s="241"/>
      <c r="AM12" s="242"/>
      <c r="AN12" s="301"/>
      <c r="AO12" s="302"/>
      <c r="AP12" s="303"/>
      <c r="AQ12" s="240"/>
      <c r="AR12" s="241"/>
      <c r="AS12" s="241"/>
      <c r="AT12" s="242"/>
    </row>
    <row r="13" spans="1:55" ht="15" customHeight="1">
      <c r="A13" s="159">
        <v>29</v>
      </c>
      <c r="B13" s="159">
        <v>5</v>
      </c>
      <c r="C13" s="159" t="s">
        <v>269</v>
      </c>
      <c r="D13" s="159" t="s">
        <v>269</v>
      </c>
      <c r="E13" s="159" t="s">
        <v>269</v>
      </c>
      <c r="F13" s="159" t="s">
        <v>269</v>
      </c>
      <c r="G13" s="159" t="s">
        <v>269</v>
      </c>
      <c r="H13" s="159" t="s">
        <v>270</v>
      </c>
      <c r="I13" s="159" t="s">
        <v>269</v>
      </c>
      <c r="J13" s="164" t="s">
        <v>271</v>
      </c>
      <c r="K13" s="159" t="s">
        <v>269</v>
      </c>
      <c r="L13" s="159" t="s">
        <v>269</v>
      </c>
      <c r="M13" s="159" t="s">
        <v>270</v>
      </c>
      <c r="N13" s="163" t="s">
        <v>287</v>
      </c>
      <c r="P13" s="214">
        <v>22</v>
      </c>
      <c r="Q13" s="157">
        <v>0</v>
      </c>
      <c r="R13" s="157">
        <v>0</v>
      </c>
      <c r="S13" s="157">
        <v>100</v>
      </c>
      <c r="T13" s="157">
        <v>0</v>
      </c>
      <c r="U13" s="157">
        <v>0</v>
      </c>
      <c r="V13" s="157">
        <v>0</v>
      </c>
      <c r="W13" s="157">
        <v>460</v>
      </c>
      <c r="X13" s="157"/>
      <c r="Y13" s="157"/>
      <c r="Z13" s="157">
        <v>10</v>
      </c>
      <c r="AA13" s="157"/>
      <c r="AB13" s="157"/>
      <c r="AC13" s="157"/>
      <c r="AD13" s="50">
        <v>0</v>
      </c>
      <c r="AE13" s="49" t="s">
        <v>57</v>
      </c>
      <c r="AF13" s="68">
        <v>1</v>
      </c>
      <c r="AG13" s="54">
        <v>86</v>
      </c>
      <c r="AH13" s="157">
        <v>14</v>
      </c>
      <c r="AI13" s="157">
        <v>0</v>
      </c>
      <c r="AJ13" s="157"/>
      <c r="AK13" s="214" t="s">
        <v>110</v>
      </c>
      <c r="AL13" s="214"/>
      <c r="AM13" s="214"/>
      <c r="AN13" s="214" t="s">
        <v>111</v>
      </c>
      <c r="AO13" s="214"/>
      <c r="AP13" s="214"/>
      <c r="AQ13" s="214" t="s">
        <v>112</v>
      </c>
      <c r="AR13" s="214"/>
      <c r="AS13" s="214"/>
      <c r="AT13" s="214"/>
    </row>
    <row r="14" spans="1:55" ht="28.5">
      <c r="A14" s="163">
        <v>32</v>
      </c>
      <c r="B14" s="163">
        <v>6</v>
      </c>
      <c r="C14" s="164" t="s">
        <v>269</v>
      </c>
      <c r="D14" s="163" t="s">
        <v>269</v>
      </c>
      <c r="E14" s="163" t="s">
        <v>269</v>
      </c>
      <c r="F14" s="163" t="s">
        <v>269</v>
      </c>
      <c r="G14" s="163" t="s">
        <v>269</v>
      </c>
      <c r="H14" s="163" t="s">
        <v>270</v>
      </c>
      <c r="I14" s="163" t="s">
        <v>269</v>
      </c>
      <c r="J14" s="163" t="s">
        <v>271</v>
      </c>
      <c r="K14" s="163" t="s">
        <v>269</v>
      </c>
      <c r="L14" s="163" t="s">
        <v>269</v>
      </c>
      <c r="M14" s="163" t="s">
        <v>270</v>
      </c>
      <c r="N14" s="163" t="s">
        <v>288</v>
      </c>
      <c r="P14" s="214"/>
      <c r="Q14" s="157">
        <v>0</v>
      </c>
      <c r="R14" s="157">
        <v>34</v>
      </c>
      <c r="S14" s="157">
        <v>66</v>
      </c>
      <c r="T14" s="157">
        <v>0</v>
      </c>
      <c r="U14" s="157">
        <v>0</v>
      </c>
      <c r="V14" s="157">
        <v>0</v>
      </c>
      <c r="W14" s="157">
        <v>460</v>
      </c>
      <c r="X14" s="157"/>
      <c r="Y14" s="157"/>
      <c r="Z14" s="157">
        <v>10</v>
      </c>
      <c r="AA14" s="157"/>
      <c r="AB14" s="157"/>
      <c r="AC14" s="157"/>
      <c r="AD14" s="50">
        <v>0</v>
      </c>
      <c r="AE14" s="49" t="s">
        <v>57</v>
      </c>
      <c r="AF14" s="68">
        <v>1</v>
      </c>
      <c r="AG14" s="54">
        <v>84</v>
      </c>
      <c r="AH14" s="157">
        <v>16</v>
      </c>
      <c r="AI14" s="157">
        <v>0</v>
      </c>
      <c r="AJ14" s="157"/>
      <c r="AK14" s="214"/>
      <c r="AL14" s="214"/>
      <c r="AM14" s="214"/>
      <c r="AN14" s="214"/>
      <c r="AO14" s="214"/>
      <c r="AP14" s="214"/>
      <c r="AQ14" s="214"/>
      <c r="AR14" s="214"/>
      <c r="AS14" s="214"/>
      <c r="AT14" s="214"/>
    </row>
    <row r="15" spans="1:55" ht="57">
      <c r="A15" s="163">
        <v>33</v>
      </c>
      <c r="B15" s="163">
        <v>4</v>
      </c>
      <c r="C15" s="163" t="s">
        <v>269</v>
      </c>
      <c r="D15" s="163" t="s">
        <v>269</v>
      </c>
      <c r="E15" s="163" t="s">
        <v>269</v>
      </c>
      <c r="F15" s="163" t="s">
        <v>269</v>
      </c>
      <c r="G15" s="163" t="s">
        <v>269</v>
      </c>
      <c r="H15" s="163" t="s">
        <v>270</v>
      </c>
      <c r="I15" s="163" t="s">
        <v>269</v>
      </c>
      <c r="J15" s="163" t="s">
        <v>269</v>
      </c>
      <c r="K15" s="163" t="s">
        <v>269</v>
      </c>
      <c r="L15" s="163" t="s">
        <v>269</v>
      </c>
      <c r="M15" s="163" t="s">
        <v>270</v>
      </c>
      <c r="N15" s="35" t="s">
        <v>289</v>
      </c>
      <c r="P15" s="214"/>
      <c r="Q15" s="157">
        <v>0</v>
      </c>
      <c r="R15" s="157">
        <v>66</v>
      </c>
      <c r="S15" s="157">
        <v>34</v>
      </c>
      <c r="T15" s="157">
        <v>0</v>
      </c>
      <c r="U15" s="157">
        <v>0</v>
      </c>
      <c r="V15" s="157">
        <v>0</v>
      </c>
      <c r="W15" s="157">
        <v>460</v>
      </c>
      <c r="X15" s="157"/>
      <c r="Y15" s="157"/>
      <c r="Z15" s="157">
        <v>10</v>
      </c>
      <c r="AA15" s="157"/>
      <c r="AB15" s="157"/>
      <c r="AC15" s="157"/>
      <c r="AD15" s="50">
        <v>0</v>
      </c>
      <c r="AE15" s="49" t="s">
        <v>57</v>
      </c>
      <c r="AF15" s="68">
        <v>1</v>
      </c>
      <c r="AG15" s="54">
        <v>63</v>
      </c>
      <c r="AH15" s="157">
        <v>37</v>
      </c>
      <c r="AI15" s="157">
        <v>0</v>
      </c>
      <c r="AJ15" s="157"/>
      <c r="AK15" s="214"/>
      <c r="AL15" s="214"/>
      <c r="AM15" s="214"/>
      <c r="AN15" s="214"/>
      <c r="AO15" s="214"/>
      <c r="AP15" s="214"/>
      <c r="AQ15" s="214"/>
      <c r="AR15" s="214"/>
      <c r="AS15" s="214"/>
      <c r="AT15" s="214"/>
    </row>
    <row r="16" spans="1:55" ht="57">
      <c r="A16" s="163">
        <v>34</v>
      </c>
      <c r="B16" s="163">
        <v>19</v>
      </c>
      <c r="C16" s="163" t="s">
        <v>269</v>
      </c>
      <c r="D16" s="163" t="s">
        <v>269</v>
      </c>
      <c r="E16" s="163" t="s">
        <v>270</v>
      </c>
      <c r="F16" s="163" t="s">
        <v>269</v>
      </c>
      <c r="G16" s="104" t="s">
        <v>270</v>
      </c>
      <c r="H16" s="163" t="s">
        <v>269</v>
      </c>
      <c r="I16" s="163" t="s">
        <v>269</v>
      </c>
      <c r="J16" s="104" t="s">
        <v>271</v>
      </c>
      <c r="K16" s="163" t="s">
        <v>269</v>
      </c>
      <c r="L16" s="163" t="s">
        <v>269</v>
      </c>
      <c r="M16" s="163" t="s">
        <v>270</v>
      </c>
      <c r="N16" s="35" t="s">
        <v>290</v>
      </c>
      <c r="P16" s="215"/>
      <c r="Q16" s="163">
        <v>0</v>
      </c>
      <c r="R16" s="163">
        <v>100</v>
      </c>
      <c r="S16" s="163">
        <v>0</v>
      </c>
      <c r="T16" s="163">
        <v>0</v>
      </c>
      <c r="U16" s="163">
        <v>0</v>
      </c>
      <c r="V16" s="163">
        <v>0</v>
      </c>
      <c r="W16" s="163">
        <v>460</v>
      </c>
      <c r="X16" s="163"/>
      <c r="Y16" s="163"/>
      <c r="Z16" s="163">
        <v>10</v>
      </c>
      <c r="AA16" s="163"/>
      <c r="AB16" s="163"/>
      <c r="AC16" s="163"/>
      <c r="AD16" s="50">
        <v>0</v>
      </c>
      <c r="AE16" s="49" t="s">
        <v>57</v>
      </c>
      <c r="AF16" s="68">
        <v>1</v>
      </c>
      <c r="AG16" s="169">
        <v>95</v>
      </c>
      <c r="AH16" s="163">
        <v>5</v>
      </c>
      <c r="AI16" s="163">
        <v>0</v>
      </c>
      <c r="AJ16" s="163"/>
      <c r="AK16" s="214"/>
      <c r="AL16" s="214"/>
      <c r="AM16" s="214"/>
      <c r="AN16" s="214"/>
      <c r="AO16" s="214"/>
      <c r="AP16" s="214"/>
      <c r="AQ16" s="214"/>
      <c r="AR16" s="214"/>
      <c r="AS16" s="214"/>
      <c r="AT16" s="214"/>
    </row>
    <row r="17" spans="1:46">
      <c r="A17" s="164"/>
      <c r="B17" s="164"/>
      <c r="C17" s="164"/>
      <c r="D17" s="164"/>
      <c r="E17" s="164"/>
      <c r="F17" s="164"/>
      <c r="G17" s="164"/>
      <c r="H17" s="164"/>
      <c r="I17" s="164"/>
      <c r="J17" s="164"/>
      <c r="K17" s="164"/>
      <c r="L17" s="164"/>
      <c r="M17" s="164"/>
      <c r="N17" s="164"/>
      <c r="P17" s="304">
        <v>24</v>
      </c>
      <c r="Q17" s="58">
        <v>0</v>
      </c>
      <c r="R17" s="59">
        <v>100</v>
      </c>
      <c r="S17" s="59">
        <v>0</v>
      </c>
      <c r="T17" s="59">
        <v>0</v>
      </c>
      <c r="U17" s="59">
        <v>0</v>
      </c>
      <c r="V17" s="59">
        <v>0</v>
      </c>
      <c r="W17" s="59">
        <v>500</v>
      </c>
      <c r="X17" s="59">
        <v>6</v>
      </c>
      <c r="Y17" s="59">
        <v>2</v>
      </c>
      <c r="Z17" s="59"/>
      <c r="AA17" s="59"/>
      <c r="AB17" s="59"/>
      <c r="AC17" s="59"/>
      <c r="AD17" s="60">
        <v>0</v>
      </c>
      <c r="AE17" s="61" t="s">
        <v>57</v>
      </c>
      <c r="AF17" s="68">
        <v>1</v>
      </c>
      <c r="AG17" s="58">
        <v>80.41</v>
      </c>
      <c r="AH17" s="59">
        <v>19.43</v>
      </c>
      <c r="AI17" s="59">
        <v>0.16</v>
      </c>
      <c r="AJ17" s="59"/>
      <c r="AK17" s="252" t="s">
        <v>114</v>
      </c>
      <c r="AL17" s="252"/>
      <c r="AM17" s="252"/>
      <c r="AN17" s="305" t="s">
        <v>115</v>
      </c>
      <c r="AO17" s="305"/>
      <c r="AP17" s="305"/>
      <c r="AQ17" s="252" t="s">
        <v>116</v>
      </c>
      <c r="AR17" s="252"/>
      <c r="AS17" s="252"/>
      <c r="AT17" s="252"/>
    </row>
    <row r="18" spans="1:46" ht="25.5" customHeight="1">
      <c r="A18" s="46" t="s">
        <v>291</v>
      </c>
      <c r="B18" s="46"/>
      <c r="C18" s="164">
        <f>COUNTIF(C5:C16,"Yes")</f>
        <v>12</v>
      </c>
      <c r="D18" s="164">
        <f t="shared" ref="D18:M18" si="0">COUNTIF(D5:D16,"Yes")</f>
        <v>12</v>
      </c>
      <c r="E18" s="164">
        <f t="shared" si="0"/>
        <v>8</v>
      </c>
      <c r="F18" s="164">
        <f t="shared" si="0"/>
        <v>6</v>
      </c>
      <c r="G18" s="164">
        <f t="shared" si="0"/>
        <v>10</v>
      </c>
      <c r="H18" s="164">
        <f t="shared" si="0"/>
        <v>1</v>
      </c>
      <c r="I18" s="164">
        <f t="shared" si="0"/>
        <v>8</v>
      </c>
      <c r="J18" s="164">
        <f t="shared" si="0"/>
        <v>4</v>
      </c>
      <c r="K18" s="164">
        <f t="shared" si="0"/>
        <v>12</v>
      </c>
      <c r="L18" s="164">
        <f t="shared" si="0"/>
        <v>12</v>
      </c>
      <c r="M18" s="164">
        <f t="shared" si="0"/>
        <v>0</v>
      </c>
      <c r="N18" s="164"/>
      <c r="P18" s="304"/>
      <c r="Q18" s="58">
        <v>0</v>
      </c>
      <c r="R18" s="59">
        <v>100</v>
      </c>
      <c r="S18" s="59">
        <v>0</v>
      </c>
      <c r="T18" s="59">
        <v>0</v>
      </c>
      <c r="U18" s="59">
        <v>0</v>
      </c>
      <c r="V18" s="59">
        <v>0</v>
      </c>
      <c r="W18" s="59">
        <v>500</v>
      </c>
      <c r="X18" s="62">
        <v>8</v>
      </c>
      <c r="Y18" s="59">
        <v>2</v>
      </c>
      <c r="Z18" s="62"/>
      <c r="AA18" s="62"/>
      <c r="AB18" s="62"/>
      <c r="AC18" s="62"/>
      <c r="AD18" s="60">
        <v>0</v>
      </c>
      <c r="AE18" s="61" t="s">
        <v>57</v>
      </c>
      <c r="AF18" s="68">
        <v>1</v>
      </c>
      <c r="AG18" s="63">
        <v>79.64</v>
      </c>
      <c r="AH18" s="62">
        <v>20.23</v>
      </c>
      <c r="AI18" s="62">
        <v>0.11</v>
      </c>
      <c r="AJ18" s="62"/>
      <c r="AK18" s="252"/>
      <c r="AL18" s="252"/>
      <c r="AM18" s="252"/>
      <c r="AN18" s="305"/>
      <c r="AO18" s="305"/>
      <c r="AP18" s="305"/>
      <c r="AQ18" s="252"/>
      <c r="AR18" s="252"/>
      <c r="AS18" s="252"/>
      <c r="AT18" s="252"/>
    </row>
    <row r="19" spans="1:46" ht="42.75" customHeight="1">
      <c r="A19" s="56" t="s">
        <v>292</v>
      </c>
      <c r="B19" s="56"/>
      <c r="C19" s="165">
        <v>87</v>
      </c>
      <c r="D19" s="116">
        <v>87</v>
      </c>
      <c r="E19" s="117">
        <v>54</v>
      </c>
      <c r="F19" s="165">
        <v>53</v>
      </c>
      <c r="G19" s="165">
        <v>52</v>
      </c>
      <c r="H19" s="165">
        <v>19</v>
      </c>
      <c r="I19" s="165">
        <v>56</v>
      </c>
      <c r="J19" s="165">
        <v>18</v>
      </c>
      <c r="K19" s="165">
        <v>87</v>
      </c>
      <c r="L19" s="165">
        <v>87</v>
      </c>
      <c r="M19" s="117">
        <v>87</v>
      </c>
      <c r="N19" s="41" t="s">
        <v>293</v>
      </c>
      <c r="P19" s="304"/>
      <c r="Q19" s="58">
        <v>0</v>
      </c>
      <c r="R19" s="59">
        <v>100</v>
      </c>
      <c r="S19" s="59">
        <v>0</v>
      </c>
      <c r="T19" s="59">
        <v>0</v>
      </c>
      <c r="U19" s="59">
        <v>0</v>
      </c>
      <c r="V19" s="59">
        <v>0</v>
      </c>
      <c r="W19" s="59">
        <v>500</v>
      </c>
      <c r="X19" s="62">
        <v>10</v>
      </c>
      <c r="Y19" s="59">
        <v>2</v>
      </c>
      <c r="Z19" s="62"/>
      <c r="AA19" s="62"/>
      <c r="AB19" s="62"/>
      <c r="AC19" s="62"/>
      <c r="AD19" s="60">
        <v>0</v>
      </c>
      <c r="AE19" s="61" t="s">
        <v>57</v>
      </c>
      <c r="AF19" s="68">
        <v>1</v>
      </c>
      <c r="AG19" s="63">
        <v>76.45</v>
      </c>
      <c r="AH19" s="62">
        <v>23.46</v>
      </c>
      <c r="AI19" s="62">
        <v>0.09</v>
      </c>
      <c r="AJ19" s="62"/>
      <c r="AK19" s="252"/>
      <c r="AL19" s="252"/>
      <c r="AM19" s="252"/>
      <c r="AN19" s="305"/>
      <c r="AO19" s="305"/>
      <c r="AP19" s="305"/>
      <c r="AQ19" s="252"/>
      <c r="AR19" s="252"/>
      <c r="AS19" s="252"/>
      <c r="AT19" s="252"/>
    </row>
    <row r="20" spans="1:46" ht="93.75" customHeight="1">
      <c r="A20" s="56" t="s">
        <v>294</v>
      </c>
      <c r="B20" s="56"/>
      <c r="C20" s="165">
        <v>12</v>
      </c>
      <c r="D20" s="56" t="s">
        <v>295</v>
      </c>
      <c r="E20" s="165">
        <f>COUNTIF(AE5:AE93, "Batch")</f>
        <v>57</v>
      </c>
      <c r="F20" s="37"/>
      <c r="G20" s="37"/>
      <c r="H20" s="37"/>
      <c r="I20" s="188"/>
      <c r="J20" s="37"/>
      <c r="K20" s="37"/>
      <c r="L20" s="37"/>
      <c r="M20" s="37"/>
      <c r="N20" s="37"/>
      <c r="P20" s="304"/>
      <c r="Q20" s="58">
        <v>0</v>
      </c>
      <c r="R20" s="59">
        <v>100</v>
      </c>
      <c r="S20" s="59">
        <v>0</v>
      </c>
      <c r="T20" s="59">
        <v>0</v>
      </c>
      <c r="U20" s="59">
        <v>0</v>
      </c>
      <c r="V20" s="59">
        <v>0</v>
      </c>
      <c r="W20" s="59">
        <v>500</v>
      </c>
      <c r="X20" s="62">
        <v>12</v>
      </c>
      <c r="Y20" s="59">
        <v>2</v>
      </c>
      <c r="Z20" s="62"/>
      <c r="AA20" s="62"/>
      <c r="AB20" s="62"/>
      <c r="AC20" s="62"/>
      <c r="AD20" s="60">
        <v>0</v>
      </c>
      <c r="AE20" s="61" t="s">
        <v>57</v>
      </c>
      <c r="AF20" s="68">
        <v>1</v>
      </c>
      <c r="AG20" s="63">
        <v>74.319999999999993</v>
      </c>
      <c r="AH20" s="62">
        <v>25.64</v>
      </c>
      <c r="AI20" s="62">
        <v>0.04</v>
      </c>
      <c r="AJ20" s="62"/>
      <c r="AK20" s="252"/>
      <c r="AL20" s="252"/>
      <c r="AM20" s="252"/>
      <c r="AN20" s="305"/>
      <c r="AO20" s="305"/>
      <c r="AP20" s="305"/>
      <c r="AQ20" s="252"/>
      <c r="AR20" s="252"/>
      <c r="AS20" s="252"/>
      <c r="AT20" s="252"/>
    </row>
    <row r="21" spans="1:46" ht="60.75" customHeight="1">
      <c r="A21" s="56" t="s">
        <v>296</v>
      </c>
      <c r="B21" s="56"/>
      <c r="C21" s="41">
        <v>87</v>
      </c>
      <c r="D21" s="56" t="s">
        <v>297</v>
      </c>
      <c r="E21" s="57">
        <f>COUNTIF(AE5:AE93, "Fixed Bed Reactor")</f>
        <v>10</v>
      </c>
      <c r="F21" s="36"/>
      <c r="G21" s="36"/>
      <c r="H21" s="36"/>
      <c r="I21" s="36"/>
      <c r="J21" s="36"/>
      <c r="K21" s="36"/>
      <c r="L21" s="36"/>
      <c r="M21" s="36"/>
      <c r="N21" s="36"/>
      <c r="P21" s="304"/>
      <c r="Q21" s="58">
        <v>0</v>
      </c>
      <c r="R21" s="59">
        <v>100</v>
      </c>
      <c r="S21" s="59">
        <v>0</v>
      </c>
      <c r="T21" s="59">
        <v>0</v>
      </c>
      <c r="U21" s="59">
        <v>0</v>
      </c>
      <c r="V21" s="59">
        <v>0</v>
      </c>
      <c r="W21" s="59">
        <v>500</v>
      </c>
      <c r="X21" s="62">
        <v>14</v>
      </c>
      <c r="Y21" s="59">
        <v>2</v>
      </c>
      <c r="Z21" s="62"/>
      <c r="AA21" s="62"/>
      <c r="AB21" s="62"/>
      <c r="AC21" s="62"/>
      <c r="AD21" s="60">
        <v>0</v>
      </c>
      <c r="AE21" s="61" t="s">
        <v>57</v>
      </c>
      <c r="AF21" s="68">
        <v>1</v>
      </c>
      <c r="AG21" s="63">
        <v>71.11</v>
      </c>
      <c r="AH21" s="62">
        <v>28.85</v>
      </c>
      <c r="AI21" s="62">
        <v>0.04</v>
      </c>
      <c r="AJ21" s="62"/>
      <c r="AK21" s="252"/>
      <c r="AL21" s="252"/>
      <c r="AM21" s="252"/>
      <c r="AN21" s="305"/>
      <c r="AO21" s="305"/>
      <c r="AP21" s="305"/>
      <c r="AQ21" s="252"/>
      <c r="AR21" s="252"/>
      <c r="AS21" s="252"/>
      <c r="AT21" s="252"/>
    </row>
    <row r="22" spans="1:46" ht="25.5" customHeight="1">
      <c r="A22" s="56" t="s">
        <v>298</v>
      </c>
      <c r="B22" s="56"/>
      <c r="C22" s="165">
        <f>COUNTIF(AD6:AD93,1)</f>
        <v>0</v>
      </c>
      <c r="D22" s="56" t="s">
        <v>299</v>
      </c>
      <c r="E22" s="57">
        <f>COUNTIF(AE5:AE93, "Fluidized Bed Reactor")</f>
        <v>20</v>
      </c>
      <c r="F22" s="36"/>
      <c r="G22" s="36"/>
      <c r="H22" s="36"/>
      <c r="I22" s="36"/>
      <c r="J22" s="36"/>
      <c r="K22" s="36"/>
      <c r="L22" s="36"/>
      <c r="M22" s="36"/>
      <c r="N22" s="36"/>
      <c r="P22" s="304"/>
      <c r="Q22" s="58">
        <v>0</v>
      </c>
      <c r="R22" s="59">
        <v>0</v>
      </c>
      <c r="S22" s="59">
        <v>0</v>
      </c>
      <c r="T22" s="59">
        <v>0</v>
      </c>
      <c r="U22" s="59">
        <v>0</v>
      </c>
      <c r="V22" s="59">
        <v>100</v>
      </c>
      <c r="W22" s="59">
        <v>500</v>
      </c>
      <c r="X22" s="62">
        <v>6</v>
      </c>
      <c r="Y22" s="59">
        <v>2</v>
      </c>
      <c r="Z22" s="62"/>
      <c r="AA22" s="62"/>
      <c r="AB22" s="62"/>
      <c r="AC22" s="62"/>
      <c r="AD22" s="60">
        <v>0</v>
      </c>
      <c r="AE22" s="61" t="s">
        <v>57</v>
      </c>
      <c r="AF22" s="68">
        <v>1</v>
      </c>
      <c r="AG22" s="63">
        <v>38.89</v>
      </c>
      <c r="AH22" s="62">
        <v>52.13</v>
      </c>
      <c r="AI22" s="62">
        <v>8.98</v>
      </c>
      <c r="AJ22" s="62"/>
      <c r="AK22" s="252"/>
      <c r="AL22" s="252"/>
      <c r="AM22" s="252"/>
      <c r="AN22" s="305"/>
      <c r="AO22" s="305"/>
      <c r="AP22" s="305"/>
      <c r="AQ22" s="252"/>
      <c r="AR22" s="252"/>
      <c r="AS22" s="252"/>
      <c r="AT22" s="252"/>
    </row>
    <row r="23" spans="1:46" ht="51.75" customHeight="1">
      <c r="A23" s="36"/>
      <c r="B23" s="36"/>
      <c r="C23" s="36"/>
      <c r="D23" s="36"/>
      <c r="E23" s="36"/>
      <c r="F23" s="36"/>
      <c r="G23" s="36"/>
      <c r="H23" s="36"/>
      <c r="I23" s="36"/>
      <c r="J23" s="36"/>
      <c r="K23" s="36"/>
      <c r="L23" s="36"/>
      <c r="M23" s="36"/>
      <c r="N23" s="37"/>
      <c r="P23" s="304"/>
      <c r="Q23" s="58">
        <v>0</v>
      </c>
      <c r="R23" s="59">
        <v>0</v>
      </c>
      <c r="S23" s="59">
        <v>0</v>
      </c>
      <c r="T23" s="59">
        <v>0</v>
      </c>
      <c r="U23" s="59">
        <v>0</v>
      </c>
      <c r="V23" s="59">
        <v>100</v>
      </c>
      <c r="W23" s="59">
        <v>500</v>
      </c>
      <c r="X23" s="62">
        <v>8</v>
      </c>
      <c r="Y23" s="59">
        <v>2</v>
      </c>
      <c r="Z23" s="62"/>
      <c r="AA23" s="62"/>
      <c r="AB23" s="62"/>
      <c r="AC23" s="62"/>
      <c r="AD23" s="60">
        <v>0</v>
      </c>
      <c r="AE23" s="61" t="s">
        <v>57</v>
      </c>
      <c r="AF23" s="68">
        <v>1</v>
      </c>
      <c r="AG23" s="63">
        <v>34.159999999999997</v>
      </c>
      <c r="AH23" s="62">
        <v>57.72</v>
      </c>
      <c r="AI23" s="62">
        <v>8.1199999999999992</v>
      </c>
      <c r="AJ23" s="62"/>
      <c r="AK23" s="252"/>
      <c r="AL23" s="252"/>
      <c r="AM23" s="252"/>
      <c r="AN23" s="305"/>
      <c r="AO23" s="305"/>
      <c r="AP23" s="305"/>
      <c r="AQ23" s="252"/>
      <c r="AR23" s="252"/>
      <c r="AS23" s="252"/>
      <c r="AT23" s="252"/>
    </row>
    <row r="24" spans="1:46" ht="41.25" customHeight="1">
      <c r="A24" s="286" t="s">
        <v>266</v>
      </c>
      <c r="B24" s="287"/>
      <c r="C24" s="288"/>
      <c r="D24" s="37"/>
      <c r="E24" s="37"/>
      <c r="F24" s="37"/>
      <c r="G24" s="37"/>
      <c r="H24" s="37"/>
      <c r="I24" s="37"/>
      <c r="J24" s="37"/>
      <c r="K24" s="37"/>
      <c r="L24" s="37"/>
      <c r="M24" s="37"/>
      <c r="N24" s="37"/>
      <c r="P24" s="304"/>
      <c r="Q24" s="58">
        <v>0</v>
      </c>
      <c r="R24" s="59">
        <v>0</v>
      </c>
      <c r="S24" s="59">
        <v>0</v>
      </c>
      <c r="T24" s="59">
        <v>0</v>
      </c>
      <c r="U24" s="59">
        <v>0</v>
      </c>
      <c r="V24" s="59">
        <v>100</v>
      </c>
      <c r="W24" s="59">
        <v>500</v>
      </c>
      <c r="X24" s="62">
        <v>10</v>
      </c>
      <c r="Y24" s="59">
        <v>2</v>
      </c>
      <c r="Z24" s="62"/>
      <c r="AA24" s="62"/>
      <c r="AB24" s="62"/>
      <c r="AC24" s="62"/>
      <c r="AD24" s="60">
        <v>0</v>
      </c>
      <c r="AE24" s="61" t="s">
        <v>57</v>
      </c>
      <c r="AF24" s="68">
        <v>1</v>
      </c>
      <c r="AG24" s="63">
        <v>32.130000000000003</v>
      </c>
      <c r="AH24" s="62">
        <v>60.23</v>
      </c>
      <c r="AI24" s="62">
        <v>7.64</v>
      </c>
      <c r="AJ24" s="62"/>
      <c r="AK24" s="252"/>
      <c r="AL24" s="252"/>
      <c r="AM24" s="252"/>
      <c r="AN24" s="305"/>
      <c r="AO24" s="305"/>
      <c r="AP24" s="305"/>
      <c r="AQ24" s="252"/>
      <c r="AR24" s="252"/>
      <c r="AS24" s="252"/>
      <c r="AT24" s="252"/>
    </row>
    <row r="25" spans="1:46" ht="75.75" customHeight="1">
      <c r="A25" s="42">
        <v>21</v>
      </c>
      <c r="B25" s="42"/>
      <c r="C25" s="42">
        <v>7</v>
      </c>
      <c r="D25" s="38"/>
      <c r="E25" s="38"/>
      <c r="F25" s="38"/>
      <c r="G25" s="38"/>
      <c r="H25" s="38"/>
      <c r="I25" s="38"/>
      <c r="J25" s="38"/>
      <c r="K25" s="38"/>
      <c r="L25" s="38"/>
      <c r="M25" s="38"/>
      <c r="N25" s="38"/>
      <c r="P25" s="304"/>
      <c r="Q25" s="58">
        <v>0</v>
      </c>
      <c r="R25" s="59">
        <v>0</v>
      </c>
      <c r="S25" s="59">
        <v>0</v>
      </c>
      <c r="T25" s="59">
        <v>0</v>
      </c>
      <c r="U25" s="59">
        <v>0</v>
      </c>
      <c r="V25" s="59">
        <v>100</v>
      </c>
      <c r="W25" s="59">
        <v>500</v>
      </c>
      <c r="X25" s="62">
        <v>12</v>
      </c>
      <c r="Y25" s="59">
        <v>2</v>
      </c>
      <c r="Z25" s="62"/>
      <c r="AA25" s="62"/>
      <c r="AB25" s="62"/>
      <c r="AC25" s="62"/>
      <c r="AD25" s="60">
        <v>0</v>
      </c>
      <c r="AE25" s="61" t="s">
        <v>57</v>
      </c>
      <c r="AF25" s="68">
        <v>1</v>
      </c>
      <c r="AG25" s="63">
        <v>30.33</v>
      </c>
      <c r="AH25" s="62">
        <v>63.03</v>
      </c>
      <c r="AI25" s="62">
        <v>6.61</v>
      </c>
      <c r="AJ25" s="62"/>
      <c r="AK25" s="252"/>
      <c r="AL25" s="252"/>
      <c r="AM25" s="252"/>
      <c r="AN25" s="305"/>
      <c r="AO25" s="305"/>
      <c r="AP25" s="305"/>
      <c r="AQ25" s="252"/>
      <c r="AR25" s="252"/>
      <c r="AS25" s="252"/>
      <c r="AT25" s="252"/>
    </row>
    <row r="26" spans="1:46" ht="76.5" customHeight="1">
      <c r="A26" s="42">
        <v>22</v>
      </c>
      <c r="B26" s="42"/>
      <c r="C26" s="42">
        <v>4</v>
      </c>
      <c r="D26" s="38"/>
      <c r="E26" s="38"/>
      <c r="F26" s="38"/>
      <c r="G26" s="38"/>
      <c r="H26" s="38"/>
      <c r="I26" s="38"/>
      <c r="J26" s="38"/>
      <c r="K26" s="38"/>
      <c r="L26" s="38"/>
      <c r="M26" s="38"/>
      <c r="N26" s="38"/>
      <c r="P26" s="304"/>
      <c r="Q26" s="58">
        <v>0</v>
      </c>
      <c r="R26" s="59">
        <v>0</v>
      </c>
      <c r="S26" s="59">
        <v>0</v>
      </c>
      <c r="T26" s="59">
        <v>0</v>
      </c>
      <c r="U26" s="59">
        <v>0</v>
      </c>
      <c r="V26" s="59">
        <v>100</v>
      </c>
      <c r="W26" s="59">
        <v>500</v>
      </c>
      <c r="X26" s="62">
        <v>14</v>
      </c>
      <c r="Y26" s="59">
        <v>2</v>
      </c>
      <c r="Z26" s="62"/>
      <c r="AA26" s="62"/>
      <c r="AB26" s="62"/>
      <c r="AC26" s="62"/>
      <c r="AD26" s="60">
        <v>0</v>
      </c>
      <c r="AE26" s="61" t="s">
        <v>57</v>
      </c>
      <c r="AF26" s="68">
        <v>1</v>
      </c>
      <c r="AG26" s="63">
        <v>29.14</v>
      </c>
      <c r="AH26" s="62">
        <v>65.12</v>
      </c>
      <c r="AI26" s="62">
        <v>5.74</v>
      </c>
      <c r="AJ26" s="62"/>
      <c r="AK26" s="252"/>
      <c r="AL26" s="252"/>
      <c r="AM26" s="252"/>
      <c r="AN26" s="305"/>
      <c r="AO26" s="305"/>
      <c r="AP26" s="305"/>
      <c r="AQ26" s="252"/>
      <c r="AR26" s="252"/>
      <c r="AS26" s="252"/>
      <c r="AT26" s="252"/>
    </row>
    <row r="27" spans="1:46" ht="25.5" customHeight="1">
      <c r="A27" s="43">
        <v>24</v>
      </c>
      <c r="B27" s="43"/>
      <c r="C27" s="44">
        <v>15</v>
      </c>
      <c r="D27" s="39"/>
      <c r="E27" s="39"/>
      <c r="F27" s="39"/>
      <c r="G27" s="39"/>
      <c r="H27" s="39"/>
      <c r="I27" s="39"/>
      <c r="J27" s="39"/>
      <c r="K27" s="39"/>
      <c r="L27" s="39"/>
      <c r="M27" s="39"/>
      <c r="N27" s="39"/>
      <c r="P27" s="304"/>
      <c r="Q27" s="58">
        <v>0</v>
      </c>
      <c r="R27" s="59">
        <v>0</v>
      </c>
      <c r="S27" s="62">
        <v>100</v>
      </c>
      <c r="T27" s="59">
        <v>0</v>
      </c>
      <c r="U27" s="59">
        <v>0</v>
      </c>
      <c r="V27" s="59">
        <v>0</v>
      </c>
      <c r="W27" s="59">
        <v>500</v>
      </c>
      <c r="X27" s="62">
        <v>6</v>
      </c>
      <c r="Y27" s="59">
        <v>2</v>
      </c>
      <c r="Z27" s="62"/>
      <c r="AA27" s="62"/>
      <c r="AB27" s="62"/>
      <c r="AC27" s="62"/>
      <c r="AD27" s="60">
        <v>0</v>
      </c>
      <c r="AE27" s="61" t="s">
        <v>57</v>
      </c>
      <c r="AF27" s="68">
        <v>1</v>
      </c>
      <c r="AG27" s="63">
        <v>82.12</v>
      </c>
      <c r="AH27" s="62">
        <v>17.760000000000002</v>
      </c>
      <c r="AI27" s="62">
        <v>0.12</v>
      </c>
      <c r="AJ27" s="62"/>
      <c r="AK27" s="252"/>
      <c r="AL27" s="252"/>
      <c r="AM27" s="252"/>
      <c r="AN27" s="305"/>
      <c r="AO27" s="305"/>
      <c r="AP27" s="305"/>
      <c r="AQ27" s="252"/>
      <c r="AR27" s="252"/>
      <c r="AS27" s="252"/>
      <c r="AT27" s="252"/>
    </row>
    <row r="28" spans="1:46" ht="25.5" customHeight="1">
      <c r="A28" s="43">
        <v>13</v>
      </c>
      <c r="B28" s="43"/>
      <c r="C28" s="44">
        <v>4</v>
      </c>
      <c r="D28" s="39"/>
      <c r="E28" s="39"/>
      <c r="F28" s="39"/>
      <c r="G28" s="39"/>
      <c r="H28" s="39"/>
      <c r="I28" s="39"/>
      <c r="J28" s="39"/>
      <c r="K28" s="39"/>
      <c r="L28" s="39"/>
      <c r="M28" s="39"/>
      <c r="N28" s="39"/>
      <c r="P28" s="304"/>
      <c r="Q28" s="58">
        <v>0</v>
      </c>
      <c r="R28" s="59">
        <v>0</v>
      </c>
      <c r="S28" s="62">
        <v>100</v>
      </c>
      <c r="T28" s="59">
        <v>0</v>
      </c>
      <c r="U28" s="59">
        <v>0</v>
      </c>
      <c r="V28" s="59">
        <v>0</v>
      </c>
      <c r="W28" s="59">
        <v>500</v>
      </c>
      <c r="X28" s="62">
        <v>8</v>
      </c>
      <c r="Y28" s="59">
        <v>2</v>
      </c>
      <c r="Z28" s="62"/>
      <c r="AA28" s="62"/>
      <c r="AB28" s="62"/>
      <c r="AC28" s="62"/>
      <c r="AD28" s="60">
        <v>0</v>
      </c>
      <c r="AE28" s="61" t="s">
        <v>57</v>
      </c>
      <c r="AF28" s="68">
        <v>1</v>
      </c>
      <c r="AG28" s="63">
        <v>81.319999999999993</v>
      </c>
      <c r="AH28" s="62">
        <v>18.68</v>
      </c>
      <c r="AI28" s="62">
        <v>0.09</v>
      </c>
      <c r="AJ28" s="62"/>
      <c r="AK28" s="252"/>
      <c r="AL28" s="252"/>
      <c r="AM28" s="252"/>
      <c r="AN28" s="305"/>
      <c r="AO28" s="305"/>
      <c r="AP28" s="305"/>
      <c r="AQ28" s="252"/>
      <c r="AR28" s="252"/>
      <c r="AS28" s="252"/>
      <c r="AT28" s="252"/>
    </row>
    <row r="29" spans="1:46" ht="25.5" customHeight="1">
      <c r="A29" s="43">
        <v>25</v>
      </c>
      <c r="B29" s="43"/>
      <c r="C29" s="44">
        <v>4</v>
      </c>
      <c r="D29" s="39"/>
      <c r="E29" s="39"/>
      <c r="F29" s="39"/>
      <c r="G29" s="39"/>
      <c r="H29" s="39"/>
      <c r="I29" s="39"/>
      <c r="J29" s="39"/>
      <c r="K29" s="39"/>
      <c r="L29" s="39"/>
      <c r="M29" s="39"/>
      <c r="N29" s="39"/>
      <c r="P29" s="304"/>
      <c r="Q29" s="58">
        <v>0</v>
      </c>
      <c r="R29" s="59">
        <v>0</v>
      </c>
      <c r="S29" s="62">
        <v>100</v>
      </c>
      <c r="T29" s="59">
        <v>0</v>
      </c>
      <c r="U29" s="59">
        <v>0</v>
      </c>
      <c r="V29" s="59">
        <v>0</v>
      </c>
      <c r="W29" s="59">
        <v>500</v>
      </c>
      <c r="X29" s="62">
        <v>10</v>
      </c>
      <c r="Y29" s="59">
        <v>2</v>
      </c>
      <c r="Z29" s="62"/>
      <c r="AA29" s="62"/>
      <c r="AB29" s="62"/>
      <c r="AC29" s="62"/>
      <c r="AD29" s="60">
        <v>0</v>
      </c>
      <c r="AE29" s="61" t="s">
        <v>57</v>
      </c>
      <c r="AF29" s="68">
        <v>1</v>
      </c>
      <c r="AG29" s="63">
        <v>80.650000000000006</v>
      </c>
      <c r="AH29" s="62">
        <v>19.28</v>
      </c>
      <c r="AI29" s="62">
        <v>7.0000000000000007E-2</v>
      </c>
      <c r="AJ29" s="62"/>
      <c r="AK29" s="252"/>
      <c r="AL29" s="252"/>
      <c r="AM29" s="252"/>
      <c r="AN29" s="305"/>
      <c r="AO29" s="305"/>
      <c r="AP29" s="305"/>
      <c r="AQ29" s="252"/>
      <c r="AR29" s="252"/>
      <c r="AS29" s="252"/>
      <c r="AT29" s="252"/>
    </row>
    <row r="30" spans="1:46" ht="25.5" customHeight="1">
      <c r="A30" s="43">
        <v>26</v>
      </c>
      <c r="B30" s="43"/>
      <c r="C30" s="44">
        <v>8</v>
      </c>
      <c r="D30" s="39"/>
      <c r="E30" s="39"/>
      <c r="F30" s="39"/>
      <c r="G30" s="39"/>
      <c r="H30" s="39"/>
      <c r="I30" s="39"/>
      <c r="J30" s="39"/>
      <c r="K30" s="39"/>
      <c r="L30" s="39"/>
      <c r="M30" s="39"/>
      <c r="N30" s="39"/>
      <c r="P30" s="304"/>
      <c r="Q30" s="58">
        <v>0</v>
      </c>
      <c r="R30" s="59">
        <v>0</v>
      </c>
      <c r="S30" s="62">
        <v>100</v>
      </c>
      <c r="T30" s="59">
        <v>0</v>
      </c>
      <c r="U30" s="59">
        <v>0</v>
      </c>
      <c r="V30" s="59">
        <v>0</v>
      </c>
      <c r="W30" s="59">
        <v>500</v>
      </c>
      <c r="X30" s="62">
        <v>12</v>
      </c>
      <c r="Y30" s="59">
        <v>2</v>
      </c>
      <c r="Z30" s="62"/>
      <c r="AA30" s="62"/>
      <c r="AB30" s="62"/>
      <c r="AC30" s="62"/>
      <c r="AD30" s="60">
        <v>0</v>
      </c>
      <c r="AE30" s="61" t="s">
        <v>57</v>
      </c>
      <c r="AF30" s="68">
        <v>1</v>
      </c>
      <c r="AG30" s="63">
        <v>79.41</v>
      </c>
      <c r="AH30" s="62">
        <v>20.55</v>
      </c>
      <c r="AI30" s="62">
        <v>0.04</v>
      </c>
      <c r="AJ30" s="62"/>
      <c r="AK30" s="252"/>
      <c r="AL30" s="252"/>
      <c r="AM30" s="252"/>
      <c r="AN30" s="305"/>
      <c r="AO30" s="305"/>
      <c r="AP30" s="305"/>
      <c r="AQ30" s="252"/>
      <c r="AR30" s="252"/>
      <c r="AS30" s="252"/>
      <c r="AT30" s="252"/>
    </row>
    <row r="31" spans="1:46">
      <c r="A31" s="43">
        <v>27</v>
      </c>
      <c r="B31" s="43"/>
      <c r="C31" s="44">
        <v>8</v>
      </c>
      <c r="D31" s="39"/>
      <c r="E31" s="39"/>
      <c r="F31" s="39"/>
      <c r="G31" s="39"/>
      <c r="H31" s="39"/>
      <c r="I31" s="39"/>
      <c r="J31" s="39"/>
      <c r="K31" s="39"/>
      <c r="L31" s="39"/>
      <c r="M31" s="39"/>
      <c r="N31" s="39"/>
      <c r="P31" s="304"/>
      <c r="Q31" s="58">
        <v>0</v>
      </c>
      <c r="R31" s="59">
        <v>0</v>
      </c>
      <c r="S31" s="62">
        <v>100</v>
      </c>
      <c r="T31" s="59">
        <v>0</v>
      </c>
      <c r="U31" s="59">
        <v>0</v>
      </c>
      <c r="V31" s="59">
        <v>0</v>
      </c>
      <c r="W31" s="59">
        <v>500</v>
      </c>
      <c r="X31" s="62">
        <v>14</v>
      </c>
      <c r="Y31" s="59">
        <v>2</v>
      </c>
      <c r="Z31" s="62"/>
      <c r="AA31" s="62"/>
      <c r="AB31" s="62"/>
      <c r="AC31" s="62"/>
      <c r="AD31" s="60">
        <v>0</v>
      </c>
      <c r="AE31" s="61" t="s">
        <v>57</v>
      </c>
      <c r="AF31" s="68">
        <v>1</v>
      </c>
      <c r="AG31" s="63">
        <v>78.260000000000005</v>
      </c>
      <c r="AH31" s="62">
        <v>21.74</v>
      </c>
      <c r="AI31" s="62">
        <v>0</v>
      </c>
      <c r="AJ31" s="62"/>
      <c r="AK31" s="252"/>
      <c r="AL31" s="252"/>
      <c r="AM31" s="252"/>
      <c r="AN31" s="305"/>
      <c r="AO31" s="305"/>
      <c r="AP31" s="305"/>
      <c r="AQ31" s="252"/>
      <c r="AR31" s="252"/>
      <c r="AS31" s="252"/>
      <c r="AT31" s="252"/>
    </row>
    <row r="32" spans="1:46">
      <c r="A32" s="34">
        <v>28</v>
      </c>
      <c r="B32" s="34"/>
      <c r="C32" s="32">
        <v>2</v>
      </c>
      <c r="P32" s="358">
        <v>13</v>
      </c>
      <c r="Q32" s="179">
        <v>26.2</v>
      </c>
      <c r="R32" s="179">
        <v>31.1</v>
      </c>
      <c r="S32" s="179">
        <v>8.1999999999999993</v>
      </c>
      <c r="T32" s="179">
        <v>13</v>
      </c>
      <c r="U32" s="179">
        <v>0</v>
      </c>
      <c r="V32" s="179">
        <v>0</v>
      </c>
      <c r="W32" s="179">
        <v>500</v>
      </c>
      <c r="X32" s="179">
        <v>20</v>
      </c>
      <c r="Y32" s="179">
        <v>2.5</v>
      </c>
      <c r="Z32" s="179">
        <v>400</v>
      </c>
      <c r="AA32" s="179"/>
      <c r="AB32" s="179">
        <v>30</v>
      </c>
      <c r="AC32" s="179">
        <v>200</v>
      </c>
      <c r="AD32" s="60">
        <v>0</v>
      </c>
      <c r="AE32" s="179" t="s">
        <v>117</v>
      </c>
      <c r="AF32" s="64">
        <v>2</v>
      </c>
      <c r="AG32" s="64">
        <v>29</v>
      </c>
      <c r="AH32" s="179">
        <v>20.89</v>
      </c>
      <c r="AI32" s="179">
        <v>50.11</v>
      </c>
      <c r="AJ32" s="179"/>
      <c r="AK32" s="249" t="s">
        <v>118</v>
      </c>
      <c r="AL32" s="249"/>
      <c r="AM32" s="249"/>
      <c r="AN32" s="304" t="s">
        <v>119</v>
      </c>
      <c r="AO32" s="304"/>
      <c r="AP32" s="304"/>
      <c r="AQ32" s="317" t="s">
        <v>120</v>
      </c>
      <c r="AR32" s="317"/>
      <c r="AS32" s="317"/>
      <c r="AT32" s="317"/>
    </row>
    <row r="33" spans="1:46" ht="45" customHeight="1">
      <c r="A33" s="34">
        <v>29</v>
      </c>
      <c r="B33" s="34"/>
      <c r="C33" s="32">
        <v>5</v>
      </c>
      <c r="P33" s="248"/>
      <c r="Q33" s="179">
        <v>17.8</v>
      </c>
      <c r="R33" s="179">
        <v>19.600000000000001</v>
      </c>
      <c r="S33" s="179">
        <v>13.9</v>
      </c>
      <c r="T33" s="179">
        <v>8.6999999999999993</v>
      </c>
      <c r="U33" s="179">
        <v>0</v>
      </c>
      <c r="V33" s="179">
        <v>0</v>
      </c>
      <c r="W33" s="179">
        <v>500</v>
      </c>
      <c r="X33" s="179">
        <v>20</v>
      </c>
      <c r="Y33" s="179">
        <v>2.5</v>
      </c>
      <c r="Z33" s="179">
        <v>400</v>
      </c>
      <c r="AA33" s="179"/>
      <c r="AB33" s="179">
        <v>30</v>
      </c>
      <c r="AC33" s="179">
        <v>200</v>
      </c>
      <c r="AD33" s="60">
        <v>0</v>
      </c>
      <c r="AE33" s="179" t="s">
        <v>117</v>
      </c>
      <c r="AF33" s="64">
        <v>2</v>
      </c>
      <c r="AG33" s="64">
        <v>26.33</v>
      </c>
      <c r="AH33" s="179">
        <v>19.170000000000002</v>
      </c>
      <c r="AI33" s="179">
        <v>54.5</v>
      </c>
      <c r="AJ33" s="179"/>
      <c r="AK33" s="249"/>
      <c r="AL33" s="249"/>
      <c r="AM33" s="249"/>
      <c r="AN33" s="304"/>
      <c r="AO33" s="304"/>
      <c r="AP33" s="304"/>
      <c r="AQ33" s="317"/>
      <c r="AR33" s="317"/>
      <c r="AS33" s="317"/>
      <c r="AT33" s="317"/>
    </row>
    <row r="34" spans="1:46" ht="45" customHeight="1">
      <c r="A34" s="34">
        <v>32</v>
      </c>
      <c r="B34" s="34"/>
      <c r="C34" s="32">
        <v>6</v>
      </c>
      <c r="P34" s="248"/>
      <c r="Q34" s="179">
        <v>3.5</v>
      </c>
      <c r="R34" s="179">
        <v>25</v>
      </c>
      <c r="S34" s="179">
        <v>22.2</v>
      </c>
      <c r="T34" s="179">
        <v>4</v>
      </c>
      <c r="U34" s="179">
        <v>0</v>
      </c>
      <c r="V34" s="179">
        <v>0</v>
      </c>
      <c r="W34" s="179">
        <v>500</v>
      </c>
      <c r="X34" s="179">
        <v>20</v>
      </c>
      <c r="Y34" s="179">
        <v>2.5</v>
      </c>
      <c r="Z34" s="179">
        <v>400</v>
      </c>
      <c r="AA34" s="179"/>
      <c r="AB34" s="179">
        <v>30</v>
      </c>
      <c r="AC34" s="179">
        <v>200</v>
      </c>
      <c r="AD34" s="60">
        <v>0</v>
      </c>
      <c r="AE34" s="179" t="s">
        <v>117</v>
      </c>
      <c r="AF34" s="182">
        <v>2</v>
      </c>
      <c r="AG34" s="64">
        <v>44.62</v>
      </c>
      <c r="AH34" s="179">
        <v>39</v>
      </c>
      <c r="AI34" s="179">
        <v>16.38</v>
      </c>
      <c r="AJ34" s="179"/>
      <c r="AK34" s="249"/>
      <c r="AL34" s="249"/>
      <c r="AM34" s="249"/>
      <c r="AN34" s="304"/>
      <c r="AO34" s="304"/>
      <c r="AP34" s="304"/>
      <c r="AQ34" s="317"/>
      <c r="AR34" s="317"/>
      <c r="AS34" s="317"/>
      <c r="AT34" s="317"/>
    </row>
    <row r="35" spans="1:46" ht="45" customHeight="1">
      <c r="A35" s="34">
        <v>33</v>
      </c>
      <c r="B35" s="34"/>
      <c r="C35" s="32">
        <v>4</v>
      </c>
      <c r="P35" s="248"/>
      <c r="Q35" s="184">
        <v>17</v>
      </c>
      <c r="R35" s="184">
        <v>34</v>
      </c>
      <c r="S35" s="184">
        <v>15.4</v>
      </c>
      <c r="T35" s="184">
        <v>12.4</v>
      </c>
      <c r="U35" s="184">
        <v>0</v>
      </c>
      <c r="V35" s="184">
        <v>0</v>
      </c>
      <c r="W35" s="184">
        <v>500</v>
      </c>
      <c r="X35" s="184">
        <v>20</v>
      </c>
      <c r="Y35" s="179">
        <v>2.5</v>
      </c>
      <c r="Z35" s="184">
        <v>400</v>
      </c>
      <c r="AA35" s="184"/>
      <c r="AB35" s="184">
        <v>30</v>
      </c>
      <c r="AC35" s="184">
        <v>200</v>
      </c>
      <c r="AD35" s="60">
        <v>0</v>
      </c>
      <c r="AE35" s="69" t="s">
        <v>117</v>
      </c>
      <c r="AF35" s="179">
        <v>2</v>
      </c>
      <c r="AG35" s="182">
        <v>43.2</v>
      </c>
      <c r="AH35" s="184">
        <v>9.2799999999999994</v>
      </c>
      <c r="AI35" s="184">
        <v>47.52</v>
      </c>
      <c r="AJ35" s="184"/>
      <c r="AK35" s="249"/>
      <c r="AL35" s="249"/>
      <c r="AM35" s="249"/>
      <c r="AN35" s="304"/>
      <c r="AO35" s="304"/>
      <c r="AP35" s="304"/>
      <c r="AQ35" s="317"/>
      <c r="AR35" s="317"/>
      <c r="AS35" s="317"/>
      <c r="AT35" s="317"/>
    </row>
    <row r="36" spans="1:46">
      <c r="A36" s="32">
        <v>34</v>
      </c>
      <c r="B36" s="32"/>
      <c r="C36" s="32">
        <v>19</v>
      </c>
      <c r="P36" s="357">
        <v>25</v>
      </c>
      <c r="Q36" s="59">
        <v>100</v>
      </c>
      <c r="R36" s="59">
        <v>0</v>
      </c>
      <c r="S36" s="59">
        <v>0</v>
      </c>
      <c r="T36" s="59">
        <v>0</v>
      </c>
      <c r="U36" s="59">
        <v>0</v>
      </c>
      <c r="V36" s="59">
        <v>0</v>
      </c>
      <c r="W36" s="59">
        <v>430</v>
      </c>
      <c r="X36" s="62">
        <v>3</v>
      </c>
      <c r="Y36" s="59"/>
      <c r="Z36" s="62">
        <v>10</v>
      </c>
      <c r="AA36" s="62"/>
      <c r="AB36" s="150">
        <v>350</v>
      </c>
      <c r="AC36" s="62"/>
      <c r="AD36" s="60">
        <v>0</v>
      </c>
      <c r="AE36" s="70" t="s">
        <v>57</v>
      </c>
      <c r="AF36" s="61">
        <v>1</v>
      </c>
      <c r="AG36" s="63">
        <v>84.7</v>
      </c>
      <c r="AH36" s="62">
        <v>6.3</v>
      </c>
      <c r="AI36" s="62">
        <v>9</v>
      </c>
      <c r="AJ36" s="62"/>
      <c r="AK36" s="252" t="s">
        <v>122</v>
      </c>
      <c r="AL36" s="252"/>
      <c r="AM36" s="252"/>
      <c r="AN36" s="305" t="s">
        <v>123</v>
      </c>
      <c r="AO36" s="305"/>
      <c r="AP36" s="305"/>
      <c r="AQ36" s="252" t="s">
        <v>124</v>
      </c>
      <c r="AR36" s="252"/>
      <c r="AS36" s="252"/>
      <c r="AT36" s="252"/>
    </row>
    <row r="37" spans="1:46">
      <c r="C37">
        <f>SUM(C25:C36)</f>
        <v>86</v>
      </c>
      <c r="D37" t="s">
        <v>300</v>
      </c>
      <c r="P37" s="357"/>
      <c r="Q37" s="59">
        <v>0</v>
      </c>
      <c r="R37" s="59">
        <v>100</v>
      </c>
      <c r="S37" s="59">
        <v>0</v>
      </c>
      <c r="T37" s="59">
        <v>0</v>
      </c>
      <c r="U37" s="59">
        <v>0</v>
      </c>
      <c r="V37" s="59">
        <v>0</v>
      </c>
      <c r="W37" s="59">
        <v>430</v>
      </c>
      <c r="X37" s="62">
        <v>3</v>
      </c>
      <c r="Y37" s="62"/>
      <c r="Z37" s="62">
        <v>10</v>
      </c>
      <c r="AA37" s="62"/>
      <c r="AB37" s="150">
        <v>300</v>
      </c>
      <c r="AC37" s="62"/>
      <c r="AD37" s="60">
        <v>0</v>
      </c>
      <c r="AE37" s="70" t="s">
        <v>57</v>
      </c>
      <c r="AF37" s="61">
        <v>1</v>
      </c>
      <c r="AG37" s="63">
        <v>84.3</v>
      </c>
      <c r="AH37" s="62">
        <v>8.1999999999999993</v>
      </c>
      <c r="AI37" s="62">
        <v>7.5</v>
      </c>
      <c r="AJ37" s="62"/>
      <c r="AK37" s="252"/>
      <c r="AL37" s="252"/>
      <c r="AM37" s="252"/>
      <c r="AN37" s="305"/>
      <c r="AO37" s="305"/>
      <c r="AP37" s="305"/>
      <c r="AQ37" s="252"/>
      <c r="AR37" s="252"/>
      <c r="AS37" s="252"/>
      <c r="AT37" s="252"/>
    </row>
    <row r="38" spans="1:46">
      <c r="P38" s="357"/>
      <c r="Q38" s="152">
        <v>0</v>
      </c>
      <c r="R38" s="152">
        <v>100</v>
      </c>
      <c r="S38" s="59">
        <v>0</v>
      </c>
      <c r="T38" s="59">
        <v>0</v>
      </c>
      <c r="U38" s="59">
        <v>0</v>
      </c>
      <c r="V38" s="59">
        <v>0</v>
      </c>
      <c r="W38" s="59">
        <v>430</v>
      </c>
      <c r="X38" s="62">
        <v>3</v>
      </c>
      <c r="Y38" s="62"/>
      <c r="Z38" s="62">
        <v>10</v>
      </c>
      <c r="AA38" s="62"/>
      <c r="AB38" s="150">
        <v>300</v>
      </c>
      <c r="AC38" s="62"/>
      <c r="AD38" s="60">
        <v>0</v>
      </c>
      <c r="AE38" s="70" t="s">
        <v>57</v>
      </c>
      <c r="AF38" s="61">
        <v>1</v>
      </c>
      <c r="AG38" s="63">
        <v>84.6</v>
      </c>
      <c r="AH38" s="62">
        <v>7.8</v>
      </c>
      <c r="AI38" s="62">
        <v>7.6</v>
      </c>
      <c r="AJ38" s="62"/>
      <c r="AK38" s="252"/>
      <c r="AL38" s="252"/>
      <c r="AM38" s="252"/>
      <c r="AN38" s="305"/>
      <c r="AO38" s="305"/>
      <c r="AP38" s="305"/>
      <c r="AQ38" s="252"/>
      <c r="AR38" s="252"/>
      <c r="AS38" s="252"/>
      <c r="AT38" s="252"/>
    </row>
    <row r="39" spans="1:46">
      <c r="P39" s="357"/>
      <c r="Q39" s="152">
        <v>50</v>
      </c>
      <c r="R39" s="59">
        <v>50</v>
      </c>
      <c r="S39" s="59">
        <v>0</v>
      </c>
      <c r="T39" s="59">
        <v>0</v>
      </c>
      <c r="U39" s="59">
        <v>0</v>
      </c>
      <c r="V39" s="59">
        <v>0</v>
      </c>
      <c r="W39" s="59">
        <v>430</v>
      </c>
      <c r="X39" s="62">
        <v>3</v>
      </c>
      <c r="Y39" s="62"/>
      <c r="Z39" s="62">
        <v>10</v>
      </c>
      <c r="AA39" s="62"/>
      <c r="AB39" s="150">
        <v>375</v>
      </c>
      <c r="AC39" s="62"/>
      <c r="AD39" s="60">
        <v>0</v>
      </c>
      <c r="AE39" s="70" t="s">
        <v>57</v>
      </c>
      <c r="AF39" s="61">
        <v>1</v>
      </c>
      <c r="AG39" s="63">
        <v>83.7</v>
      </c>
      <c r="AH39" s="62">
        <v>11.6</v>
      </c>
      <c r="AI39" s="62">
        <v>11</v>
      </c>
      <c r="AJ39" s="62"/>
      <c r="AK39" s="252"/>
      <c r="AL39" s="252"/>
      <c r="AM39" s="252"/>
      <c r="AN39" s="305"/>
      <c r="AO39" s="305"/>
      <c r="AP39" s="305"/>
      <c r="AQ39" s="252"/>
      <c r="AR39" s="252"/>
      <c r="AS39" s="252"/>
      <c r="AT39" s="252"/>
    </row>
    <row r="40" spans="1:46">
      <c r="P40" s="318">
        <v>26</v>
      </c>
      <c r="Q40" s="180">
        <v>0</v>
      </c>
      <c r="R40" s="180">
        <v>0</v>
      </c>
      <c r="S40" s="180">
        <v>0</v>
      </c>
      <c r="T40" s="180">
        <v>100</v>
      </c>
      <c r="U40" s="180">
        <v>0</v>
      </c>
      <c r="V40" s="180">
        <v>0</v>
      </c>
      <c r="W40" s="180">
        <v>450</v>
      </c>
      <c r="X40" s="180">
        <v>10</v>
      </c>
      <c r="Y40" s="180"/>
      <c r="Z40" s="180">
        <v>1000</v>
      </c>
      <c r="AA40" s="180"/>
      <c r="AB40" s="180">
        <v>75</v>
      </c>
      <c r="AC40" s="180"/>
      <c r="AD40" s="60">
        <v>0</v>
      </c>
      <c r="AE40" s="70" t="s">
        <v>57</v>
      </c>
      <c r="AF40" s="61">
        <v>1</v>
      </c>
      <c r="AG40" s="65">
        <v>80.8</v>
      </c>
      <c r="AH40" s="180">
        <v>13</v>
      </c>
      <c r="AI40" s="180">
        <v>6.2</v>
      </c>
      <c r="AJ40" s="180"/>
      <c r="AK40" s="317" t="s">
        <v>131</v>
      </c>
      <c r="AL40" s="317"/>
      <c r="AM40" s="317"/>
      <c r="AN40" s="319" t="s">
        <v>132</v>
      </c>
      <c r="AO40" s="319"/>
      <c r="AP40" s="319"/>
      <c r="AQ40" s="317" t="s">
        <v>133</v>
      </c>
      <c r="AR40" s="317"/>
      <c r="AS40" s="317"/>
      <c r="AT40" s="317"/>
    </row>
    <row r="41" spans="1:46">
      <c r="P41" s="318"/>
      <c r="Q41" s="180">
        <v>50</v>
      </c>
      <c r="R41" s="180">
        <v>50</v>
      </c>
      <c r="S41" s="180">
        <v>0</v>
      </c>
      <c r="T41" s="180">
        <v>0</v>
      </c>
      <c r="U41" s="180">
        <v>0</v>
      </c>
      <c r="V41" s="180">
        <v>0</v>
      </c>
      <c r="W41" s="180">
        <v>450</v>
      </c>
      <c r="X41" s="180">
        <v>10</v>
      </c>
      <c r="Y41" s="180"/>
      <c r="Z41" s="180">
        <v>1000</v>
      </c>
      <c r="AA41" s="180"/>
      <c r="AB41" s="180">
        <v>75</v>
      </c>
      <c r="AC41" s="180"/>
      <c r="AD41" s="60">
        <v>0</v>
      </c>
      <c r="AE41" s="61" t="s">
        <v>57</v>
      </c>
      <c r="AF41" s="61">
        <v>1</v>
      </c>
      <c r="AG41" s="65">
        <v>25</v>
      </c>
      <c r="AH41" s="180">
        <v>62</v>
      </c>
      <c r="AI41" s="180">
        <v>13</v>
      </c>
      <c r="AJ41" s="180"/>
      <c r="AK41" s="317"/>
      <c r="AL41" s="317"/>
      <c r="AM41" s="317"/>
      <c r="AN41" s="319"/>
      <c r="AO41" s="319"/>
      <c r="AP41" s="319"/>
      <c r="AQ41" s="317"/>
      <c r="AR41" s="317"/>
      <c r="AS41" s="317"/>
      <c r="AT41" s="317"/>
    </row>
    <row r="42" spans="1:46">
      <c r="P42" s="318"/>
      <c r="Q42" s="180">
        <v>0</v>
      </c>
      <c r="R42" s="180">
        <v>0</v>
      </c>
      <c r="S42" s="180">
        <v>100</v>
      </c>
      <c r="T42" s="180">
        <v>0</v>
      </c>
      <c r="U42" s="180">
        <v>0</v>
      </c>
      <c r="V42" s="180">
        <v>0</v>
      </c>
      <c r="W42" s="180">
        <v>450</v>
      </c>
      <c r="X42" s="180">
        <v>10</v>
      </c>
      <c r="Y42" s="180"/>
      <c r="Z42" s="180">
        <v>1000</v>
      </c>
      <c r="AA42" s="180"/>
      <c r="AB42" s="180">
        <v>75</v>
      </c>
      <c r="AC42" s="180"/>
      <c r="AD42" s="60">
        <v>0</v>
      </c>
      <c r="AE42" s="61" t="s">
        <v>57</v>
      </c>
      <c r="AF42" s="61">
        <v>1</v>
      </c>
      <c r="AG42" s="65">
        <v>42</v>
      </c>
      <c r="AH42" s="180">
        <v>54</v>
      </c>
      <c r="AI42" s="180">
        <v>3.5</v>
      </c>
      <c r="AJ42" s="180"/>
      <c r="AK42" s="317"/>
      <c r="AL42" s="317"/>
      <c r="AM42" s="317"/>
      <c r="AN42" s="319"/>
      <c r="AO42" s="319"/>
      <c r="AP42" s="319"/>
      <c r="AQ42" s="317"/>
      <c r="AR42" s="317"/>
      <c r="AS42" s="317"/>
      <c r="AT42" s="317"/>
    </row>
    <row r="43" spans="1:46">
      <c r="P43" s="318"/>
      <c r="Q43" s="180">
        <v>0</v>
      </c>
      <c r="R43" s="180">
        <v>0</v>
      </c>
      <c r="S43" s="180">
        <v>50</v>
      </c>
      <c r="T43" s="180">
        <v>50</v>
      </c>
      <c r="U43" s="180">
        <v>0</v>
      </c>
      <c r="V43" s="180">
        <v>0</v>
      </c>
      <c r="W43" s="180">
        <v>450</v>
      </c>
      <c r="X43" s="180">
        <v>10</v>
      </c>
      <c r="Y43" s="180"/>
      <c r="Z43" s="180">
        <v>1000</v>
      </c>
      <c r="AA43" s="180"/>
      <c r="AB43" s="180">
        <v>75</v>
      </c>
      <c r="AC43" s="180"/>
      <c r="AD43" s="60">
        <v>0</v>
      </c>
      <c r="AE43" s="61" t="s">
        <v>57</v>
      </c>
      <c r="AF43" s="61">
        <v>1</v>
      </c>
      <c r="AG43" s="65">
        <v>25</v>
      </c>
      <c r="AH43" s="180">
        <v>69.900000000000006</v>
      </c>
      <c r="AI43" s="180">
        <v>5.0999999999999996</v>
      </c>
      <c r="AJ43" s="180"/>
      <c r="AK43" s="317"/>
      <c r="AL43" s="317"/>
      <c r="AM43" s="317"/>
      <c r="AN43" s="319"/>
      <c r="AO43" s="319"/>
      <c r="AP43" s="319"/>
      <c r="AQ43" s="317"/>
      <c r="AR43" s="317"/>
      <c r="AS43" s="317"/>
      <c r="AT43" s="317"/>
    </row>
    <row r="44" spans="1:46">
      <c r="P44" s="318"/>
      <c r="Q44" s="180">
        <v>25</v>
      </c>
      <c r="R44" s="180">
        <v>25</v>
      </c>
      <c r="S44" s="180">
        <v>0</v>
      </c>
      <c r="T44" s="180">
        <v>50</v>
      </c>
      <c r="U44" s="180">
        <v>0</v>
      </c>
      <c r="V44" s="180">
        <v>0</v>
      </c>
      <c r="W44" s="180">
        <v>450</v>
      </c>
      <c r="X44" s="180">
        <v>10</v>
      </c>
      <c r="Y44" s="180"/>
      <c r="Z44" s="180">
        <v>1000</v>
      </c>
      <c r="AA44" s="180"/>
      <c r="AB44" s="180">
        <v>75</v>
      </c>
      <c r="AC44" s="180"/>
      <c r="AD44" s="60">
        <v>0</v>
      </c>
      <c r="AE44" s="61" t="s">
        <v>57</v>
      </c>
      <c r="AF44" s="61">
        <v>1</v>
      </c>
      <c r="AG44" s="65">
        <v>54</v>
      </c>
      <c r="AH44" s="180">
        <v>38.299999999999997</v>
      </c>
      <c r="AI44" s="180">
        <v>7.7</v>
      </c>
      <c r="AJ44" s="180"/>
      <c r="AK44" s="317"/>
      <c r="AL44" s="317"/>
      <c r="AM44" s="317"/>
      <c r="AN44" s="319"/>
      <c r="AO44" s="319"/>
      <c r="AP44" s="319"/>
      <c r="AQ44" s="317"/>
      <c r="AR44" s="317"/>
      <c r="AS44" s="317"/>
      <c r="AT44" s="317"/>
    </row>
    <row r="45" spans="1:46">
      <c r="P45" s="318"/>
      <c r="Q45" s="180">
        <v>25</v>
      </c>
      <c r="R45" s="180">
        <v>25</v>
      </c>
      <c r="S45" s="180">
        <v>50</v>
      </c>
      <c r="T45" s="180">
        <v>0</v>
      </c>
      <c r="U45" s="180">
        <v>0</v>
      </c>
      <c r="V45" s="180">
        <v>0</v>
      </c>
      <c r="W45" s="180">
        <v>450</v>
      </c>
      <c r="X45" s="180">
        <v>10</v>
      </c>
      <c r="Y45" s="180"/>
      <c r="Z45" s="180">
        <v>1000</v>
      </c>
      <c r="AA45" s="180"/>
      <c r="AB45" s="180">
        <v>75</v>
      </c>
      <c r="AC45" s="180"/>
      <c r="AD45" s="60">
        <v>0</v>
      </c>
      <c r="AE45" s="61" t="s">
        <v>57</v>
      </c>
      <c r="AF45" s="61">
        <v>1</v>
      </c>
      <c r="AG45" s="65">
        <v>24</v>
      </c>
      <c r="AH45" s="180">
        <v>51.2</v>
      </c>
      <c r="AI45" s="180">
        <v>24.8</v>
      </c>
      <c r="AJ45" s="180"/>
      <c r="AK45" s="317"/>
      <c r="AL45" s="317"/>
      <c r="AM45" s="317"/>
      <c r="AN45" s="319"/>
      <c r="AO45" s="319"/>
      <c r="AP45" s="319"/>
      <c r="AQ45" s="317"/>
      <c r="AR45" s="317"/>
      <c r="AS45" s="317"/>
      <c r="AT45" s="317"/>
    </row>
    <row r="46" spans="1:46">
      <c r="P46" s="318"/>
      <c r="Q46" s="180">
        <v>12.5</v>
      </c>
      <c r="R46" s="180">
        <v>12.5</v>
      </c>
      <c r="S46" s="180">
        <v>25</v>
      </c>
      <c r="T46" s="180">
        <v>50</v>
      </c>
      <c r="U46" s="180">
        <v>0</v>
      </c>
      <c r="V46" s="180">
        <v>0</v>
      </c>
      <c r="W46" s="180">
        <v>450</v>
      </c>
      <c r="X46" s="180">
        <v>10</v>
      </c>
      <c r="Y46" s="180"/>
      <c r="Z46" s="180">
        <v>1000</v>
      </c>
      <c r="AA46" s="180"/>
      <c r="AB46" s="180">
        <v>75</v>
      </c>
      <c r="AC46" s="180"/>
      <c r="AD46" s="60">
        <v>0</v>
      </c>
      <c r="AE46" s="61" t="s">
        <v>57</v>
      </c>
      <c r="AF46" s="61">
        <v>1</v>
      </c>
      <c r="AG46" s="65">
        <v>49</v>
      </c>
      <c r="AH46" s="180">
        <v>47.1</v>
      </c>
      <c r="AI46" s="180">
        <v>3.9</v>
      </c>
      <c r="AJ46" s="180"/>
      <c r="AK46" s="317"/>
      <c r="AL46" s="317"/>
      <c r="AM46" s="317"/>
      <c r="AN46" s="319"/>
      <c r="AO46" s="319"/>
      <c r="AP46" s="319"/>
      <c r="AQ46" s="317"/>
      <c r="AR46" s="317"/>
      <c r="AS46" s="317"/>
      <c r="AT46" s="317"/>
    </row>
    <row r="47" spans="1:46">
      <c r="P47" s="318"/>
      <c r="Q47" s="180">
        <v>10</v>
      </c>
      <c r="R47" s="180">
        <v>10</v>
      </c>
      <c r="S47" s="180">
        <v>20</v>
      </c>
      <c r="T47" s="180">
        <v>40</v>
      </c>
      <c r="U47" s="180">
        <v>0</v>
      </c>
      <c r="V47" s="180">
        <v>20</v>
      </c>
      <c r="W47" s="180">
        <v>450</v>
      </c>
      <c r="X47" s="180">
        <v>10</v>
      </c>
      <c r="Y47" s="180"/>
      <c r="Z47" s="180">
        <v>1000</v>
      </c>
      <c r="AA47" s="180"/>
      <c r="AB47" s="180">
        <v>75</v>
      </c>
      <c r="AC47" s="180"/>
      <c r="AD47" s="60">
        <v>0</v>
      </c>
      <c r="AE47" s="61" t="s">
        <v>57</v>
      </c>
      <c r="AF47" s="61">
        <v>1</v>
      </c>
      <c r="AG47" s="65">
        <v>40</v>
      </c>
      <c r="AH47" s="180">
        <v>42</v>
      </c>
      <c r="AI47" s="180">
        <v>18</v>
      </c>
      <c r="AJ47" s="180"/>
      <c r="AK47" s="317"/>
      <c r="AL47" s="317"/>
      <c r="AM47" s="317"/>
      <c r="AN47" s="319"/>
      <c r="AO47" s="319"/>
      <c r="AP47" s="319"/>
      <c r="AQ47" s="317"/>
      <c r="AR47" s="317"/>
      <c r="AS47" s="317"/>
      <c r="AT47" s="317"/>
    </row>
    <row r="48" spans="1:46">
      <c r="P48" s="320">
        <v>27</v>
      </c>
      <c r="Q48" s="180">
        <v>0</v>
      </c>
      <c r="R48" s="180">
        <v>100</v>
      </c>
      <c r="S48" s="180">
        <v>0</v>
      </c>
      <c r="T48" s="180">
        <v>0</v>
      </c>
      <c r="U48" s="180">
        <v>0</v>
      </c>
      <c r="V48" s="180">
        <v>0</v>
      </c>
      <c r="W48" s="180">
        <v>450</v>
      </c>
      <c r="X48" s="180">
        <v>7.5</v>
      </c>
      <c r="Y48" s="180"/>
      <c r="Z48" s="180">
        <v>17</v>
      </c>
      <c r="AA48" s="180"/>
      <c r="AB48" s="180">
        <v>92</v>
      </c>
      <c r="AC48" s="180">
        <v>50</v>
      </c>
      <c r="AD48" s="60">
        <v>0</v>
      </c>
      <c r="AE48" s="61" t="s">
        <v>57</v>
      </c>
      <c r="AF48" s="61">
        <v>1</v>
      </c>
      <c r="AG48" s="65">
        <v>79.8</v>
      </c>
      <c r="AH48" s="180">
        <v>15.1</v>
      </c>
      <c r="AI48" s="180">
        <v>5.0999999999999996</v>
      </c>
      <c r="AJ48" s="180"/>
      <c r="AK48" s="318" t="s">
        <v>137</v>
      </c>
      <c r="AL48" s="318"/>
      <c r="AM48" s="318"/>
      <c r="AN48" s="319" t="s">
        <v>138</v>
      </c>
      <c r="AO48" s="319"/>
      <c r="AP48" s="319"/>
      <c r="AQ48" s="317" t="s">
        <v>139</v>
      </c>
      <c r="AR48" s="317"/>
      <c r="AS48" s="317"/>
      <c r="AT48" s="317"/>
    </row>
    <row r="49" spans="16:46">
      <c r="P49" s="321"/>
      <c r="Q49" s="180">
        <v>100</v>
      </c>
      <c r="R49" s="180">
        <v>0</v>
      </c>
      <c r="S49" s="180">
        <v>0</v>
      </c>
      <c r="T49" s="180">
        <v>0</v>
      </c>
      <c r="U49" s="180">
        <v>0</v>
      </c>
      <c r="V49" s="180">
        <v>0</v>
      </c>
      <c r="W49" s="180">
        <v>450</v>
      </c>
      <c r="X49" s="180">
        <v>7.5</v>
      </c>
      <c r="Y49" s="180"/>
      <c r="Z49" s="180">
        <v>17</v>
      </c>
      <c r="AA49" s="180"/>
      <c r="AB49" s="180">
        <v>92</v>
      </c>
      <c r="AC49" s="180">
        <v>50</v>
      </c>
      <c r="AD49" s="60">
        <v>0</v>
      </c>
      <c r="AE49" s="61" t="s">
        <v>57</v>
      </c>
      <c r="AF49" s="61">
        <v>1</v>
      </c>
      <c r="AG49" s="65">
        <v>79.8</v>
      </c>
      <c r="AH49" s="180">
        <v>17</v>
      </c>
      <c r="AI49" s="180">
        <v>3.2</v>
      </c>
      <c r="AJ49" s="180"/>
      <c r="AK49" s="318"/>
      <c r="AL49" s="318"/>
      <c r="AM49" s="318"/>
      <c r="AN49" s="319"/>
      <c r="AO49" s="319"/>
      <c r="AP49" s="319"/>
      <c r="AQ49" s="317"/>
      <c r="AR49" s="317"/>
      <c r="AS49" s="317"/>
      <c r="AT49" s="317"/>
    </row>
    <row r="50" spans="16:46">
      <c r="P50" s="321"/>
      <c r="Q50" s="180">
        <v>0</v>
      </c>
      <c r="R50" s="180">
        <v>100</v>
      </c>
      <c r="S50" s="180">
        <v>0</v>
      </c>
      <c r="T50" s="180">
        <v>0</v>
      </c>
      <c r="U50" s="180">
        <v>0</v>
      </c>
      <c r="V50" s="180">
        <v>0</v>
      </c>
      <c r="W50" s="180">
        <v>450</v>
      </c>
      <c r="X50" s="180">
        <v>7.5</v>
      </c>
      <c r="Y50" s="180"/>
      <c r="Z50" s="180">
        <v>17</v>
      </c>
      <c r="AA50" s="180"/>
      <c r="AB50" s="180">
        <v>92</v>
      </c>
      <c r="AC50" s="180">
        <v>50</v>
      </c>
      <c r="AD50" s="60">
        <v>0</v>
      </c>
      <c r="AE50" s="61" t="s">
        <v>57</v>
      </c>
      <c r="AF50" s="61">
        <v>1</v>
      </c>
      <c r="AG50" s="65">
        <v>79.099999999999994</v>
      </c>
      <c r="AH50" s="180">
        <v>12.6</v>
      </c>
      <c r="AI50" s="180">
        <v>8.3000000000000007</v>
      </c>
      <c r="AJ50" s="180"/>
      <c r="AK50" s="318"/>
      <c r="AL50" s="318"/>
      <c r="AM50" s="318"/>
      <c r="AN50" s="319"/>
      <c r="AO50" s="319"/>
      <c r="AP50" s="319"/>
      <c r="AQ50" s="317"/>
      <c r="AR50" s="317"/>
      <c r="AS50" s="317"/>
      <c r="AT50" s="317"/>
    </row>
    <row r="51" spans="16:46">
      <c r="P51" s="321"/>
      <c r="Q51" s="180">
        <v>0</v>
      </c>
      <c r="R51" s="180">
        <v>0</v>
      </c>
      <c r="S51" s="180">
        <v>100</v>
      </c>
      <c r="T51" s="180">
        <v>0</v>
      </c>
      <c r="U51" s="180">
        <v>0</v>
      </c>
      <c r="V51" s="180">
        <v>0</v>
      </c>
      <c r="W51" s="180">
        <v>450</v>
      </c>
      <c r="X51" s="180">
        <v>7.5</v>
      </c>
      <c r="Y51" s="180"/>
      <c r="Z51" s="180">
        <v>17</v>
      </c>
      <c r="AA51" s="180"/>
      <c r="AB51" s="180">
        <v>92</v>
      </c>
      <c r="AC51" s="180">
        <v>50</v>
      </c>
      <c r="AD51" s="60">
        <v>0</v>
      </c>
      <c r="AE51" s="61" t="s">
        <v>57</v>
      </c>
      <c r="AF51" s="61">
        <v>1</v>
      </c>
      <c r="AG51" s="65">
        <v>85</v>
      </c>
      <c r="AH51" s="180">
        <v>14.2</v>
      </c>
      <c r="AI51" s="180">
        <v>0.9</v>
      </c>
      <c r="AJ51" s="180"/>
      <c r="AK51" s="318"/>
      <c r="AL51" s="318"/>
      <c r="AM51" s="318"/>
      <c r="AN51" s="319"/>
      <c r="AO51" s="319"/>
      <c r="AP51" s="319"/>
      <c r="AQ51" s="317"/>
      <c r="AR51" s="317"/>
      <c r="AS51" s="317"/>
      <c r="AT51" s="317"/>
    </row>
    <row r="52" spans="16:46">
      <c r="P52" s="321"/>
      <c r="Q52" s="180">
        <v>0</v>
      </c>
      <c r="R52" s="180">
        <v>50</v>
      </c>
      <c r="S52" s="180">
        <v>50</v>
      </c>
      <c r="T52" s="180">
        <v>0</v>
      </c>
      <c r="U52" s="180">
        <v>0</v>
      </c>
      <c r="V52" s="180">
        <v>0</v>
      </c>
      <c r="W52" s="180">
        <v>450</v>
      </c>
      <c r="X52" s="180">
        <v>7.5</v>
      </c>
      <c r="Y52" s="180"/>
      <c r="Z52" s="180">
        <v>17</v>
      </c>
      <c r="AA52" s="180"/>
      <c r="AB52" s="180">
        <v>92</v>
      </c>
      <c r="AC52" s="180">
        <v>50</v>
      </c>
      <c r="AD52" s="60">
        <v>0</v>
      </c>
      <c r="AE52" s="61" t="s">
        <v>57</v>
      </c>
      <c r="AF52" s="61">
        <v>1</v>
      </c>
      <c r="AG52" s="65">
        <v>79.400000000000006</v>
      </c>
      <c r="AH52" s="180">
        <v>17.2</v>
      </c>
      <c r="AI52" s="180">
        <v>3.4</v>
      </c>
      <c r="AJ52" s="180"/>
      <c r="AK52" s="318"/>
      <c r="AL52" s="318"/>
      <c r="AM52" s="318"/>
      <c r="AN52" s="319"/>
      <c r="AO52" s="319"/>
      <c r="AP52" s="319"/>
      <c r="AQ52" s="317"/>
      <c r="AR52" s="317"/>
      <c r="AS52" s="317"/>
      <c r="AT52" s="317"/>
    </row>
    <row r="53" spans="16:46">
      <c r="P53" s="321"/>
      <c r="Q53" s="180">
        <v>33.299999999999997</v>
      </c>
      <c r="R53" s="180">
        <v>33.299999999999997</v>
      </c>
      <c r="S53" s="180">
        <v>33.299999999999997</v>
      </c>
      <c r="T53" s="180">
        <v>0</v>
      </c>
      <c r="U53" s="180">
        <v>0</v>
      </c>
      <c r="V53" s="180">
        <v>0</v>
      </c>
      <c r="W53" s="180">
        <v>450</v>
      </c>
      <c r="X53" s="180">
        <v>7.5</v>
      </c>
      <c r="Y53" s="180"/>
      <c r="Z53" s="180">
        <v>17</v>
      </c>
      <c r="AA53" s="180"/>
      <c r="AB53" s="180">
        <v>92</v>
      </c>
      <c r="AC53" s="180">
        <v>50</v>
      </c>
      <c r="AD53" s="60">
        <v>0</v>
      </c>
      <c r="AE53" s="61" t="s">
        <v>57</v>
      </c>
      <c r="AF53" s="61">
        <v>1</v>
      </c>
      <c r="AG53" s="65">
        <v>82.4</v>
      </c>
      <c r="AH53" s="180">
        <v>13.8</v>
      </c>
      <c r="AI53" s="180">
        <v>3.8</v>
      </c>
      <c r="AJ53" s="180"/>
      <c r="AK53" s="318"/>
      <c r="AL53" s="318"/>
      <c r="AM53" s="318"/>
      <c r="AN53" s="319"/>
      <c r="AO53" s="319"/>
      <c r="AP53" s="319"/>
      <c r="AQ53" s="317"/>
      <c r="AR53" s="317"/>
      <c r="AS53" s="317"/>
      <c r="AT53" s="317"/>
    </row>
    <row r="54" spans="16:46">
      <c r="P54" s="321"/>
      <c r="Q54" s="180">
        <v>25</v>
      </c>
      <c r="R54" s="180">
        <v>50</v>
      </c>
      <c r="S54" s="180">
        <v>25</v>
      </c>
      <c r="T54" s="180">
        <v>0</v>
      </c>
      <c r="U54" s="180">
        <v>0</v>
      </c>
      <c r="V54" s="180">
        <v>0</v>
      </c>
      <c r="W54" s="180">
        <v>450</v>
      </c>
      <c r="X54" s="180">
        <v>7.5</v>
      </c>
      <c r="Y54" s="180"/>
      <c r="Z54" s="180">
        <v>17</v>
      </c>
      <c r="AA54" s="180"/>
      <c r="AB54" s="180">
        <v>92</v>
      </c>
      <c r="AC54" s="180">
        <v>50</v>
      </c>
      <c r="AD54" s="60">
        <v>0</v>
      </c>
      <c r="AE54" s="61" t="s">
        <v>57</v>
      </c>
      <c r="AF54" s="61">
        <v>1</v>
      </c>
      <c r="AG54" s="65">
        <v>79.7</v>
      </c>
      <c r="AH54" s="180">
        <v>14.4</v>
      </c>
      <c r="AI54" s="180">
        <v>5.9</v>
      </c>
      <c r="AJ54" s="180"/>
      <c r="AK54" s="318"/>
      <c r="AL54" s="318"/>
      <c r="AM54" s="318"/>
      <c r="AN54" s="319"/>
      <c r="AO54" s="319"/>
      <c r="AP54" s="319"/>
      <c r="AQ54" s="317"/>
      <c r="AR54" s="317"/>
      <c r="AS54" s="317"/>
      <c r="AT54" s="317"/>
    </row>
    <row r="55" spans="16:46">
      <c r="P55" s="322"/>
      <c r="Q55" s="183">
        <v>34.6</v>
      </c>
      <c r="R55" s="183">
        <v>34.6</v>
      </c>
      <c r="S55" s="183">
        <v>9.6</v>
      </c>
      <c r="T55" s="183">
        <v>9.6</v>
      </c>
      <c r="U55" s="183">
        <v>10.6</v>
      </c>
      <c r="V55" s="183">
        <v>1.1000000000000001</v>
      </c>
      <c r="W55" s="183">
        <v>450</v>
      </c>
      <c r="X55" s="183">
        <v>7.5</v>
      </c>
      <c r="Y55" s="183"/>
      <c r="Z55" s="183">
        <v>17</v>
      </c>
      <c r="AA55" s="183"/>
      <c r="AB55" s="183">
        <v>92</v>
      </c>
      <c r="AC55" s="183">
        <v>50</v>
      </c>
      <c r="AD55" s="60">
        <v>0</v>
      </c>
      <c r="AE55" s="61" t="s">
        <v>57</v>
      </c>
      <c r="AF55" s="61">
        <v>1</v>
      </c>
      <c r="AG55" s="181">
        <v>75.400000000000006</v>
      </c>
      <c r="AH55" s="183">
        <v>21.9</v>
      </c>
      <c r="AI55" s="183">
        <v>2.7</v>
      </c>
      <c r="AJ55" s="183"/>
      <c r="AK55" s="320"/>
      <c r="AL55" s="320"/>
      <c r="AM55" s="320"/>
      <c r="AN55" s="323"/>
      <c r="AO55" s="323"/>
      <c r="AP55" s="323"/>
      <c r="AQ55" s="324"/>
      <c r="AR55" s="324"/>
      <c r="AS55" s="324"/>
      <c r="AT55" s="324"/>
    </row>
    <row r="56" spans="16:46">
      <c r="P56" s="325">
        <v>28</v>
      </c>
      <c r="Q56" s="186">
        <v>25</v>
      </c>
      <c r="R56" s="186">
        <v>50</v>
      </c>
      <c r="S56" s="186">
        <v>25</v>
      </c>
      <c r="T56" s="186">
        <v>0</v>
      </c>
      <c r="U56" s="186">
        <v>0</v>
      </c>
      <c r="V56" s="186">
        <v>0</v>
      </c>
      <c r="W56" s="186">
        <v>450</v>
      </c>
      <c r="X56" s="186"/>
      <c r="Y56" s="186"/>
      <c r="Z56" s="186">
        <v>17</v>
      </c>
      <c r="AA56" s="186"/>
      <c r="AB56" s="186">
        <v>80</v>
      </c>
      <c r="AC56" s="186">
        <v>50</v>
      </c>
      <c r="AD56" s="60">
        <v>0</v>
      </c>
      <c r="AE56" s="61" t="s">
        <v>57</v>
      </c>
      <c r="AF56" s="61">
        <v>1</v>
      </c>
      <c r="AG56" s="66">
        <v>79.7</v>
      </c>
      <c r="AH56" s="186">
        <v>14.4</v>
      </c>
      <c r="AI56" s="186">
        <v>5.9</v>
      </c>
      <c r="AJ56" s="186"/>
      <c r="AK56" s="327" t="s">
        <v>141</v>
      </c>
      <c r="AL56" s="327"/>
      <c r="AM56" s="327"/>
      <c r="AN56" s="328" t="s">
        <v>142</v>
      </c>
      <c r="AO56" s="328"/>
      <c r="AP56" s="328"/>
      <c r="AQ56" s="327" t="s">
        <v>143</v>
      </c>
      <c r="AR56" s="327"/>
      <c r="AS56" s="327"/>
      <c r="AT56" s="327"/>
    </row>
    <row r="57" spans="16:46">
      <c r="P57" s="326"/>
      <c r="Q57" s="185">
        <v>0</v>
      </c>
      <c r="R57" s="185">
        <v>100</v>
      </c>
      <c r="S57" s="185">
        <v>0</v>
      </c>
      <c r="T57" s="185">
        <v>0</v>
      </c>
      <c r="U57" s="185">
        <v>0</v>
      </c>
      <c r="V57" s="185">
        <v>0</v>
      </c>
      <c r="W57" s="185">
        <v>450</v>
      </c>
      <c r="X57" s="185"/>
      <c r="Y57" s="185"/>
      <c r="Z57" s="185">
        <v>17</v>
      </c>
      <c r="AA57" s="185"/>
      <c r="AB57" s="185">
        <v>80</v>
      </c>
      <c r="AC57" s="185">
        <v>50</v>
      </c>
      <c r="AD57" s="60">
        <v>0</v>
      </c>
      <c r="AE57" s="61" t="s">
        <v>57</v>
      </c>
      <c r="AF57" s="61">
        <v>1</v>
      </c>
      <c r="AG57" s="67">
        <v>79.099999999999994</v>
      </c>
      <c r="AH57" s="185">
        <v>12.6</v>
      </c>
      <c r="AI57" s="185">
        <v>8.3000000000000007</v>
      </c>
      <c r="AJ57" s="185"/>
      <c r="AK57" s="325"/>
      <c r="AL57" s="325"/>
      <c r="AM57" s="325"/>
      <c r="AN57" s="329"/>
      <c r="AO57" s="329"/>
      <c r="AP57" s="329"/>
      <c r="AQ57" s="325"/>
      <c r="AR57" s="325"/>
      <c r="AS57" s="325"/>
      <c r="AT57" s="325"/>
    </row>
    <row r="58" spans="16:46">
      <c r="P58" s="318">
        <v>29</v>
      </c>
      <c r="Q58" s="180">
        <v>44.4</v>
      </c>
      <c r="R58" s="180">
        <v>0</v>
      </c>
      <c r="S58" s="180">
        <v>21.2</v>
      </c>
      <c r="T58" s="180">
        <v>13.3</v>
      </c>
      <c r="U58" s="180">
        <v>12.2</v>
      </c>
      <c r="V58" s="180">
        <v>8.9</v>
      </c>
      <c r="W58" s="180">
        <v>500</v>
      </c>
      <c r="X58" s="180">
        <v>5</v>
      </c>
      <c r="Y58" s="180">
        <v>7.5</v>
      </c>
      <c r="Z58" s="180">
        <v>35</v>
      </c>
      <c r="AA58" s="180"/>
      <c r="AB58" s="180">
        <v>60</v>
      </c>
      <c r="AC58" s="180"/>
      <c r="AD58" s="60">
        <v>0</v>
      </c>
      <c r="AE58" s="61" t="s">
        <v>57</v>
      </c>
      <c r="AF58" s="61">
        <v>1</v>
      </c>
      <c r="AG58" s="65">
        <v>48.7</v>
      </c>
      <c r="AH58" s="180">
        <v>3.7</v>
      </c>
      <c r="AI58" s="180">
        <v>34.6</v>
      </c>
      <c r="AJ58" s="180"/>
      <c r="AK58" s="330" t="s">
        <v>147</v>
      </c>
      <c r="AL58" s="331"/>
      <c r="AM58" s="332"/>
      <c r="AN58" s="339" t="s">
        <v>148</v>
      </c>
      <c r="AO58" s="340"/>
      <c r="AP58" s="341"/>
      <c r="AQ58" s="348" t="s">
        <v>149</v>
      </c>
      <c r="AR58" s="349"/>
      <c r="AS58" s="349"/>
      <c r="AT58" s="350"/>
    </row>
    <row r="59" spans="16:46">
      <c r="P59" s="318"/>
      <c r="Q59" s="180">
        <v>100</v>
      </c>
      <c r="R59" s="180">
        <v>0</v>
      </c>
      <c r="S59" s="180">
        <v>0</v>
      </c>
      <c r="T59" s="180">
        <v>0</v>
      </c>
      <c r="U59" s="180">
        <v>0</v>
      </c>
      <c r="V59" s="180">
        <v>0</v>
      </c>
      <c r="W59" s="180">
        <v>500</v>
      </c>
      <c r="X59" s="180">
        <v>5</v>
      </c>
      <c r="Y59" s="180">
        <v>3.5</v>
      </c>
      <c r="Z59" s="180">
        <v>35</v>
      </c>
      <c r="AA59" s="180"/>
      <c r="AB59" s="180">
        <v>60</v>
      </c>
      <c r="AC59" s="180"/>
      <c r="AD59" s="60">
        <v>0</v>
      </c>
      <c r="AE59" s="61" t="s">
        <v>57</v>
      </c>
      <c r="AF59" s="61">
        <v>1</v>
      </c>
      <c r="AG59" s="65">
        <v>93</v>
      </c>
      <c r="AH59" s="180">
        <v>7</v>
      </c>
      <c r="AI59" s="180">
        <v>0</v>
      </c>
      <c r="AJ59" s="180"/>
      <c r="AK59" s="333"/>
      <c r="AL59" s="334"/>
      <c r="AM59" s="335"/>
      <c r="AN59" s="342"/>
      <c r="AO59" s="343"/>
      <c r="AP59" s="344"/>
      <c r="AQ59" s="351"/>
      <c r="AR59" s="352"/>
      <c r="AS59" s="352"/>
      <c r="AT59" s="353"/>
    </row>
    <row r="60" spans="16:46">
      <c r="P60" s="318"/>
      <c r="Q60" s="180">
        <v>0</v>
      </c>
      <c r="R60" s="180">
        <v>0</v>
      </c>
      <c r="S60" s="180">
        <v>100</v>
      </c>
      <c r="T60" s="180">
        <v>0</v>
      </c>
      <c r="U60" s="180">
        <v>0</v>
      </c>
      <c r="V60" s="180">
        <v>0</v>
      </c>
      <c r="W60" s="180">
        <v>500</v>
      </c>
      <c r="X60" s="180">
        <v>5</v>
      </c>
      <c r="Y60" s="180">
        <v>3.5</v>
      </c>
      <c r="Z60" s="180">
        <v>35</v>
      </c>
      <c r="AA60" s="180"/>
      <c r="AB60" s="180">
        <v>60</v>
      </c>
      <c r="AC60" s="180"/>
      <c r="AD60" s="60">
        <v>0</v>
      </c>
      <c r="AE60" s="61" t="s">
        <v>57</v>
      </c>
      <c r="AF60" s="61">
        <v>1</v>
      </c>
      <c r="AG60" s="65">
        <v>95</v>
      </c>
      <c r="AH60" s="180">
        <v>5</v>
      </c>
      <c r="AI60" s="180">
        <v>0</v>
      </c>
      <c r="AJ60" s="180"/>
      <c r="AK60" s="333"/>
      <c r="AL60" s="334"/>
      <c r="AM60" s="335"/>
      <c r="AN60" s="342"/>
      <c r="AO60" s="343"/>
      <c r="AP60" s="344"/>
      <c r="AQ60" s="351"/>
      <c r="AR60" s="352"/>
      <c r="AS60" s="352"/>
      <c r="AT60" s="353"/>
    </row>
    <row r="61" spans="16:46">
      <c r="P61" s="318"/>
      <c r="Q61" s="180">
        <v>0</v>
      </c>
      <c r="R61" s="180">
        <v>0</v>
      </c>
      <c r="S61" s="180">
        <v>0</v>
      </c>
      <c r="T61" s="180">
        <v>100</v>
      </c>
      <c r="U61" s="180">
        <v>0</v>
      </c>
      <c r="V61" s="180">
        <v>0</v>
      </c>
      <c r="W61" s="180">
        <v>500</v>
      </c>
      <c r="X61" s="180">
        <v>5</v>
      </c>
      <c r="Y61" s="180">
        <v>3.5</v>
      </c>
      <c r="Z61" s="180">
        <v>35</v>
      </c>
      <c r="AA61" s="180"/>
      <c r="AB61" s="180">
        <v>60</v>
      </c>
      <c r="AC61" s="180"/>
      <c r="AD61" s="60">
        <v>0</v>
      </c>
      <c r="AE61" s="61" t="s">
        <v>57</v>
      </c>
      <c r="AF61" s="61">
        <v>1</v>
      </c>
      <c r="AG61" s="65">
        <v>71</v>
      </c>
      <c r="AH61" s="180">
        <v>2</v>
      </c>
      <c r="AI61" s="180">
        <v>27</v>
      </c>
      <c r="AJ61" s="180"/>
      <c r="AK61" s="333"/>
      <c r="AL61" s="334"/>
      <c r="AM61" s="335"/>
      <c r="AN61" s="342"/>
      <c r="AO61" s="343"/>
      <c r="AP61" s="344"/>
      <c r="AQ61" s="351"/>
      <c r="AR61" s="352"/>
      <c r="AS61" s="352"/>
      <c r="AT61" s="353"/>
    </row>
    <row r="62" spans="16:46">
      <c r="P62" s="318"/>
      <c r="Q62" s="180">
        <v>0</v>
      </c>
      <c r="R62" s="180">
        <v>0</v>
      </c>
      <c r="S62" s="180">
        <v>0</v>
      </c>
      <c r="T62" s="180">
        <v>0</v>
      </c>
      <c r="U62" s="180">
        <v>0</v>
      </c>
      <c r="V62" s="180">
        <v>100</v>
      </c>
      <c r="W62" s="180">
        <v>500</v>
      </c>
      <c r="X62" s="180">
        <v>5</v>
      </c>
      <c r="Y62" s="180">
        <v>3.5</v>
      </c>
      <c r="Z62" s="180">
        <v>35</v>
      </c>
      <c r="AA62" s="180"/>
      <c r="AB62" s="180">
        <v>60</v>
      </c>
      <c r="AC62" s="180"/>
      <c r="AD62" s="60">
        <v>0</v>
      </c>
      <c r="AE62" s="61" t="s">
        <v>57</v>
      </c>
      <c r="AF62" s="61">
        <v>1</v>
      </c>
      <c r="AG62" s="65">
        <v>15</v>
      </c>
      <c r="AH62" s="180">
        <v>32</v>
      </c>
      <c r="AI62" s="180">
        <v>53</v>
      </c>
      <c r="AJ62" s="180"/>
      <c r="AK62" s="336"/>
      <c r="AL62" s="337"/>
      <c r="AM62" s="338"/>
      <c r="AN62" s="345"/>
      <c r="AO62" s="346"/>
      <c r="AP62" s="347"/>
      <c r="AQ62" s="354"/>
      <c r="AR62" s="355"/>
      <c r="AS62" s="355"/>
      <c r="AT62" s="356"/>
    </row>
    <row r="63" spans="16:46">
      <c r="P63" s="317">
        <v>32</v>
      </c>
      <c r="Q63" s="180">
        <v>50</v>
      </c>
      <c r="R63" s="180">
        <v>50</v>
      </c>
      <c r="S63" s="180">
        <v>0</v>
      </c>
      <c r="T63" s="180">
        <v>0</v>
      </c>
      <c r="U63" s="180">
        <v>0</v>
      </c>
      <c r="V63" s="180">
        <v>0</v>
      </c>
      <c r="W63" s="180">
        <v>500</v>
      </c>
      <c r="X63" s="180">
        <v>10</v>
      </c>
      <c r="Y63" s="180">
        <v>5</v>
      </c>
      <c r="Z63" s="180">
        <v>2</v>
      </c>
      <c r="AA63" s="180"/>
      <c r="AB63" s="180">
        <v>30</v>
      </c>
      <c r="AC63" s="180"/>
      <c r="AD63" s="60">
        <v>0</v>
      </c>
      <c r="AE63" s="180" t="s">
        <v>117</v>
      </c>
      <c r="AF63" s="65">
        <v>2</v>
      </c>
      <c r="AG63" s="65">
        <v>83</v>
      </c>
      <c r="AH63" s="180">
        <v>10</v>
      </c>
      <c r="AI63" s="180">
        <v>0</v>
      </c>
      <c r="AJ63" s="180"/>
      <c r="AK63" s="318" t="s">
        <v>150</v>
      </c>
      <c r="AL63" s="318"/>
      <c r="AM63" s="318"/>
      <c r="AN63" s="319" t="s">
        <v>151</v>
      </c>
      <c r="AO63" s="319"/>
      <c r="AP63" s="319"/>
      <c r="AQ63" s="317" t="s">
        <v>152</v>
      </c>
      <c r="AR63" s="317"/>
      <c r="AS63" s="317"/>
      <c r="AT63" s="317"/>
    </row>
    <row r="64" spans="16:46">
      <c r="P64" s="317"/>
      <c r="Q64" s="180">
        <v>0</v>
      </c>
      <c r="R64" s="180">
        <v>0</v>
      </c>
      <c r="S64" s="180">
        <v>100</v>
      </c>
      <c r="T64" s="180">
        <v>0</v>
      </c>
      <c r="U64" s="180">
        <v>0</v>
      </c>
      <c r="V64" s="180">
        <v>0</v>
      </c>
      <c r="W64" s="180">
        <v>500</v>
      </c>
      <c r="X64" s="180">
        <v>10</v>
      </c>
      <c r="Y64" s="180">
        <v>5</v>
      </c>
      <c r="Z64" s="180">
        <v>2</v>
      </c>
      <c r="AA64" s="180"/>
      <c r="AB64" s="180">
        <v>30</v>
      </c>
      <c r="AC64" s="180"/>
      <c r="AD64" s="60">
        <v>0</v>
      </c>
      <c r="AE64" s="180" t="s">
        <v>117</v>
      </c>
      <c r="AF64" s="65">
        <v>2</v>
      </c>
      <c r="AG64" s="65">
        <v>81</v>
      </c>
      <c r="AH64" s="180">
        <v>17</v>
      </c>
      <c r="AI64" s="180">
        <v>0</v>
      </c>
      <c r="AJ64" s="180"/>
      <c r="AK64" s="318"/>
      <c r="AL64" s="318"/>
      <c r="AM64" s="318"/>
      <c r="AN64" s="319"/>
      <c r="AO64" s="319"/>
      <c r="AP64" s="319"/>
      <c r="AQ64" s="317"/>
      <c r="AR64" s="317"/>
      <c r="AS64" s="317"/>
      <c r="AT64" s="317"/>
    </row>
    <row r="65" spans="7:46">
      <c r="P65" s="317"/>
      <c r="Q65" s="180">
        <v>0</v>
      </c>
      <c r="R65" s="180">
        <v>0</v>
      </c>
      <c r="S65" s="180">
        <v>0</v>
      </c>
      <c r="T65" s="180">
        <v>100</v>
      </c>
      <c r="U65" s="180">
        <v>0</v>
      </c>
      <c r="V65" s="180">
        <v>0</v>
      </c>
      <c r="W65" s="180">
        <v>500</v>
      </c>
      <c r="X65" s="180">
        <v>10</v>
      </c>
      <c r="Y65" s="180">
        <v>5</v>
      </c>
      <c r="Z65" s="180">
        <v>2</v>
      </c>
      <c r="AA65" s="180"/>
      <c r="AB65" s="180">
        <v>30</v>
      </c>
      <c r="AC65" s="180"/>
      <c r="AD65" s="60">
        <v>0</v>
      </c>
      <c r="AE65" s="180" t="s">
        <v>117</v>
      </c>
      <c r="AF65" s="65">
        <v>2</v>
      </c>
      <c r="AG65" s="65">
        <v>97</v>
      </c>
      <c r="AH65" s="180">
        <v>3</v>
      </c>
      <c r="AI65" s="180">
        <v>0</v>
      </c>
      <c r="AJ65" s="180"/>
      <c r="AK65" s="318"/>
      <c r="AL65" s="318"/>
      <c r="AM65" s="318"/>
      <c r="AN65" s="319"/>
      <c r="AO65" s="319"/>
      <c r="AP65" s="319"/>
      <c r="AQ65" s="317"/>
      <c r="AR65" s="317"/>
      <c r="AS65" s="317"/>
      <c r="AT65" s="317"/>
    </row>
    <row r="66" spans="7:46">
      <c r="P66" s="317"/>
      <c r="Q66" s="180">
        <v>0</v>
      </c>
      <c r="R66" s="180">
        <v>0</v>
      </c>
      <c r="S66" s="180">
        <v>0</v>
      </c>
      <c r="T66" s="180">
        <v>0</v>
      </c>
      <c r="U66" s="180">
        <v>0</v>
      </c>
      <c r="V66" s="180">
        <v>100</v>
      </c>
      <c r="W66" s="180">
        <v>500</v>
      </c>
      <c r="X66" s="180">
        <v>10</v>
      </c>
      <c r="Y66" s="180">
        <v>5</v>
      </c>
      <c r="Z66" s="180">
        <v>2</v>
      </c>
      <c r="AA66" s="180"/>
      <c r="AB66" s="180">
        <v>30</v>
      </c>
      <c r="AC66" s="180"/>
      <c r="AD66" s="60">
        <v>0</v>
      </c>
      <c r="AE66" s="180" t="s">
        <v>117</v>
      </c>
      <c r="AF66" s="65">
        <v>2</v>
      </c>
      <c r="AG66" s="65">
        <v>38.5</v>
      </c>
      <c r="AH66" s="180">
        <v>30</v>
      </c>
      <c r="AI66" s="180">
        <v>20</v>
      </c>
      <c r="AJ66" s="180"/>
      <c r="AK66" s="318"/>
      <c r="AL66" s="318"/>
      <c r="AM66" s="318"/>
      <c r="AN66" s="319"/>
      <c r="AO66" s="319"/>
      <c r="AP66" s="319"/>
      <c r="AQ66" s="317"/>
      <c r="AR66" s="317"/>
      <c r="AS66" s="317"/>
      <c r="AT66" s="317"/>
    </row>
    <row r="67" spans="7:46">
      <c r="P67" s="317"/>
      <c r="Q67" s="180">
        <v>30</v>
      </c>
      <c r="R67" s="180">
        <v>30</v>
      </c>
      <c r="S67" s="180">
        <v>13</v>
      </c>
      <c r="T67" s="180">
        <v>18</v>
      </c>
      <c r="U67" s="180">
        <v>0</v>
      </c>
      <c r="V67" s="180">
        <v>0</v>
      </c>
      <c r="W67" s="180">
        <v>500</v>
      </c>
      <c r="X67" s="180">
        <v>10</v>
      </c>
      <c r="Y67" s="180">
        <v>5</v>
      </c>
      <c r="Z67" s="180">
        <v>2</v>
      </c>
      <c r="AA67" s="180"/>
      <c r="AB67" s="180">
        <v>30</v>
      </c>
      <c r="AC67" s="180"/>
      <c r="AD67" s="60">
        <v>0</v>
      </c>
      <c r="AE67" s="180" t="s">
        <v>117</v>
      </c>
      <c r="AF67" s="65">
        <v>2</v>
      </c>
      <c r="AG67" s="65">
        <v>80</v>
      </c>
      <c r="AH67" s="180">
        <v>13</v>
      </c>
      <c r="AI67" s="180">
        <v>7</v>
      </c>
      <c r="AJ67" s="180"/>
      <c r="AK67" s="318"/>
      <c r="AL67" s="318"/>
      <c r="AM67" s="318"/>
      <c r="AN67" s="319"/>
      <c r="AO67" s="319"/>
      <c r="AP67" s="319"/>
      <c r="AQ67" s="317"/>
      <c r="AR67" s="317"/>
      <c r="AS67" s="317"/>
      <c r="AT67" s="317"/>
    </row>
    <row r="68" spans="7:46">
      <c r="P68" s="317"/>
      <c r="Q68" s="180">
        <v>30</v>
      </c>
      <c r="R68" s="180">
        <v>30</v>
      </c>
      <c r="S68" s="180">
        <v>13</v>
      </c>
      <c r="T68" s="180">
        <v>18</v>
      </c>
      <c r="U68" s="180">
        <v>0</v>
      </c>
      <c r="V68" s="180">
        <v>0</v>
      </c>
      <c r="W68" s="180">
        <v>500</v>
      </c>
      <c r="X68" s="180">
        <v>10</v>
      </c>
      <c r="Y68" s="180">
        <v>5</v>
      </c>
      <c r="Z68" s="180">
        <v>2</v>
      </c>
      <c r="AA68" s="180"/>
      <c r="AB68" s="180">
        <v>30</v>
      </c>
      <c r="AC68" s="180"/>
      <c r="AD68" s="60">
        <v>0</v>
      </c>
      <c r="AE68" s="180" t="s">
        <v>117</v>
      </c>
      <c r="AF68" s="65">
        <v>2</v>
      </c>
      <c r="AG68" s="65">
        <v>88</v>
      </c>
      <c r="AH68" s="180">
        <v>10</v>
      </c>
      <c r="AI68" s="180">
        <v>2</v>
      </c>
      <c r="AJ68" s="180"/>
      <c r="AK68" s="318"/>
      <c r="AL68" s="318"/>
      <c r="AM68" s="318"/>
      <c r="AN68" s="319"/>
      <c r="AO68" s="319"/>
      <c r="AP68" s="319"/>
      <c r="AQ68" s="317"/>
      <c r="AR68" s="317"/>
      <c r="AS68" s="317"/>
      <c r="AT68" s="317"/>
    </row>
    <row r="69" spans="7:46">
      <c r="P69" s="317">
        <v>33</v>
      </c>
      <c r="Q69" s="180">
        <v>29.4</v>
      </c>
      <c r="R69" s="180">
        <v>29.4</v>
      </c>
      <c r="S69" s="180">
        <v>26.9</v>
      </c>
      <c r="T69" s="180">
        <v>8.6999999999999993</v>
      </c>
      <c r="U69" s="180">
        <v>0</v>
      </c>
      <c r="V69" s="180">
        <v>5.6</v>
      </c>
      <c r="W69" s="180">
        <v>450</v>
      </c>
      <c r="X69" s="180">
        <v>20</v>
      </c>
      <c r="Y69" s="180">
        <v>20</v>
      </c>
      <c r="Z69" s="180">
        <v>200</v>
      </c>
      <c r="AA69" s="180"/>
      <c r="AB69" s="180">
        <v>60</v>
      </c>
      <c r="AC69" s="180">
        <v>100</v>
      </c>
      <c r="AD69" s="60">
        <v>0</v>
      </c>
      <c r="AE69" s="180" t="s">
        <v>57</v>
      </c>
      <c r="AF69" s="65">
        <v>1</v>
      </c>
      <c r="AG69" s="65">
        <v>78</v>
      </c>
      <c r="AH69" s="180">
        <v>10</v>
      </c>
      <c r="AI69" s="180">
        <v>12</v>
      </c>
      <c r="AJ69" s="180"/>
      <c r="AK69" s="318" t="s">
        <v>155</v>
      </c>
      <c r="AL69" s="318"/>
      <c r="AM69" s="318"/>
      <c r="AN69" s="319" t="s">
        <v>156</v>
      </c>
      <c r="AO69" s="319"/>
      <c r="AP69" s="319"/>
      <c r="AQ69" s="317" t="s">
        <v>157</v>
      </c>
      <c r="AR69" s="317"/>
      <c r="AS69" s="317"/>
      <c r="AT69" s="317"/>
    </row>
    <row r="70" spans="7:46">
      <c r="P70" s="317"/>
      <c r="Q70" s="180">
        <v>29.4</v>
      </c>
      <c r="R70" s="180">
        <v>29.4</v>
      </c>
      <c r="S70" s="180">
        <v>26.9</v>
      </c>
      <c r="T70" s="180">
        <v>8.6999999999999993</v>
      </c>
      <c r="U70" s="180">
        <v>0</v>
      </c>
      <c r="V70" s="180">
        <v>5.6</v>
      </c>
      <c r="W70" s="180">
        <v>500</v>
      </c>
      <c r="X70" s="180">
        <v>20</v>
      </c>
      <c r="Y70" s="180">
        <v>20</v>
      </c>
      <c r="Z70" s="180">
        <v>200</v>
      </c>
      <c r="AA70" s="180"/>
      <c r="AB70" s="180">
        <v>60</v>
      </c>
      <c r="AC70" s="180">
        <v>100</v>
      </c>
      <c r="AD70" s="60">
        <v>0</v>
      </c>
      <c r="AE70" s="180" t="s">
        <v>57</v>
      </c>
      <c r="AF70" s="65">
        <v>1</v>
      </c>
      <c r="AG70" s="65">
        <v>80.5</v>
      </c>
      <c r="AH70" s="180">
        <v>10</v>
      </c>
      <c r="AI70" s="180">
        <v>9.5</v>
      </c>
      <c r="AJ70" s="180"/>
      <c r="AK70" s="318"/>
      <c r="AL70" s="318"/>
      <c r="AM70" s="318"/>
      <c r="AN70" s="319"/>
      <c r="AO70" s="319"/>
      <c r="AP70" s="319"/>
      <c r="AQ70" s="317"/>
      <c r="AR70" s="317"/>
      <c r="AS70" s="317"/>
      <c r="AT70" s="317"/>
    </row>
    <row r="71" spans="7:46">
      <c r="P71" s="317"/>
      <c r="Q71" s="180">
        <v>29.4</v>
      </c>
      <c r="R71" s="180">
        <v>29.4</v>
      </c>
      <c r="S71" s="180">
        <v>26.9</v>
      </c>
      <c r="T71" s="180">
        <v>8.6999999999999993</v>
      </c>
      <c r="U71" s="180">
        <v>0</v>
      </c>
      <c r="V71" s="180">
        <v>5.6</v>
      </c>
      <c r="W71" s="180">
        <v>550</v>
      </c>
      <c r="X71" s="180">
        <v>20</v>
      </c>
      <c r="Y71" s="180">
        <v>20</v>
      </c>
      <c r="Z71" s="180">
        <v>200</v>
      </c>
      <c r="AA71" s="180"/>
      <c r="AB71" s="180">
        <v>60</v>
      </c>
      <c r="AC71" s="180">
        <v>100</v>
      </c>
      <c r="AD71" s="60">
        <v>0</v>
      </c>
      <c r="AE71" s="180" t="s">
        <v>57</v>
      </c>
      <c r="AF71" s="65">
        <v>1</v>
      </c>
      <c r="AG71" s="65">
        <v>82</v>
      </c>
      <c r="AH71" s="180">
        <v>12</v>
      </c>
      <c r="AI71" s="180">
        <v>5</v>
      </c>
      <c r="AJ71" s="180"/>
      <c r="AK71" s="318"/>
      <c r="AL71" s="318"/>
      <c r="AM71" s="318"/>
      <c r="AN71" s="319"/>
      <c r="AO71" s="319"/>
      <c r="AP71" s="319"/>
      <c r="AQ71" s="317"/>
      <c r="AR71" s="317"/>
      <c r="AS71" s="317"/>
      <c r="AT71" s="317"/>
    </row>
    <row r="72" spans="7:46">
      <c r="P72" s="317"/>
      <c r="Q72" s="180">
        <v>29.4</v>
      </c>
      <c r="R72" s="180">
        <v>29.4</v>
      </c>
      <c r="S72" s="180">
        <v>26.9</v>
      </c>
      <c r="T72" s="180">
        <v>8.6999999999999993</v>
      </c>
      <c r="U72" s="180">
        <v>0</v>
      </c>
      <c r="V72" s="180">
        <v>5.6</v>
      </c>
      <c r="W72" s="180">
        <v>600</v>
      </c>
      <c r="X72" s="180">
        <v>20</v>
      </c>
      <c r="Y72" s="180">
        <v>20</v>
      </c>
      <c r="Z72" s="180">
        <v>200</v>
      </c>
      <c r="AA72" s="180"/>
      <c r="AB72" s="180">
        <v>60</v>
      </c>
      <c r="AC72" s="180">
        <v>100</v>
      </c>
      <c r="AD72" s="60">
        <v>0</v>
      </c>
      <c r="AE72" s="180" t="s">
        <v>57</v>
      </c>
      <c r="AF72" s="65">
        <v>1</v>
      </c>
      <c r="AG72" s="65">
        <v>84</v>
      </c>
      <c r="AH72" s="180">
        <v>12</v>
      </c>
      <c r="AI72" s="180">
        <v>3</v>
      </c>
      <c r="AJ72" s="180"/>
      <c r="AK72" s="318"/>
      <c r="AL72" s="318"/>
      <c r="AM72" s="318"/>
      <c r="AN72" s="319"/>
      <c r="AO72" s="319"/>
      <c r="AP72" s="319"/>
      <c r="AQ72" s="317"/>
      <c r="AR72" s="317"/>
      <c r="AS72" s="317"/>
      <c r="AT72" s="317"/>
    </row>
    <row r="73" spans="7:46">
      <c r="P73" s="318">
        <v>34</v>
      </c>
      <c r="Q73" s="180">
        <v>100</v>
      </c>
      <c r="R73" s="180">
        <v>0</v>
      </c>
      <c r="S73" s="180">
        <v>0</v>
      </c>
      <c r="T73" s="180">
        <v>0</v>
      </c>
      <c r="U73" s="180">
        <v>0</v>
      </c>
      <c r="V73" s="180">
        <v>0</v>
      </c>
      <c r="W73" s="180">
        <v>645</v>
      </c>
      <c r="X73" s="180"/>
      <c r="Y73" s="180">
        <v>0.22500000000000001</v>
      </c>
      <c r="Z73" s="180"/>
      <c r="AA73" s="180">
        <v>0.82</v>
      </c>
      <c r="AB73" s="180">
        <v>22.5</v>
      </c>
      <c r="AC73" s="180"/>
      <c r="AD73" s="60">
        <v>0</v>
      </c>
      <c r="AE73" s="180" t="s">
        <v>158</v>
      </c>
      <c r="AF73" s="65">
        <v>3</v>
      </c>
      <c r="AG73" s="65">
        <v>79.7</v>
      </c>
      <c r="AH73" s="180">
        <v>17.5</v>
      </c>
      <c r="AI73" s="180">
        <v>0</v>
      </c>
      <c r="AJ73" s="180"/>
      <c r="AK73" s="317" t="s">
        <v>159</v>
      </c>
      <c r="AL73" s="317"/>
      <c r="AM73" s="317"/>
      <c r="AN73" s="319" t="s">
        <v>160</v>
      </c>
      <c r="AO73" s="319"/>
      <c r="AP73" s="319"/>
      <c r="AQ73" s="317" t="s">
        <v>161</v>
      </c>
      <c r="AR73" s="317"/>
      <c r="AS73" s="317"/>
      <c r="AT73" s="317"/>
    </row>
    <row r="74" spans="7:46">
      <c r="P74" s="318"/>
      <c r="Q74" s="180">
        <v>100</v>
      </c>
      <c r="R74" s="180">
        <v>0</v>
      </c>
      <c r="S74" s="180">
        <v>0</v>
      </c>
      <c r="T74" s="180">
        <v>0</v>
      </c>
      <c r="U74" s="180">
        <v>0</v>
      </c>
      <c r="V74" s="180">
        <v>0</v>
      </c>
      <c r="W74" s="180">
        <v>640</v>
      </c>
      <c r="X74" s="180"/>
      <c r="Y74" s="180">
        <v>0.22500000000000001</v>
      </c>
      <c r="Z74" s="180"/>
      <c r="AA74" s="180">
        <v>0.99</v>
      </c>
      <c r="AB74" s="180">
        <v>22.5</v>
      </c>
      <c r="AC74" s="180"/>
      <c r="AD74" s="60">
        <v>0</v>
      </c>
      <c r="AE74" s="180" t="s">
        <v>158</v>
      </c>
      <c r="AF74" s="65">
        <v>3</v>
      </c>
      <c r="AG74" s="65">
        <v>78.900000000000006</v>
      </c>
      <c r="AH74" s="180">
        <v>11.4</v>
      </c>
      <c r="AI74" s="180">
        <v>0</v>
      </c>
      <c r="AJ74" s="180"/>
      <c r="AK74" s="317"/>
      <c r="AL74" s="317"/>
      <c r="AM74" s="317"/>
      <c r="AN74" s="319"/>
      <c r="AO74" s="319"/>
      <c r="AP74" s="319"/>
      <c r="AQ74" s="317"/>
      <c r="AR74" s="317"/>
      <c r="AS74" s="317"/>
      <c r="AT74" s="317"/>
    </row>
    <row r="75" spans="7:46">
      <c r="P75" s="318"/>
      <c r="Q75" s="180">
        <v>100</v>
      </c>
      <c r="R75" s="180">
        <v>0</v>
      </c>
      <c r="S75" s="180">
        <v>0</v>
      </c>
      <c r="T75" s="180">
        <v>0</v>
      </c>
      <c r="U75" s="180">
        <v>0</v>
      </c>
      <c r="V75" s="180">
        <v>0</v>
      </c>
      <c r="W75" s="180">
        <v>650</v>
      </c>
      <c r="X75" s="180"/>
      <c r="Y75" s="180">
        <v>0.22500000000000001</v>
      </c>
      <c r="Z75" s="180"/>
      <c r="AA75" s="180">
        <v>1.46</v>
      </c>
      <c r="AB75" s="180">
        <v>22.5</v>
      </c>
      <c r="AC75" s="180"/>
      <c r="AD75" s="60">
        <v>0</v>
      </c>
      <c r="AE75" s="180" t="s">
        <v>158</v>
      </c>
      <c r="AF75" s="65">
        <v>3</v>
      </c>
      <c r="AG75" s="65">
        <v>68.5</v>
      </c>
      <c r="AH75" s="180">
        <v>31.5</v>
      </c>
      <c r="AI75" s="180">
        <v>0</v>
      </c>
      <c r="AJ75" s="180"/>
      <c r="AK75" s="317"/>
      <c r="AL75" s="317"/>
      <c r="AM75" s="317"/>
      <c r="AN75" s="319"/>
      <c r="AO75" s="319"/>
      <c r="AP75" s="319"/>
      <c r="AQ75" s="317"/>
      <c r="AR75" s="317"/>
      <c r="AS75" s="317"/>
      <c r="AT75" s="317"/>
    </row>
    <row r="76" spans="7:46">
      <c r="P76" s="318"/>
      <c r="Q76" s="180">
        <v>100</v>
      </c>
      <c r="R76" s="180">
        <v>0</v>
      </c>
      <c r="S76" s="180">
        <v>0</v>
      </c>
      <c r="T76" s="180">
        <v>0</v>
      </c>
      <c r="U76" s="180">
        <v>0</v>
      </c>
      <c r="V76" s="180">
        <v>0</v>
      </c>
      <c r="W76" s="180">
        <v>650</v>
      </c>
      <c r="X76" s="180"/>
      <c r="Y76" s="180">
        <v>0.22500000000000001</v>
      </c>
      <c r="Z76" s="180"/>
      <c r="AA76" s="180">
        <v>2.57</v>
      </c>
      <c r="AB76" s="180">
        <v>22.5</v>
      </c>
      <c r="AC76" s="180"/>
      <c r="AD76" s="60">
        <v>0</v>
      </c>
      <c r="AE76" s="180" t="s">
        <v>158</v>
      </c>
      <c r="AF76" s="65">
        <v>3</v>
      </c>
      <c r="AG76" s="65">
        <v>72.3</v>
      </c>
      <c r="AH76" s="180">
        <v>22.1</v>
      </c>
      <c r="AI76" s="180">
        <v>0</v>
      </c>
      <c r="AJ76" s="180"/>
      <c r="AK76" s="317"/>
      <c r="AL76" s="317"/>
      <c r="AM76" s="317"/>
      <c r="AN76" s="319"/>
      <c r="AO76" s="319"/>
      <c r="AP76" s="319"/>
      <c r="AQ76" s="317"/>
      <c r="AR76" s="317"/>
      <c r="AS76" s="317"/>
      <c r="AT76" s="317"/>
    </row>
    <row r="77" spans="7:46">
      <c r="P77" s="318"/>
      <c r="Q77" s="180">
        <v>100</v>
      </c>
      <c r="R77" s="180">
        <v>0</v>
      </c>
      <c r="S77" s="180">
        <v>0</v>
      </c>
      <c r="T77" s="180">
        <v>0</v>
      </c>
      <c r="U77" s="180">
        <v>0</v>
      </c>
      <c r="V77" s="180">
        <v>0</v>
      </c>
      <c r="W77" s="180">
        <v>685</v>
      </c>
      <c r="X77" s="180"/>
      <c r="Y77" s="180">
        <v>0.22500000000000001</v>
      </c>
      <c r="Z77" s="180"/>
      <c r="AA77" s="180">
        <v>0.79</v>
      </c>
      <c r="AB77" s="180">
        <v>22.5</v>
      </c>
      <c r="AC77" s="180"/>
      <c r="AD77" s="60">
        <v>0</v>
      </c>
      <c r="AE77" s="180" t="s">
        <v>158</v>
      </c>
      <c r="AF77" s="65">
        <v>3</v>
      </c>
      <c r="AG77" s="65">
        <v>33.4</v>
      </c>
      <c r="AH77" s="180">
        <v>60.1</v>
      </c>
      <c r="AI77" s="180">
        <v>0</v>
      </c>
      <c r="AJ77" s="180"/>
      <c r="AK77" s="317"/>
      <c r="AL77" s="317"/>
      <c r="AM77" s="317"/>
      <c r="AN77" s="319"/>
      <c r="AO77" s="319"/>
      <c r="AP77" s="319"/>
      <c r="AQ77" s="317"/>
      <c r="AR77" s="317"/>
      <c r="AS77" s="317"/>
      <c r="AT77" s="317"/>
    </row>
    <row r="78" spans="7:46">
      <c r="P78" s="318"/>
      <c r="Q78" s="180">
        <v>100</v>
      </c>
      <c r="R78" s="180">
        <v>0</v>
      </c>
      <c r="S78" s="180">
        <v>0</v>
      </c>
      <c r="T78" s="180">
        <v>0</v>
      </c>
      <c r="U78" s="180">
        <v>0</v>
      </c>
      <c r="V78" s="180">
        <v>0</v>
      </c>
      <c r="W78" s="180">
        <v>685</v>
      </c>
      <c r="X78" s="180"/>
      <c r="Y78" s="180">
        <v>0.22500000000000001</v>
      </c>
      <c r="Z78" s="180"/>
      <c r="AA78" s="180">
        <v>1.3</v>
      </c>
      <c r="AB78" s="180">
        <v>22.5</v>
      </c>
      <c r="AC78" s="180"/>
      <c r="AD78" s="60">
        <v>0</v>
      </c>
      <c r="AE78" s="180" t="s">
        <v>158</v>
      </c>
      <c r="AF78" s="65">
        <v>3</v>
      </c>
      <c r="AG78" s="65">
        <v>39.6</v>
      </c>
      <c r="AH78" s="180">
        <v>59.9</v>
      </c>
      <c r="AI78" s="180">
        <v>0</v>
      </c>
      <c r="AJ78" s="180"/>
      <c r="AK78" s="317"/>
      <c r="AL78" s="317"/>
      <c r="AM78" s="317"/>
      <c r="AN78" s="319"/>
      <c r="AO78" s="319"/>
      <c r="AP78" s="319"/>
      <c r="AQ78" s="317"/>
      <c r="AR78" s="317"/>
      <c r="AS78" s="317"/>
      <c r="AT78" s="317"/>
    </row>
    <row r="79" spans="7:46">
      <c r="P79" s="318"/>
      <c r="Q79" s="180">
        <v>100</v>
      </c>
      <c r="R79" s="180">
        <v>0</v>
      </c>
      <c r="S79" s="180">
        <v>0</v>
      </c>
      <c r="T79" s="180">
        <v>0</v>
      </c>
      <c r="U79" s="180">
        <v>0</v>
      </c>
      <c r="V79" s="180">
        <v>0</v>
      </c>
      <c r="W79" s="180">
        <v>700</v>
      </c>
      <c r="X79" s="180"/>
      <c r="Y79" s="180">
        <v>0.22500000000000001</v>
      </c>
      <c r="Z79" s="180"/>
      <c r="AA79" s="180">
        <v>1.69</v>
      </c>
      <c r="AB79" s="180">
        <v>22.5</v>
      </c>
      <c r="AC79" s="180"/>
      <c r="AD79" s="60">
        <v>0</v>
      </c>
      <c r="AE79" s="180" t="s">
        <v>158</v>
      </c>
      <c r="AF79" s="65">
        <v>3</v>
      </c>
      <c r="AG79" s="65">
        <v>32.1</v>
      </c>
      <c r="AH79" s="180">
        <v>64.2</v>
      </c>
      <c r="AI79" s="180">
        <v>0</v>
      </c>
      <c r="AJ79" s="180"/>
      <c r="AK79" s="317"/>
      <c r="AL79" s="317"/>
      <c r="AM79" s="317"/>
      <c r="AN79" s="319"/>
      <c r="AO79" s="319"/>
      <c r="AP79" s="319"/>
      <c r="AQ79" s="317"/>
      <c r="AR79" s="317"/>
      <c r="AS79" s="317"/>
      <c r="AT79" s="317"/>
    </row>
    <row r="80" spans="7:46">
      <c r="G80" s="40"/>
      <c r="P80" s="318"/>
      <c r="Q80" s="180">
        <v>100</v>
      </c>
      <c r="R80" s="180">
        <v>0</v>
      </c>
      <c r="S80" s="180">
        <v>0</v>
      </c>
      <c r="T80" s="180">
        <v>0</v>
      </c>
      <c r="U80" s="180">
        <v>0</v>
      </c>
      <c r="V80" s="180">
        <v>0</v>
      </c>
      <c r="W80" s="180">
        <v>685</v>
      </c>
      <c r="X80" s="180"/>
      <c r="Y80" s="180">
        <v>0.22500000000000001</v>
      </c>
      <c r="Z80" s="180"/>
      <c r="AA80" s="180">
        <v>2.12</v>
      </c>
      <c r="AB80" s="180">
        <v>22.5</v>
      </c>
      <c r="AC80" s="180"/>
      <c r="AD80" s="60">
        <v>0</v>
      </c>
      <c r="AE80" s="180" t="s">
        <v>158</v>
      </c>
      <c r="AF80" s="65">
        <v>3</v>
      </c>
      <c r="AG80" s="65">
        <v>40.700000000000003</v>
      </c>
      <c r="AH80" s="180">
        <v>55.9</v>
      </c>
      <c r="AI80" s="180">
        <v>0</v>
      </c>
      <c r="AJ80" s="180"/>
      <c r="AK80" s="317"/>
      <c r="AL80" s="317"/>
      <c r="AM80" s="317"/>
      <c r="AN80" s="319"/>
      <c r="AO80" s="319"/>
      <c r="AP80" s="319"/>
      <c r="AQ80" s="317"/>
      <c r="AR80" s="317"/>
      <c r="AS80" s="317"/>
      <c r="AT80" s="317"/>
    </row>
    <row r="81" spans="16:56">
      <c r="P81" s="318"/>
      <c r="Q81" s="180">
        <v>100</v>
      </c>
      <c r="R81" s="180">
        <v>0</v>
      </c>
      <c r="S81" s="180">
        <v>0</v>
      </c>
      <c r="T81" s="180">
        <v>0</v>
      </c>
      <c r="U81" s="180">
        <v>0</v>
      </c>
      <c r="V81" s="180">
        <v>0</v>
      </c>
      <c r="W81" s="180">
        <v>730</v>
      </c>
      <c r="X81" s="180"/>
      <c r="Y81" s="180">
        <v>0.22500000000000001</v>
      </c>
      <c r="Z81" s="180"/>
      <c r="AA81" s="180">
        <v>0.78</v>
      </c>
      <c r="AB81" s="180">
        <v>22.5</v>
      </c>
      <c r="AC81" s="180"/>
      <c r="AD81" s="60">
        <v>0</v>
      </c>
      <c r="AE81" s="180" t="s">
        <v>158</v>
      </c>
      <c r="AF81" s="65">
        <v>3</v>
      </c>
      <c r="AG81" s="65">
        <v>19.600000000000001</v>
      </c>
      <c r="AH81" s="180">
        <v>79</v>
      </c>
      <c r="AI81" s="180">
        <v>0</v>
      </c>
      <c r="AJ81" s="180"/>
      <c r="AK81" s="317"/>
      <c r="AL81" s="317"/>
      <c r="AM81" s="317"/>
      <c r="AN81" s="319"/>
      <c r="AO81" s="319"/>
      <c r="AP81" s="319"/>
      <c r="AQ81" s="317"/>
      <c r="AR81" s="317"/>
      <c r="AS81" s="317"/>
      <c r="AT81" s="317"/>
    </row>
    <row r="82" spans="16:56">
      <c r="P82" s="318"/>
      <c r="Q82" s="180">
        <v>100</v>
      </c>
      <c r="R82" s="180">
        <v>0</v>
      </c>
      <c r="S82" s="180">
        <v>0</v>
      </c>
      <c r="T82" s="180">
        <v>0</v>
      </c>
      <c r="U82" s="180">
        <v>0</v>
      </c>
      <c r="V82" s="180">
        <v>0</v>
      </c>
      <c r="W82" s="180">
        <v>725</v>
      </c>
      <c r="X82" s="180"/>
      <c r="Y82" s="180">
        <v>0.22500000000000001</v>
      </c>
      <c r="Z82" s="180"/>
      <c r="AA82" s="180">
        <v>1</v>
      </c>
      <c r="AB82" s="180">
        <v>22.5</v>
      </c>
      <c r="AC82" s="180"/>
      <c r="AD82" s="60">
        <v>0</v>
      </c>
      <c r="AE82" s="180" t="s">
        <v>158</v>
      </c>
      <c r="AF82" s="65">
        <v>3</v>
      </c>
      <c r="AG82" s="65">
        <v>20.7</v>
      </c>
      <c r="AH82" s="180">
        <v>77.3</v>
      </c>
      <c r="AI82" s="180">
        <v>0</v>
      </c>
      <c r="AJ82" s="180"/>
      <c r="AK82" s="317"/>
      <c r="AL82" s="317"/>
      <c r="AM82" s="317"/>
      <c r="AN82" s="319"/>
      <c r="AO82" s="319"/>
      <c r="AP82" s="319"/>
      <c r="AQ82" s="317"/>
      <c r="AR82" s="317"/>
      <c r="AS82" s="317"/>
      <c r="AT82" s="317"/>
    </row>
    <row r="83" spans="16:56">
      <c r="P83" s="318"/>
      <c r="Q83" s="180">
        <v>100</v>
      </c>
      <c r="R83" s="180">
        <v>0</v>
      </c>
      <c r="S83" s="180">
        <v>0</v>
      </c>
      <c r="T83" s="180">
        <v>0</v>
      </c>
      <c r="U83" s="180">
        <v>0</v>
      </c>
      <c r="V83" s="180">
        <v>0</v>
      </c>
      <c r="W83" s="180">
        <v>715</v>
      </c>
      <c r="X83" s="180"/>
      <c r="Y83" s="180">
        <v>0.22500000000000001</v>
      </c>
      <c r="Z83" s="180"/>
      <c r="AA83" s="180">
        <v>1.38</v>
      </c>
      <c r="AB83" s="180">
        <v>22.5</v>
      </c>
      <c r="AC83" s="180"/>
      <c r="AD83" s="60">
        <v>0</v>
      </c>
      <c r="AE83" s="180" t="s">
        <v>158</v>
      </c>
      <c r="AF83" s="65">
        <v>3</v>
      </c>
      <c r="AG83" s="65">
        <v>19.2</v>
      </c>
      <c r="AH83" s="180">
        <v>75.099999999999994</v>
      </c>
      <c r="AI83" s="180">
        <v>0</v>
      </c>
      <c r="AJ83" s="180"/>
      <c r="AK83" s="317"/>
      <c r="AL83" s="317"/>
      <c r="AM83" s="317"/>
      <c r="AN83" s="319"/>
      <c r="AO83" s="319"/>
      <c r="AP83" s="319"/>
      <c r="AQ83" s="317"/>
      <c r="AR83" s="317"/>
      <c r="AS83" s="317"/>
      <c r="AT83" s="317"/>
    </row>
    <row r="84" spans="16:56">
      <c r="P84" s="318"/>
      <c r="Q84" s="180">
        <v>100</v>
      </c>
      <c r="R84" s="180">
        <v>0</v>
      </c>
      <c r="S84" s="180">
        <v>0</v>
      </c>
      <c r="T84" s="180">
        <v>0</v>
      </c>
      <c r="U84" s="180">
        <v>0</v>
      </c>
      <c r="V84" s="180">
        <v>0</v>
      </c>
      <c r="W84" s="180">
        <v>730</v>
      </c>
      <c r="X84" s="180"/>
      <c r="Y84" s="180">
        <v>0.22500000000000001</v>
      </c>
      <c r="Z84" s="180"/>
      <c r="AA84" s="180">
        <v>2.27</v>
      </c>
      <c r="AB84" s="180">
        <v>22.5</v>
      </c>
      <c r="AC84" s="180"/>
      <c r="AD84" s="60">
        <v>0</v>
      </c>
      <c r="AE84" s="180" t="s">
        <v>158</v>
      </c>
      <c r="AF84" s="65">
        <v>3</v>
      </c>
      <c r="AG84" s="65">
        <v>13.5</v>
      </c>
      <c r="AH84" s="180">
        <v>76.099999999999994</v>
      </c>
      <c r="AI84" s="180">
        <v>0</v>
      </c>
      <c r="AJ84" s="180"/>
      <c r="AK84" s="317"/>
      <c r="AL84" s="317"/>
      <c r="AM84" s="317"/>
      <c r="AN84" s="319"/>
      <c r="AO84" s="319"/>
      <c r="AP84" s="319"/>
      <c r="AQ84" s="317"/>
      <c r="AR84" s="317"/>
      <c r="AS84" s="317"/>
      <c r="AT84" s="317"/>
    </row>
    <row r="85" spans="16:56">
      <c r="P85" s="318"/>
      <c r="Q85" s="180">
        <v>100</v>
      </c>
      <c r="R85" s="180">
        <v>0</v>
      </c>
      <c r="S85" s="180">
        <v>0</v>
      </c>
      <c r="T85" s="180">
        <v>0</v>
      </c>
      <c r="U85" s="180">
        <v>0</v>
      </c>
      <c r="V85" s="180">
        <v>0</v>
      </c>
      <c r="W85" s="180">
        <v>780</v>
      </c>
      <c r="X85" s="180"/>
      <c r="Y85" s="180">
        <v>0.22500000000000001</v>
      </c>
      <c r="Z85" s="180"/>
      <c r="AA85" s="180">
        <v>0.7</v>
      </c>
      <c r="AB85" s="180">
        <v>22.5</v>
      </c>
      <c r="AC85" s="180"/>
      <c r="AD85" s="60">
        <v>0</v>
      </c>
      <c r="AE85" s="180" t="s">
        <v>158</v>
      </c>
      <c r="AF85" s="65">
        <v>3</v>
      </c>
      <c r="AG85" s="65">
        <v>15.3</v>
      </c>
      <c r="AH85" s="180">
        <v>78.8</v>
      </c>
      <c r="AI85" s="180">
        <v>0</v>
      </c>
      <c r="AJ85" s="180"/>
      <c r="AK85" s="317"/>
      <c r="AL85" s="317"/>
      <c r="AM85" s="317"/>
      <c r="AN85" s="319"/>
      <c r="AO85" s="319"/>
      <c r="AP85" s="319"/>
      <c r="AQ85" s="317"/>
      <c r="AR85" s="317"/>
      <c r="AS85" s="317"/>
      <c r="AT85" s="317"/>
    </row>
    <row r="86" spans="16:56">
      <c r="P86" s="318"/>
      <c r="Q86" s="180">
        <v>100</v>
      </c>
      <c r="R86" s="180">
        <v>0</v>
      </c>
      <c r="S86" s="180">
        <v>0</v>
      </c>
      <c r="T86" s="180">
        <v>0</v>
      </c>
      <c r="U86" s="180">
        <v>0</v>
      </c>
      <c r="V86" s="180">
        <v>0</v>
      </c>
      <c r="W86" s="180">
        <v>780</v>
      </c>
      <c r="X86" s="180"/>
      <c r="Y86" s="180">
        <v>0.22500000000000001</v>
      </c>
      <c r="Z86" s="180"/>
      <c r="AA86" s="180">
        <v>0.81</v>
      </c>
      <c r="AB86" s="180">
        <v>22.5</v>
      </c>
      <c r="AC86" s="180"/>
      <c r="AD86" s="60">
        <v>0</v>
      </c>
      <c r="AE86" s="180" t="s">
        <v>158</v>
      </c>
      <c r="AF86" s="65">
        <v>3</v>
      </c>
      <c r="AG86" s="65">
        <v>9.6</v>
      </c>
      <c r="AH86" s="180">
        <v>85.6</v>
      </c>
      <c r="AI86" s="180">
        <v>0</v>
      </c>
      <c r="AJ86" s="180"/>
      <c r="AK86" s="317"/>
      <c r="AL86" s="317"/>
      <c r="AM86" s="317"/>
      <c r="AN86" s="319"/>
      <c r="AO86" s="319"/>
      <c r="AP86" s="319"/>
      <c r="AQ86" s="317"/>
      <c r="AR86" s="317"/>
      <c r="AS86" s="317"/>
      <c r="AT86" s="317"/>
    </row>
    <row r="87" spans="16:56">
      <c r="P87" s="318"/>
      <c r="Q87" s="180">
        <v>100</v>
      </c>
      <c r="R87" s="180">
        <v>0</v>
      </c>
      <c r="S87" s="180">
        <v>0</v>
      </c>
      <c r="T87" s="180">
        <v>0</v>
      </c>
      <c r="U87" s="180">
        <v>0</v>
      </c>
      <c r="V87" s="180">
        <v>0</v>
      </c>
      <c r="W87" s="180">
        <v>780</v>
      </c>
      <c r="X87" s="180"/>
      <c r="Y87" s="180">
        <v>0.22500000000000001</v>
      </c>
      <c r="Z87" s="180"/>
      <c r="AA87" s="180">
        <v>1.34</v>
      </c>
      <c r="AB87" s="180">
        <v>22.5</v>
      </c>
      <c r="AC87" s="180"/>
      <c r="AD87" s="60">
        <v>0</v>
      </c>
      <c r="AE87" s="180" t="s">
        <v>158</v>
      </c>
      <c r="AF87" s="65">
        <v>3</v>
      </c>
      <c r="AG87" s="65">
        <v>13.4</v>
      </c>
      <c r="AH87" s="180">
        <v>86.4</v>
      </c>
      <c r="AI87" s="180">
        <v>0</v>
      </c>
      <c r="AJ87" s="180"/>
      <c r="AK87" s="317"/>
      <c r="AL87" s="317"/>
      <c r="AM87" s="317"/>
      <c r="AN87" s="319"/>
      <c r="AO87" s="319"/>
      <c r="AP87" s="319"/>
      <c r="AQ87" s="317"/>
      <c r="AR87" s="317"/>
      <c r="AS87" s="317"/>
      <c r="AT87" s="317"/>
    </row>
    <row r="88" spans="16:56">
      <c r="P88" s="318"/>
      <c r="Q88" s="180">
        <v>100</v>
      </c>
      <c r="R88" s="180">
        <v>0</v>
      </c>
      <c r="S88" s="180">
        <v>0</v>
      </c>
      <c r="T88" s="180">
        <v>0</v>
      </c>
      <c r="U88" s="180">
        <v>0</v>
      </c>
      <c r="V88" s="180">
        <v>0</v>
      </c>
      <c r="W88" s="180">
        <v>800</v>
      </c>
      <c r="X88" s="180"/>
      <c r="Y88" s="180">
        <v>0.22500000000000001</v>
      </c>
      <c r="Z88" s="180"/>
      <c r="AA88" s="180">
        <v>1.55</v>
      </c>
      <c r="AB88" s="180">
        <v>22.5</v>
      </c>
      <c r="AC88" s="180"/>
      <c r="AD88" s="60">
        <v>0</v>
      </c>
      <c r="AE88" s="180" t="s">
        <v>158</v>
      </c>
      <c r="AF88" s="65">
        <v>3</v>
      </c>
      <c r="AG88" s="65">
        <v>13.7</v>
      </c>
      <c r="AH88" s="180">
        <v>83.1</v>
      </c>
      <c r="AI88" s="180">
        <v>0</v>
      </c>
      <c r="AJ88" s="180"/>
      <c r="AK88" s="317"/>
      <c r="AL88" s="317"/>
      <c r="AM88" s="317"/>
      <c r="AN88" s="319"/>
      <c r="AO88" s="319"/>
      <c r="AP88" s="319"/>
      <c r="AQ88" s="317"/>
      <c r="AR88" s="317"/>
      <c r="AS88" s="317"/>
      <c r="AT88" s="317"/>
    </row>
    <row r="89" spans="16:56">
      <c r="P89" s="318"/>
      <c r="Q89" s="180">
        <v>100</v>
      </c>
      <c r="R89" s="180">
        <v>0</v>
      </c>
      <c r="S89" s="180">
        <v>0</v>
      </c>
      <c r="T89" s="180">
        <v>0</v>
      </c>
      <c r="U89" s="180">
        <v>0</v>
      </c>
      <c r="V89" s="180">
        <v>0</v>
      </c>
      <c r="W89" s="180">
        <v>850</v>
      </c>
      <c r="X89" s="180"/>
      <c r="Y89" s="180">
        <v>0.22500000000000001</v>
      </c>
      <c r="Z89" s="180"/>
      <c r="AA89" s="180">
        <v>0.64</v>
      </c>
      <c r="AB89" s="180">
        <v>22.5</v>
      </c>
      <c r="AC89" s="180"/>
      <c r="AD89" s="60">
        <v>0</v>
      </c>
      <c r="AE89" s="180" t="s">
        <v>158</v>
      </c>
      <c r="AF89" s="65">
        <v>3</v>
      </c>
      <c r="AG89" s="65">
        <v>11.4</v>
      </c>
      <c r="AH89" s="180">
        <v>75.099999999999994</v>
      </c>
      <c r="AI89" s="180">
        <v>0</v>
      </c>
      <c r="AJ89" s="180"/>
      <c r="AK89" s="317"/>
      <c r="AL89" s="317"/>
      <c r="AM89" s="317"/>
      <c r="AN89" s="319"/>
      <c r="AO89" s="319"/>
      <c r="AP89" s="319"/>
      <c r="AQ89" s="317"/>
      <c r="AR89" s="317"/>
      <c r="AS89" s="317"/>
      <c r="AT89" s="317"/>
    </row>
    <row r="90" spans="16:56">
      <c r="P90" s="318"/>
      <c r="Q90" s="180">
        <v>100</v>
      </c>
      <c r="R90" s="180">
        <v>0</v>
      </c>
      <c r="S90" s="180">
        <v>0</v>
      </c>
      <c r="T90" s="180">
        <v>0</v>
      </c>
      <c r="U90" s="180">
        <v>0</v>
      </c>
      <c r="V90" s="180">
        <v>0</v>
      </c>
      <c r="W90" s="180">
        <v>850</v>
      </c>
      <c r="X90" s="180"/>
      <c r="Y90" s="180">
        <v>0.22500000000000001</v>
      </c>
      <c r="Z90" s="180"/>
      <c r="AA90" s="180">
        <v>0.86</v>
      </c>
      <c r="AB90" s="180">
        <v>22.5</v>
      </c>
      <c r="AC90" s="180"/>
      <c r="AD90" s="60">
        <v>0</v>
      </c>
      <c r="AE90" s="180" t="s">
        <v>158</v>
      </c>
      <c r="AF90" s="65">
        <v>3</v>
      </c>
      <c r="AG90" s="65">
        <v>16.2</v>
      </c>
      <c r="AH90" s="180">
        <v>72.5</v>
      </c>
      <c r="AI90" s="180">
        <v>0</v>
      </c>
      <c r="AJ90" s="180"/>
      <c r="AK90" s="317"/>
      <c r="AL90" s="317"/>
      <c r="AM90" s="317"/>
      <c r="AN90" s="319"/>
      <c r="AO90" s="319"/>
      <c r="AP90" s="319"/>
      <c r="AQ90" s="317"/>
      <c r="AR90" s="317"/>
      <c r="AS90" s="317"/>
      <c r="AT90" s="317"/>
    </row>
    <row r="91" spans="16:56">
      <c r="P91" s="318"/>
      <c r="Q91" s="180">
        <v>100</v>
      </c>
      <c r="R91" s="180">
        <v>0</v>
      </c>
      <c r="S91" s="180">
        <v>0</v>
      </c>
      <c r="T91" s="180">
        <v>0</v>
      </c>
      <c r="U91" s="180">
        <v>0</v>
      </c>
      <c r="V91" s="180">
        <v>0</v>
      </c>
      <c r="W91" s="180">
        <v>850</v>
      </c>
      <c r="X91" s="180"/>
      <c r="Y91" s="180">
        <v>0.22500000000000001</v>
      </c>
      <c r="Z91" s="180"/>
      <c r="AA91" s="180">
        <v>1.22</v>
      </c>
      <c r="AB91" s="180">
        <v>22.5</v>
      </c>
      <c r="AC91" s="180"/>
      <c r="AD91" s="60">
        <v>0</v>
      </c>
      <c r="AE91" s="180" t="s">
        <v>158</v>
      </c>
      <c r="AF91" s="65">
        <v>3</v>
      </c>
      <c r="AG91" s="65">
        <v>15.4</v>
      </c>
      <c r="AH91" s="180">
        <v>65.099999999999994</v>
      </c>
      <c r="AI91" s="180">
        <v>0</v>
      </c>
      <c r="AJ91" s="180"/>
      <c r="AK91" s="317"/>
      <c r="AL91" s="317"/>
      <c r="AM91" s="317"/>
      <c r="AN91" s="319"/>
      <c r="AO91" s="319"/>
      <c r="AP91" s="319"/>
      <c r="AQ91" s="317"/>
      <c r="AR91" s="317"/>
      <c r="AS91" s="317"/>
      <c r="AT91" s="317"/>
    </row>
    <row r="92" spans="16:56">
      <c r="P92" s="318"/>
      <c r="Q92" s="180">
        <v>100</v>
      </c>
      <c r="R92" s="180">
        <v>0</v>
      </c>
      <c r="S92" s="180">
        <v>0</v>
      </c>
      <c r="T92" s="180">
        <v>0</v>
      </c>
      <c r="U92" s="180">
        <v>0</v>
      </c>
      <c r="V92" s="180">
        <v>0</v>
      </c>
      <c r="W92" s="180">
        <v>850</v>
      </c>
      <c r="X92" s="180"/>
      <c r="Y92" s="180">
        <v>0.22500000000000001</v>
      </c>
      <c r="Z92" s="180"/>
      <c r="AA92" s="180">
        <v>1.71</v>
      </c>
      <c r="AB92" s="180">
        <v>22.5</v>
      </c>
      <c r="AC92" s="180"/>
      <c r="AD92" s="60">
        <v>0</v>
      </c>
      <c r="AE92" s="180" t="s">
        <v>158</v>
      </c>
      <c r="AF92" s="65">
        <v>3</v>
      </c>
      <c r="AG92" s="65">
        <v>12.2</v>
      </c>
      <c r="AH92" s="180">
        <v>64.5</v>
      </c>
      <c r="AI92" s="180">
        <v>0</v>
      </c>
      <c r="AJ92" s="180"/>
      <c r="AK92" s="317"/>
      <c r="AL92" s="317"/>
      <c r="AM92" s="317"/>
      <c r="AN92" s="319"/>
      <c r="AO92" s="319"/>
      <c r="AP92" s="319"/>
      <c r="AQ92" s="317"/>
      <c r="AR92" s="317"/>
      <c r="AS92" s="317"/>
      <c r="AT92" s="317"/>
      <c r="AU92" s="23"/>
      <c r="AV92" s="23"/>
      <c r="AW92" s="23"/>
      <c r="AX92" s="23"/>
      <c r="AY92" s="23"/>
      <c r="AZ92" s="23"/>
      <c r="BA92" s="23"/>
      <c r="BB92" s="23"/>
      <c r="BC92" s="23"/>
      <c r="BD92" s="23"/>
    </row>
  </sheetData>
  <mergeCells count="60">
    <mergeCell ref="P32:P35"/>
    <mergeCell ref="AK32:AM35"/>
    <mergeCell ref="AN32:AP35"/>
    <mergeCell ref="AQ32:AT35"/>
    <mergeCell ref="P13:P16"/>
    <mergeCell ref="AK13:AM16"/>
    <mergeCell ref="AN13:AP16"/>
    <mergeCell ref="AQ13:AT16"/>
    <mergeCell ref="P36:P39"/>
    <mergeCell ref="AK36:AM39"/>
    <mergeCell ref="AN36:AP39"/>
    <mergeCell ref="AQ36:AT39"/>
    <mergeCell ref="P40:P47"/>
    <mergeCell ref="AK40:AM47"/>
    <mergeCell ref="AN40:AP47"/>
    <mergeCell ref="AQ40:AT47"/>
    <mergeCell ref="P73:P92"/>
    <mergeCell ref="AK73:AM92"/>
    <mergeCell ref="AN73:AP92"/>
    <mergeCell ref="AQ73:AT92"/>
    <mergeCell ref="P58:P62"/>
    <mergeCell ref="AK58:AM62"/>
    <mergeCell ref="AN58:AP62"/>
    <mergeCell ref="AQ58:AT62"/>
    <mergeCell ref="P63:P68"/>
    <mergeCell ref="AK63:AM68"/>
    <mergeCell ref="AN63:AP68"/>
    <mergeCell ref="AQ63:AT68"/>
    <mergeCell ref="AU1:BB3"/>
    <mergeCell ref="Q2:V3"/>
    <mergeCell ref="W2:AF3"/>
    <mergeCell ref="Q1:AF1"/>
    <mergeCell ref="P69:P72"/>
    <mergeCell ref="AK69:AM72"/>
    <mergeCell ref="AN69:AP72"/>
    <mergeCell ref="AQ69:AT72"/>
    <mergeCell ref="P48:P55"/>
    <mergeCell ref="AK48:AM55"/>
    <mergeCell ref="AN48:AP55"/>
    <mergeCell ref="AQ48:AT55"/>
    <mergeCell ref="P56:P57"/>
    <mergeCell ref="AK56:AM57"/>
    <mergeCell ref="AN56:AP57"/>
    <mergeCell ref="AQ56:AT57"/>
    <mergeCell ref="A24:C24"/>
    <mergeCell ref="A3:N3"/>
    <mergeCell ref="AK4:AM4"/>
    <mergeCell ref="AN4:AP4"/>
    <mergeCell ref="AQ4:AT4"/>
    <mergeCell ref="AK5:AM12"/>
    <mergeCell ref="AN5:AP12"/>
    <mergeCell ref="AQ5:AT12"/>
    <mergeCell ref="P1:P3"/>
    <mergeCell ref="AG1:AJ3"/>
    <mergeCell ref="AK1:AT3"/>
    <mergeCell ref="P17:P31"/>
    <mergeCell ref="AK17:AM31"/>
    <mergeCell ref="AN17:AP31"/>
    <mergeCell ref="AQ17:AT31"/>
    <mergeCell ref="P5:P12"/>
  </mergeCells>
  <hyperlinks>
    <hyperlink ref="AN17" r:id="rId1" xr:uid="{E951C5B9-EA9B-4A89-990E-68C190604895}"/>
    <hyperlink ref="P17:P31" location="'24'!A1" display="'24'!A1" xr:uid="{750EA2ED-2F7D-4645-A540-19981297524F}"/>
    <hyperlink ref="P32" location="'13'!A1" display="'13'!A1" xr:uid="{752F7049-2D6A-45BA-AC41-23EF2374B91F}"/>
    <hyperlink ref="P36" location="'25'!A1" display="'25'!A1" xr:uid="{671A02B1-AA6A-45ED-9585-7101967866C2}"/>
    <hyperlink ref="AN32" r:id="rId2" xr:uid="{AF0D0C8E-017B-4050-90A9-60C0CF42E255}"/>
    <hyperlink ref="AN36" r:id="rId3" xr:uid="{BFBA083B-3707-404F-957D-AF038BFDD136}"/>
    <hyperlink ref="AN40" r:id="rId4" xr:uid="{2C24721F-A0E1-439B-95FE-19144811ABFF}"/>
    <hyperlink ref="AN48" r:id="rId5" display="https://www.researchgate.net/profile/Elena_Hajekova/publication/47394502_THERMAL_CRACKING_OF_THE_MODEL_SEVEN_COMPONENTS_MIXED_PLASTICS_INTO_OILSWAXES/links/00b7d52eb930285a37000000/THERMAL-CRACKING-OF-THE-MODEL-SEVEN-COMPONENTS-MIXED-PLASTICS-INTO-OILS-WAXES.pdf" xr:uid="{E688FE11-63CB-4431-B22E-AB92175EA318}"/>
    <hyperlink ref="AN56" r:id="rId6" xr:uid="{0EB03FE8-F57C-47AE-8472-9BD09EDF67F9}"/>
    <hyperlink ref="AN58" r:id="rId7" xr:uid="{3E4A8FBB-C6F8-409A-AD39-83B5D5FC51F3}"/>
    <hyperlink ref="AN63:AP68" r:id="rId8" display="https://pubs.acs.org/doi/full/10.1021/ef502749h" xr:uid="{08D5E1D0-E82E-43EE-9EB5-01B7B25A84B7}"/>
    <hyperlink ref="AN69" r:id="rId9" xr:uid="{04A3D4D2-20BE-4EC3-9583-4D41C1979CDD}"/>
    <hyperlink ref="AN73" r:id="rId10" xr:uid="{ED73DDBD-0D07-4CBD-81D6-F478BB9E3515}"/>
    <hyperlink ref="AN5:AP12" r:id="rId11" display="https://www.researchgate.net/publication/272121730_Pyrolysis_Study_of_Polypropylene_and_Polyethylene_Into_Premium_Oil_Products" xr:uid="{00325833-696B-4CB9-A22F-EE30E3C2AAFF}"/>
    <hyperlink ref="AN56:AP57" r:id="rId12" display="https://www.sciencedirect.com/science/article/pii/S0378382008000830?casa_token=IT1JX_d9hSMAAAAA:gE88m3pM68YL-86WSWVtj6KhRlQSMS8RJtEQM0YPSrHDXMBFxYFsIBbG4aL-B-O-70DGDZ37GA" xr:uid="{2DBB5FF2-E206-4E37-9B47-082B9A7D55B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B212-22E7-41B5-A31A-FD948F3CDC03}">
  <dimension ref="A1:BF204"/>
  <sheetViews>
    <sheetView zoomScale="70" zoomScaleNormal="70" workbookViewId="0">
      <pane ySplit="4" topLeftCell="A5" activePane="bottomLeft" state="frozen"/>
      <selection pane="bottomLeft" activeCell="U5" sqref="U5"/>
    </sheetView>
  </sheetViews>
  <sheetFormatPr defaultRowHeight="14.25"/>
  <cols>
    <col min="16" max="16" width="19.86328125" bestFit="1" customWidth="1"/>
    <col min="17" max="17" width="19.86328125" customWidth="1"/>
    <col min="32" max="32" width="27.86328125" bestFit="1" customWidth="1"/>
    <col min="33" max="33" width="18.86328125" customWidth="1"/>
  </cols>
  <sheetData>
    <row r="1" spans="1:58">
      <c r="A1" s="264"/>
      <c r="B1" s="265" t="s">
        <v>263</v>
      </c>
      <c r="C1" s="265"/>
      <c r="D1" s="265"/>
      <c r="E1" s="265"/>
      <c r="F1" s="265"/>
      <c r="G1" s="265"/>
      <c r="H1" s="265"/>
      <c r="I1" s="265"/>
      <c r="J1" s="265"/>
      <c r="K1" s="265"/>
      <c r="L1" s="265"/>
      <c r="M1" s="265"/>
      <c r="N1" s="265"/>
      <c r="O1" s="265"/>
      <c r="P1" s="265"/>
      <c r="Q1" s="154"/>
      <c r="R1" s="266" t="s">
        <v>1</v>
      </c>
      <c r="S1" s="266"/>
      <c r="T1" s="266"/>
      <c r="U1" s="266"/>
      <c r="V1" s="267" t="s">
        <v>2</v>
      </c>
      <c r="W1" s="267"/>
      <c r="X1" s="267"/>
      <c r="Y1" s="267"/>
      <c r="Z1" s="267"/>
      <c r="AA1" s="267"/>
      <c r="AB1" s="267"/>
      <c r="AC1" s="267"/>
      <c r="AD1" s="267"/>
      <c r="AE1" s="267"/>
      <c r="AF1" s="130"/>
      <c r="AG1" s="130"/>
      <c r="AH1" s="130"/>
      <c r="AI1" s="130"/>
      <c r="AJ1" s="130"/>
      <c r="AK1" s="130"/>
      <c r="AL1" s="130"/>
      <c r="AM1" s="130"/>
      <c r="AN1" s="98"/>
      <c r="AO1" s="98"/>
    </row>
    <row r="2" spans="1:58">
      <c r="A2" s="264"/>
      <c r="B2" s="266" t="s">
        <v>4</v>
      </c>
      <c r="C2" s="266"/>
      <c r="D2" s="266"/>
      <c r="E2" s="266"/>
      <c r="F2" s="266"/>
      <c r="G2" s="266"/>
      <c r="H2" s="267" t="s">
        <v>5</v>
      </c>
      <c r="I2" s="309"/>
      <c r="J2" s="309"/>
      <c r="K2" s="309"/>
      <c r="L2" s="309"/>
      <c r="M2" s="309"/>
      <c r="N2" s="309"/>
      <c r="O2" s="309"/>
      <c r="P2" s="309"/>
      <c r="Q2" s="310"/>
      <c r="R2" s="266"/>
      <c r="S2" s="266"/>
      <c r="T2" s="266"/>
      <c r="U2" s="266"/>
      <c r="V2" s="267"/>
      <c r="W2" s="267"/>
      <c r="X2" s="267"/>
      <c r="Y2" s="267"/>
      <c r="Z2" s="267"/>
      <c r="AA2" s="267"/>
      <c r="AB2" s="267"/>
      <c r="AC2" s="267"/>
      <c r="AD2" s="267"/>
      <c r="AE2" s="267"/>
      <c r="AF2" s="130"/>
      <c r="AG2" s="130"/>
      <c r="AH2" s="130"/>
      <c r="AI2" s="130"/>
      <c r="AJ2" s="130"/>
      <c r="AK2" s="130"/>
      <c r="AL2" s="130"/>
      <c r="AM2" s="130"/>
      <c r="AN2" s="98"/>
      <c r="AO2" s="98"/>
    </row>
    <row r="3" spans="1:58">
      <c r="A3" s="264"/>
      <c r="B3" s="266"/>
      <c r="C3" s="266"/>
      <c r="D3" s="266"/>
      <c r="E3" s="266"/>
      <c r="F3" s="266"/>
      <c r="G3" s="266"/>
      <c r="H3" s="311"/>
      <c r="I3" s="312"/>
      <c r="J3" s="312"/>
      <c r="K3" s="312"/>
      <c r="L3" s="312"/>
      <c r="M3" s="312"/>
      <c r="N3" s="312"/>
      <c r="O3" s="312"/>
      <c r="P3" s="312"/>
      <c r="Q3" s="313"/>
      <c r="R3" s="266"/>
      <c r="S3" s="266"/>
      <c r="T3" s="266"/>
      <c r="U3" s="266"/>
      <c r="V3" s="267"/>
      <c r="W3" s="267"/>
      <c r="X3" s="267"/>
      <c r="Y3" s="267"/>
      <c r="Z3" s="267"/>
      <c r="AA3" s="267"/>
      <c r="AB3" s="267"/>
      <c r="AC3" s="267"/>
      <c r="AD3" s="267"/>
      <c r="AE3" s="267"/>
      <c r="AF3" s="130"/>
      <c r="AG3" s="282" t="s">
        <v>264</v>
      </c>
      <c r="AH3" s="282"/>
      <c r="AI3" s="282"/>
      <c r="AJ3" s="282"/>
      <c r="AK3" s="282"/>
      <c r="AL3" s="282"/>
      <c r="AM3" s="282"/>
      <c r="AN3" s="282"/>
      <c r="AO3" s="282"/>
      <c r="AP3" s="282"/>
      <c r="AQ3" s="282"/>
      <c r="AR3" s="282"/>
      <c r="AS3" s="282"/>
      <c r="AT3" s="282"/>
    </row>
    <row r="4" spans="1:58" ht="42.75">
      <c r="A4" s="149" t="s">
        <v>6</v>
      </c>
      <c r="B4" s="149" t="s">
        <v>7</v>
      </c>
      <c r="C4" s="149" t="s">
        <v>8</v>
      </c>
      <c r="D4" s="149" t="s">
        <v>9</v>
      </c>
      <c r="E4" s="149" t="s">
        <v>10</v>
      </c>
      <c r="F4" s="149" t="s">
        <v>11</v>
      </c>
      <c r="G4" s="149" t="s">
        <v>12</v>
      </c>
      <c r="H4" s="149" t="s">
        <v>13</v>
      </c>
      <c r="I4" s="149" t="s">
        <v>14</v>
      </c>
      <c r="J4" s="149" t="s">
        <v>15</v>
      </c>
      <c r="K4" s="149" t="s">
        <v>16</v>
      </c>
      <c r="L4" s="149" t="s">
        <v>17</v>
      </c>
      <c r="M4" s="149" t="s">
        <v>18</v>
      </c>
      <c r="N4" s="149" t="s">
        <v>19</v>
      </c>
      <c r="O4" s="149" t="s">
        <v>20</v>
      </c>
      <c r="P4" s="149" t="s">
        <v>21</v>
      </c>
      <c r="Q4" s="149" t="s">
        <v>230</v>
      </c>
      <c r="R4" s="149" t="s">
        <v>22</v>
      </c>
      <c r="S4" s="149" t="s">
        <v>23</v>
      </c>
      <c r="T4" s="149" t="s">
        <v>24</v>
      </c>
      <c r="U4" s="149" t="s">
        <v>25</v>
      </c>
      <c r="V4" s="271" t="s">
        <v>26</v>
      </c>
      <c r="W4" s="271"/>
      <c r="X4" s="271"/>
      <c r="Y4" s="271" t="s">
        <v>27</v>
      </c>
      <c r="Z4" s="271"/>
      <c r="AA4" s="271"/>
      <c r="AB4" s="272" t="s">
        <v>28</v>
      </c>
      <c r="AC4" s="272"/>
      <c r="AD4" s="272"/>
      <c r="AE4" s="272"/>
      <c r="AF4" s="126"/>
      <c r="AG4" s="29" t="s">
        <v>265</v>
      </c>
      <c r="AH4" s="30" t="s">
        <v>266</v>
      </c>
      <c r="AI4" s="30" t="s">
        <v>267</v>
      </c>
      <c r="AJ4" s="30" t="s">
        <v>268</v>
      </c>
      <c r="AK4" s="30" t="s">
        <v>245</v>
      </c>
      <c r="AL4" s="30" t="s">
        <v>246</v>
      </c>
      <c r="AM4" s="30" t="s">
        <v>247</v>
      </c>
      <c r="AN4" s="30" t="s">
        <v>248</v>
      </c>
      <c r="AO4" s="30" t="s">
        <v>249</v>
      </c>
      <c r="AP4" s="30" t="s">
        <v>250</v>
      </c>
      <c r="AQ4" s="30" t="s">
        <v>21</v>
      </c>
      <c r="AR4" s="30" t="s">
        <v>232</v>
      </c>
      <c r="AS4" s="30" t="s">
        <v>20</v>
      </c>
      <c r="AT4" s="30" t="s">
        <v>28</v>
      </c>
      <c r="AU4" s="131"/>
      <c r="AV4" s="131"/>
      <c r="AW4" s="131"/>
      <c r="AX4" s="131"/>
      <c r="AY4" s="131"/>
      <c r="AZ4" s="131"/>
      <c r="BA4" s="131"/>
      <c r="BB4" s="131"/>
      <c r="BC4" s="131"/>
      <c r="BD4" s="131"/>
      <c r="BE4" s="131"/>
      <c r="BF4" s="131"/>
    </row>
    <row r="5" spans="1:58" ht="14.45" customHeight="1">
      <c r="A5" s="200">
        <v>35</v>
      </c>
      <c r="B5" s="158">
        <v>0</v>
      </c>
      <c r="C5" s="158">
        <v>0</v>
      </c>
      <c r="D5" s="158">
        <v>0</v>
      </c>
      <c r="E5" s="158">
        <v>100</v>
      </c>
      <c r="F5" s="158">
        <v>0</v>
      </c>
      <c r="G5" s="158">
        <v>0</v>
      </c>
      <c r="H5" s="158">
        <v>450</v>
      </c>
      <c r="I5" s="158">
        <v>5</v>
      </c>
      <c r="J5" s="158">
        <v>3.5</v>
      </c>
      <c r="K5" s="158">
        <v>10</v>
      </c>
      <c r="L5" s="158">
        <v>0.3</v>
      </c>
      <c r="M5" s="158"/>
      <c r="N5" s="158"/>
      <c r="O5" s="155">
        <v>0</v>
      </c>
      <c r="P5" s="158" t="s">
        <v>158</v>
      </c>
      <c r="Q5" s="158">
        <v>3</v>
      </c>
      <c r="R5" s="158">
        <v>97.6</v>
      </c>
      <c r="S5" s="158">
        <v>0</v>
      </c>
      <c r="T5" s="158">
        <v>0.19</v>
      </c>
      <c r="U5" s="158"/>
      <c r="V5" s="216" t="s">
        <v>163</v>
      </c>
      <c r="W5" s="217"/>
      <c r="X5" s="218"/>
      <c r="Y5" s="201" t="s">
        <v>164</v>
      </c>
      <c r="Z5" s="202"/>
      <c r="AA5" s="203"/>
      <c r="AB5" s="207" t="s">
        <v>165</v>
      </c>
      <c r="AC5" s="208"/>
      <c r="AD5" s="208"/>
      <c r="AE5" s="208"/>
      <c r="AF5" s="98"/>
      <c r="AG5" s="127">
        <v>1</v>
      </c>
      <c r="AH5" s="127">
        <v>10</v>
      </c>
      <c r="AI5" s="127" t="s">
        <v>269</v>
      </c>
      <c r="AJ5" s="127" t="s">
        <v>269</v>
      </c>
      <c r="AK5" s="127" t="s">
        <v>269</v>
      </c>
      <c r="AL5" s="127" t="s">
        <v>269</v>
      </c>
      <c r="AM5" s="127" t="s">
        <v>270</v>
      </c>
      <c r="AN5" s="127" t="s">
        <v>269</v>
      </c>
      <c r="AO5" s="127" t="s">
        <v>269</v>
      </c>
      <c r="AP5" s="127" t="s">
        <v>269</v>
      </c>
      <c r="AQ5" s="167" t="s">
        <v>269</v>
      </c>
      <c r="AR5" s="167" t="s">
        <v>269</v>
      </c>
      <c r="AS5" s="167" t="s">
        <v>269</v>
      </c>
    </row>
    <row r="6" spans="1:58">
      <c r="A6" s="246"/>
      <c r="B6" s="158">
        <v>0</v>
      </c>
      <c r="C6" s="158">
        <v>0</v>
      </c>
      <c r="D6" s="158">
        <v>0</v>
      </c>
      <c r="E6" s="158">
        <v>100</v>
      </c>
      <c r="F6" s="158">
        <v>0</v>
      </c>
      <c r="G6" s="158">
        <v>0</v>
      </c>
      <c r="H6" s="158">
        <v>500</v>
      </c>
      <c r="I6" s="158">
        <v>5</v>
      </c>
      <c r="J6" s="158">
        <v>3.5</v>
      </c>
      <c r="K6" s="158">
        <v>10</v>
      </c>
      <c r="L6" s="158">
        <v>0.3</v>
      </c>
      <c r="M6" s="158"/>
      <c r="N6" s="158"/>
      <c r="O6" s="155">
        <v>0</v>
      </c>
      <c r="P6" s="158" t="s">
        <v>158</v>
      </c>
      <c r="Q6" s="158">
        <v>3</v>
      </c>
      <c r="R6" s="158">
        <v>96.4</v>
      </c>
      <c r="S6" s="158">
        <v>0.04</v>
      </c>
      <c r="T6" s="158">
        <v>0.19</v>
      </c>
      <c r="U6" s="158"/>
      <c r="V6" s="219"/>
      <c r="W6" s="294"/>
      <c r="X6" s="220"/>
      <c r="Y6" s="204"/>
      <c r="Z6" s="205"/>
      <c r="AA6" s="206"/>
      <c r="AB6" s="210"/>
      <c r="AC6" s="361"/>
      <c r="AD6" s="361"/>
      <c r="AE6" s="361"/>
      <c r="AF6" s="98"/>
      <c r="AG6" s="127">
        <v>5</v>
      </c>
      <c r="AH6" s="127">
        <v>4</v>
      </c>
      <c r="AI6" s="127" t="s">
        <v>269</v>
      </c>
      <c r="AJ6" s="127" t="s">
        <v>269</v>
      </c>
      <c r="AK6" s="127" t="s">
        <v>269</v>
      </c>
      <c r="AL6" s="127" t="s">
        <v>269</v>
      </c>
      <c r="AM6" s="127" t="s">
        <v>269</v>
      </c>
      <c r="AN6" s="127" t="s">
        <v>270</v>
      </c>
      <c r="AO6" s="127" t="s">
        <v>270</v>
      </c>
      <c r="AP6" s="127" t="s">
        <v>269</v>
      </c>
      <c r="AQ6" s="167" t="s">
        <v>269</v>
      </c>
      <c r="AR6" s="167" t="s">
        <v>269</v>
      </c>
      <c r="AS6" s="167" t="s">
        <v>269</v>
      </c>
    </row>
    <row r="7" spans="1:58">
      <c r="A7" s="246"/>
      <c r="B7" s="158">
        <v>0</v>
      </c>
      <c r="C7" s="158">
        <v>0</v>
      </c>
      <c r="D7" s="158">
        <v>0</v>
      </c>
      <c r="E7" s="158">
        <v>100</v>
      </c>
      <c r="F7" s="158">
        <v>0</v>
      </c>
      <c r="G7" s="158">
        <v>0</v>
      </c>
      <c r="H7" s="158">
        <v>550</v>
      </c>
      <c r="I7" s="158">
        <v>5</v>
      </c>
      <c r="J7" s="158">
        <v>3.5</v>
      </c>
      <c r="K7" s="158">
        <v>10</v>
      </c>
      <c r="L7" s="158">
        <v>0.3</v>
      </c>
      <c r="M7" s="158"/>
      <c r="N7" s="158"/>
      <c r="O7" s="155">
        <v>0</v>
      </c>
      <c r="P7" s="158" t="s">
        <v>158</v>
      </c>
      <c r="Q7" s="158">
        <v>3</v>
      </c>
      <c r="R7" s="158">
        <v>95.3</v>
      </c>
      <c r="S7" s="158">
        <v>0.26</v>
      </c>
      <c r="T7" s="158">
        <v>0.19</v>
      </c>
      <c r="U7" s="158"/>
      <c r="V7" s="219"/>
      <c r="W7" s="294"/>
      <c r="X7" s="220"/>
      <c r="Y7" s="204"/>
      <c r="Z7" s="205"/>
      <c r="AA7" s="206"/>
      <c r="AB7" s="210"/>
      <c r="AC7" s="361"/>
      <c r="AD7" s="361"/>
      <c r="AE7" s="361"/>
      <c r="AF7" s="98"/>
      <c r="AG7" s="127">
        <v>22</v>
      </c>
      <c r="AH7" s="127">
        <v>4</v>
      </c>
      <c r="AI7" s="127" t="s">
        <v>269</v>
      </c>
      <c r="AJ7" s="127" t="s">
        <v>269</v>
      </c>
      <c r="AK7" s="127" t="s">
        <v>269</v>
      </c>
      <c r="AL7" s="127" t="s">
        <v>270</v>
      </c>
      <c r="AM7" s="127" t="s">
        <v>269</v>
      </c>
      <c r="AN7" s="127" t="s">
        <v>270</v>
      </c>
      <c r="AO7" s="127" t="s">
        <v>270</v>
      </c>
      <c r="AP7" s="127" t="s">
        <v>270</v>
      </c>
      <c r="AQ7" s="167" t="s">
        <v>269</v>
      </c>
      <c r="AR7" s="167" t="s">
        <v>269</v>
      </c>
      <c r="AS7" s="167" t="s">
        <v>269</v>
      </c>
    </row>
    <row r="8" spans="1:58">
      <c r="A8" s="246"/>
      <c r="B8" s="158">
        <v>0</v>
      </c>
      <c r="C8" s="158">
        <v>0</v>
      </c>
      <c r="D8" s="158">
        <v>0</v>
      </c>
      <c r="E8" s="158">
        <v>100</v>
      </c>
      <c r="F8" s="158">
        <v>0</v>
      </c>
      <c r="G8" s="158">
        <v>0</v>
      </c>
      <c r="H8" s="158">
        <v>600</v>
      </c>
      <c r="I8" s="158">
        <v>5</v>
      </c>
      <c r="J8" s="158">
        <v>3.5</v>
      </c>
      <c r="K8" s="158">
        <v>10</v>
      </c>
      <c r="L8" s="158">
        <v>0.3</v>
      </c>
      <c r="M8" s="158"/>
      <c r="N8" s="158"/>
      <c r="O8" s="155">
        <v>0</v>
      </c>
      <c r="P8" s="158" t="s">
        <v>158</v>
      </c>
      <c r="Q8" s="158">
        <v>3</v>
      </c>
      <c r="R8" s="158">
        <v>98.7</v>
      </c>
      <c r="S8" s="158">
        <v>0.65</v>
      </c>
      <c r="T8" s="158">
        <v>0.19</v>
      </c>
      <c r="U8" s="158"/>
      <c r="V8" s="219"/>
      <c r="W8" s="294"/>
      <c r="X8" s="220"/>
      <c r="Y8" s="204"/>
      <c r="Z8" s="205"/>
      <c r="AA8" s="206"/>
      <c r="AB8" s="210"/>
      <c r="AC8" s="361"/>
      <c r="AD8" s="361"/>
      <c r="AE8" s="361"/>
      <c r="AF8" s="98"/>
      <c r="AG8" s="127">
        <v>28</v>
      </c>
      <c r="AH8" s="127">
        <v>2</v>
      </c>
      <c r="AI8" s="127" t="s">
        <v>269</v>
      </c>
      <c r="AJ8" s="127" t="s">
        <v>269</v>
      </c>
      <c r="AK8" s="127" t="s">
        <v>270</v>
      </c>
      <c r="AL8" s="127" t="s">
        <v>270</v>
      </c>
      <c r="AM8" s="127" t="s">
        <v>269</v>
      </c>
      <c r="AN8" s="127" t="s">
        <v>270</v>
      </c>
      <c r="AO8" s="127" t="s">
        <v>269</v>
      </c>
      <c r="AP8" s="127" t="s">
        <v>269</v>
      </c>
      <c r="AQ8" s="167" t="s">
        <v>269</v>
      </c>
      <c r="AR8" s="167" t="s">
        <v>269</v>
      </c>
      <c r="AS8" s="167" t="s">
        <v>269</v>
      </c>
    </row>
    <row r="9" spans="1:58">
      <c r="A9" s="246"/>
      <c r="B9" s="158">
        <v>0</v>
      </c>
      <c r="C9" s="158">
        <v>0</v>
      </c>
      <c r="D9" s="158">
        <v>0</v>
      </c>
      <c r="E9" s="158">
        <v>100</v>
      </c>
      <c r="F9" s="158">
        <v>0</v>
      </c>
      <c r="G9" s="158">
        <v>0</v>
      </c>
      <c r="H9" s="158">
        <v>650</v>
      </c>
      <c r="I9" s="158">
        <v>5</v>
      </c>
      <c r="J9" s="158">
        <v>3.5</v>
      </c>
      <c r="K9" s="158">
        <v>10</v>
      </c>
      <c r="L9" s="158">
        <v>0.3</v>
      </c>
      <c r="M9" s="158"/>
      <c r="N9" s="158"/>
      <c r="O9" s="155">
        <v>0</v>
      </c>
      <c r="P9" s="158" t="s">
        <v>158</v>
      </c>
      <c r="Q9" s="158">
        <v>3</v>
      </c>
      <c r="R9" s="158">
        <v>90.7</v>
      </c>
      <c r="S9" s="158">
        <v>1.51</v>
      </c>
      <c r="T9" s="158">
        <v>0.19</v>
      </c>
      <c r="U9" s="158"/>
      <c r="V9" s="219"/>
      <c r="W9" s="294"/>
      <c r="X9" s="220"/>
      <c r="Y9" s="204"/>
      <c r="Z9" s="205"/>
      <c r="AA9" s="206"/>
      <c r="AB9" s="210"/>
      <c r="AC9" s="361"/>
      <c r="AD9" s="361"/>
      <c r="AE9" s="361"/>
      <c r="AF9" s="98"/>
      <c r="AG9" s="127">
        <v>30</v>
      </c>
      <c r="AH9" s="127">
        <v>5</v>
      </c>
      <c r="AI9" s="127" t="s">
        <v>269</v>
      </c>
      <c r="AJ9" s="127" t="s">
        <v>269</v>
      </c>
      <c r="AK9" s="127" t="s">
        <v>269</v>
      </c>
      <c r="AL9" s="127" t="s">
        <v>269</v>
      </c>
      <c r="AM9" s="127" t="s">
        <v>270</v>
      </c>
      <c r="AN9" s="127" t="s">
        <v>270</v>
      </c>
      <c r="AO9" s="127" t="s">
        <v>270</v>
      </c>
      <c r="AP9" s="127" t="s">
        <v>270</v>
      </c>
      <c r="AQ9" s="167" t="s">
        <v>269</v>
      </c>
      <c r="AR9" s="167" t="s">
        <v>269</v>
      </c>
      <c r="AS9" s="167" t="s">
        <v>270</v>
      </c>
    </row>
    <row r="10" spans="1:58">
      <c r="A10" s="365"/>
      <c r="B10" s="73">
        <v>0</v>
      </c>
      <c r="C10" s="73">
        <v>0</v>
      </c>
      <c r="D10" s="73">
        <v>0</v>
      </c>
      <c r="E10" s="73">
        <v>100</v>
      </c>
      <c r="F10" s="73">
        <v>0</v>
      </c>
      <c r="G10" s="73">
        <v>0</v>
      </c>
      <c r="H10" s="73">
        <v>700</v>
      </c>
      <c r="I10" s="158">
        <v>5</v>
      </c>
      <c r="J10" s="158">
        <v>3.5</v>
      </c>
      <c r="K10" s="73">
        <v>10</v>
      </c>
      <c r="L10" s="158">
        <v>0.3</v>
      </c>
      <c r="M10" s="73"/>
      <c r="N10" s="73"/>
      <c r="O10" s="74">
        <v>0</v>
      </c>
      <c r="P10" s="159" t="s">
        <v>158</v>
      </c>
      <c r="Q10" s="73">
        <v>3</v>
      </c>
      <c r="R10" s="73">
        <v>90.2</v>
      </c>
      <c r="S10" s="73">
        <v>3.54</v>
      </c>
      <c r="T10" s="73">
        <v>0.19</v>
      </c>
      <c r="U10" s="73"/>
      <c r="V10" s="377"/>
      <c r="W10" s="369"/>
      <c r="X10" s="378"/>
      <c r="Y10" s="379"/>
      <c r="Z10" s="376"/>
      <c r="AA10" s="380"/>
      <c r="AB10" s="362"/>
      <c r="AC10" s="363"/>
      <c r="AD10" s="363"/>
      <c r="AE10" s="363"/>
      <c r="AF10" s="98"/>
      <c r="AG10" s="127">
        <v>31</v>
      </c>
      <c r="AH10" s="127">
        <v>5</v>
      </c>
      <c r="AI10" s="127" t="s">
        <v>269</v>
      </c>
      <c r="AJ10" s="127" t="s">
        <v>269</v>
      </c>
      <c r="AK10" s="127" t="s">
        <v>269</v>
      </c>
      <c r="AL10" s="127" t="s">
        <v>270</v>
      </c>
      <c r="AM10" s="127" t="s">
        <v>270</v>
      </c>
      <c r="AN10" s="127" t="s">
        <v>269</v>
      </c>
      <c r="AO10" s="127" t="s">
        <v>270</v>
      </c>
      <c r="AP10" s="127" t="s">
        <v>270</v>
      </c>
      <c r="AQ10" s="167" t="s">
        <v>269</v>
      </c>
      <c r="AR10" s="167" t="s">
        <v>269</v>
      </c>
      <c r="AS10" s="167" t="s">
        <v>270</v>
      </c>
    </row>
    <row r="11" spans="1:58" ht="14.45" customHeight="1">
      <c r="A11" s="364">
        <v>36</v>
      </c>
      <c r="B11" s="76">
        <v>0</v>
      </c>
      <c r="C11" s="76">
        <v>100</v>
      </c>
      <c r="D11" s="76">
        <v>0</v>
      </c>
      <c r="E11" s="76">
        <v>0</v>
      </c>
      <c r="F11" s="76">
        <v>0</v>
      </c>
      <c r="G11" s="76">
        <v>0</v>
      </c>
      <c r="H11" s="76">
        <v>425</v>
      </c>
      <c r="I11" s="76">
        <v>10</v>
      </c>
      <c r="J11" s="76">
        <v>2</v>
      </c>
      <c r="K11" s="76">
        <v>10</v>
      </c>
      <c r="L11" s="76"/>
      <c r="M11" s="76">
        <v>60</v>
      </c>
      <c r="N11" s="76"/>
      <c r="O11" s="135">
        <v>0</v>
      </c>
      <c r="P11" s="49" t="s">
        <v>57</v>
      </c>
      <c r="Q11" s="97">
        <v>1</v>
      </c>
      <c r="R11" s="76">
        <v>89.5</v>
      </c>
      <c r="S11" s="76">
        <v>10</v>
      </c>
      <c r="T11" s="76">
        <v>0</v>
      </c>
      <c r="U11" s="76"/>
      <c r="V11" s="383" t="s">
        <v>168</v>
      </c>
      <c r="W11" s="368"/>
      <c r="X11" s="384"/>
      <c r="Y11" s="381" t="s">
        <v>169</v>
      </c>
      <c r="Z11" s="375"/>
      <c r="AA11" s="382"/>
      <c r="AB11" s="359" t="s">
        <v>301</v>
      </c>
      <c r="AC11" s="360"/>
      <c r="AD11" s="360"/>
      <c r="AE11" s="360"/>
      <c r="AF11" s="98"/>
      <c r="AG11" s="127">
        <v>32</v>
      </c>
      <c r="AH11" s="127">
        <v>6</v>
      </c>
      <c r="AI11" s="127" t="s">
        <v>269</v>
      </c>
      <c r="AJ11" s="127" t="s">
        <v>269</v>
      </c>
      <c r="AK11" s="127" t="s">
        <v>269</v>
      </c>
      <c r="AL11" s="127" t="s">
        <v>270</v>
      </c>
      <c r="AM11" s="127" t="s">
        <v>269</v>
      </c>
      <c r="AN11" s="127" t="s">
        <v>270</v>
      </c>
      <c r="AO11" s="127" t="s">
        <v>269</v>
      </c>
      <c r="AP11" s="127" t="s">
        <v>270</v>
      </c>
      <c r="AQ11" s="167" t="s">
        <v>269</v>
      </c>
      <c r="AR11" s="167" t="s">
        <v>269</v>
      </c>
      <c r="AS11" s="167" t="s">
        <v>269</v>
      </c>
    </row>
    <row r="12" spans="1:58">
      <c r="A12" s="246"/>
      <c r="B12" s="158">
        <v>0</v>
      </c>
      <c r="C12" s="158">
        <v>100</v>
      </c>
      <c r="D12" s="158">
        <v>0</v>
      </c>
      <c r="E12" s="158">
        <v>0</v>
      </c>
      <c r="F12" s="158">
        <v>0</v>
      </c>
      <c r="G12" s="158">
        <v>0</v>
      </c>
      <c r="H12" s="158">
        <v>450</v>
      </c>
      <c r="I12" s="158">
        <v>10</v>
      </c>
      <c r="J12" s="158">
        <v>2</v>
      </c>
      <c r="K12" s="158">
        <v>10</v>
      </c>
      <c r="L12" s="158"/>
      <c r="M12" s="158">
        <v>60</v>
      </c>
      <c r="N12" s="158"/>
      <c r="O12" s="50">
        <v>0</v>
      </c>
      <c r="P12" s="49" t="s">
        <v>57</v>
      </c>
      <c r="Q12" s="97">
        <v>1</v>
      </c>
      <c r="R12" s="158">
        <v>72.400000000000006</v>
      </c>
      <c r="S12" s="158">
        <v>25</v>
      </c>
      <c r="T12" s="158">
        <v>1.75</v>
      </c>
      <c r="U12" s="158"/>
      <c r="V12" s="219"/>
      <c r="W12" s="294"/>
      <c r="X12" s="220"/>
      <c r="Y12" s="204"/>
      <c r="Z12" s="205"/>
      <c r="AA12" s="206"/>
      <c r="AB12" s="210"/>
      <c r="AC12" s="361"/>
      <c r="AD12" s="361"/>
      <c r="AE12" s="361"/>
      <c r="AF12" s="98"/>
      <c r="AG12" s="127">
        <v>35</v>
      </c>
      <c r="AH12" s="127">
        <v>6</v>
      </c>
      <c r="AI12" s="127" t="s">
        <v>269</v>
      </c>
      <c r="AJ12" s="127" t="s">
        <v>269</v>
      </c>
      <c r="AK12" s="127" t="s">
        <v>269</v>
      </c>
      <c r="AL12" s="127" t="s">
        <v>269</v>
      </c>
      <c r="AM12" s="127" t="s">
        <v>269</v>
      </c>
      <c r="AN12" s="127" t="s">
        <v>269</v>
      </c>
      <c r="AO12" s="127" t="s">
        <v>270</v>
      </c>
      <c r="AP12" s="167" t="s">
        <v>270</v>
      </c>
      <c r="AQ12" s="167" t="s">
        <v>269</v>
      </c>
      <c r="AR12" s="167" t="s">
        <v>269</v>
      </c>
      <c r="AS12" s="167" t="s">
        <v>270</v>
      </c>
    </row>
    <row r="13" spans="1:58">
      <c r="A13" s="246"/>
      <c r="B13" s="158">
        <v>0</v>
      </c>
      <c r="C13" s="158">
        <v>100</v>
      </c>
      <c r="D13" s="158">
        <v>0</v>
      </c>
      <c r="E13" s="158">
        <v>0</v>
      </c>
      <c r="F13" s="158">
        <v>0</v>
      </c>
      <c r="G13" s="158">
        <v>0</v>
      </c>
      <c r="H13" s="158">
        <v>500</v>
      </c>
      <c r="I13" s="158">
        <v>10</v>
      </c>
      <c r="J13" s="158">
        <v>2</v>
      </c>
      <c r="K13" s="158">
        <v>10</v>
      </c>
      <c r="L13" s="158"/>
      <c r="M13" s="158">
        <v>60</v>
      </c>
      <c r="N13" s="158"/>
      <c r="O13" s="50">
        <v>0</v>
      </c>
      <c r="P13" s="49" t="s">
        <v>57</v>
      </c>
      <c r="Q13" s="97">
        <v>1</v>
      </c>
      <c r="R13" s="158">
        <v>37.5</v>
      </c>
      <c r="S13" s="158">
        <v>47</v>
      </c>
      <c r="T13" s="158">
        <v>15.5</v>
      </c>
      <c r="U13" s="158"/>
      <c r="V13" s="219"/>
      <c r="W13" s="294"/>
      <c r="X13" s="220"/>
      <c r="Y13" s="204"/>
      <c r="Z13" s="205"/>
      <c r="AA13" s="206"/>
      <c r="AB13" s="210"/>
      <c r="AC13" s="361"/>
      <c r="AD13" s="361"/>
      <c r="AE13" s="361"/>
      <c r="AF13" s="98"/>
      <c r="AG13" s="127">
        <v>36</v>
      </c>
      <c r="AH13" s="127">
        <v>9</v>
      </c>
      <c r="AI13" s="127" t="s">
        <v>269</v>
      </c>
      <c r="AJ13" s="127" t="s">
        <v>269</v>
      </c>
      <c r="AK13" s="127" t="s">
        <v>269</v>
      </c>
      <c r="AL13" s="127" t="s">
        <v>269</v>
      </c>
      <c r="AM13" s="127" t="s">
        <v>269</v>
      </c>
      <c r="AN13" s="127" t="s">
        <v>270</v>
      </c>
      <c r="AO13" s="127" t="s">
        <v>269</v>
      </c>
      <c r="AP13" s="167" t="s">
        <v>270</v>
      </c>
      <c r="AQ13" s="167" t="s">
        <v>269</v>
      </c>
      <c r="AR13" s="167" t="s">
        <v>269</v>
      </c>
      <c r="AS13" s="167" t="s">
        <v>270</v>
      </c>
    </row>
    <row r="14" spans="1:58">
      <c r="A14" s="246"/>
      <c r="B14" s="158">
        <v>0</v>
      </c>
      <c r="C14" s="158">
        <v>0</v>
      </c>
      <c r="D14" s="158">
        <v>0</v>
      </c>
      <c r="E14" s="158">
        <v>100</v>
      </c>
      <c r="F14" s="158">
        <v>0</v>
      </c>
      <c r="G14" s="158">
        <v>0</v>
      </c>
      <c r="H14" s="158">
        <v>350</v>
      </c>
      <c r="I14" s="158">
        <v>10</v>
      </c>
      <c r="J14" s="158">
        <v>2</v>
      </c>
      <c r="K14" s="158">
        <v>10</v>
      </c>
      <c r="L14" s="158"/>
      <c r="M14" s="158">
        <v>60</v>
      </c>
      <c r="N14" s="158"/>
      <c r="O14" s="50">
        <v>0</v>
      </c>
      <c r="P14" s="49" t="s">
        <v>57</v>
      </c>
      <c r="Q14" s="97">
        <v>1</v>
      </c>
      <c r="R14" s="158">
        <v>99</v>
      </c>
      <c r="S14" s="158">
        <v>0</v>
      </c>
      <c r="T14" s="158">
        <v>1</v>
      </c>
      <c r="U14" s="158"/>
      <c r="V14" s="219"/>
      <c r="W14" s="294"/>
      <c r="X14" s="220"/>
      <c r="Y14" s="204"/>
      <c r="Z14" s="205"/>
      <c r="AA14" s="206"/>
      <c r="AB14" s="210"/>
      <c r="AC14" s="361"/>
      <c r="AD14" s="361"/>
      <c r="AE14" s="361"/>
      <c r="AF14" s="98"/>
      <c r="AG14" s="127">
        <v>38</v>
      </c>
      <c r="AH14" s="127">
        <v>22</v>
      </c>
      <c r="AI14" s="127" t="s">
        <v>269</v>
      </c>
      <c r="AJ14" s="127" t="s">
        <v>269</v>
      </c>
      <c r="AK14" s="127" t="s">
        <v>269</v>
      </c>
      <c r="AL14" s="127" t="s">
        <v>270</v>
      </c>
      <c r="AM14" s="127" t="s">
        <v>269</v>
      </c>
      <c r="AN14" s="127" t="s">
        <v>270</v>
      </c>
      <c r="AO14" s="127" t="s">
        <v>270</v>
      </c>
      <c r="AP14" s="167" t="s">
        <v>269</v>
      </c>
      <c r="AQ14" s="167" t="s">
        <v>269</v>
      </c>
      <c r="AR14" s="167" t="s">
        <v>269</v>
      </c>
      <c r="AS14" s="167" t="s">
        <v>269</v>
      </c>
      <c r="AT14" t="s">
        <v>302</v>
      </c>
    </row>
    <row r="15" spans="1:58">
      <c r="A15" s="246"/>
      <c r="B15" s="158">
        <v>0</v>
      </c>
      <c r="C15" s="158">
        <v>0</v>
      </c>
      <c r="D15" s="158">
        <v>0</v>
      </c>
      <c r="E15" s="158">
        <v>100</v>
      </c>
      <c r="F15" s="158">
        <v>0</v>
      </c>
      <c r="G15" s="158">
        <v>0</v>
      </c>
      <c r="H15" s="158">
        <v>450</v>
      </c>
      <c r="I15" s="158">
        <v>10</v>
      </c>
      <c r="J15" s="158">
        <v>2</v>
      </c>
      <c r="K15" s="158">
        <v>10</v>
      </c>
      <c r="L15" s="158"/>
      <c r="M15" s="158">
        <v>60</v>
      </c>
      <c r="N15" s="158"/>
      <c r="O15" s="50">
        <v>0</v>
      </c>
      <c r="P15" s="49" t="s">
        <v>57</v>
      </c>
      <c r="Q15" s="97">
        <v>1</v>
      </c>
      <c r="R15" s="158">
        <v>79.400000000000006</v>
      </c>
      <c r="S15" s="158">
        <v>1</v>
      </c>
      <c r="T15" s="158">
        <v>19.600000000000001</v>
      </c>
      <c r="U15" s="158"/>
      <c r="V15" s="219"/>
      <c r="W15" s="294"/>
      <c r="X15" s="220"/>
      <c r="Y15" s="204"/>
      <c r="Z15" s="205"/>
      <c r="AA15" s="206"/>
      <c r="AB15" s="210"/>
      <c r="AC15" s="361"/>
      <c r="AD15" s="361"/>
      <c r="AE15" s="361"/>
      <c r="AF15" s="98"/>
      <c r="AG15" s="127">
        <v>39</v>
      </c>
      <c r="AH15" s="127">
        <v>8</v>
      </c>
      <c r="AI15" s="127" t="s">
        <v>269</v>
      </c>
      <c r="AJ15" s="127" t="s">
        <v>269</v>
      </c>
      <c r="AK15" s="127" t="s">
        <v>270</v>
      </c>
      <c r="AL15" s="127" t="s">
        <v>269</v>
      </c>
      <c r="AM15" s="127" t="s">
        <v>269</v>
      </c>
      <c r="AN15" s="127" t="s">
        <v>270</v>
      </c>
      <c r="AO15" s="127" t="s">
        <v>269</v>
      </c>
      <c r="AP15" s="167" t="s">
        <v>270</v>
      </c>
      <c r="AQ15" s="167" t="s">
        <v>269</v>
      </c>
      <c r="AR15" s="167" t="s">
        <v>269</v>
      </c>
      <c r="AS15" s="167" t="s">
        <v>270</v>
      </c>
    </row>
    <row r="16" spans="1:58">
      <c r="A16" s="246"/>
      <c r="B16" s="158">
        <v>0</v>
      </c>
      <c r="C16" s="158">
        <v>0</v>
      </c>
      <c r="D16" s="158">
        <v>0</v>
      </c>
      <c r="E16" s="158">
        <v>100</v>
      </c>
      <c r="F16" s="158">
        <v>0</v>
      </c>
      <c r="G16" s="158">
        <v>0</v>
      </c>
      <c r="H16" s="158">
        <v>500</v>
      </c>
      <c r="I16" s="158">
        <v>10</v>
      </c>
      <c r="J16" s="158">
        <v>2</v>
      </c>
      <c r="K16" s="158">
        <v>10</v>
      </c>
      <c r="L16" s="158"/>
      <c r="M16" s="158">
        <v>60</v>
      </c>
      <c r="N16" s="158"/>
      <c r="O16" s="50">
        <v>0</v>
      </c>
      <c r="P16" s="49" t="s">
        <v>57</v>
      </c>
      <c r="Q16" s="97">
        <v>1</v>
      </c>
      <c r="R16" s="158">
        <v>67.099999999999994</v>
      </c>
      <c r="S16" s="158">
        <v>2.5</v>
      </c>
      <c r="T16" s="158">
        <v>30.4</v>
      </c>
      <c r="U16" s="158"/>
      <c r="V16" s="219"/>
      <c r="W16" s="294"/>
      <c r="X16" s="220"/>
      <c r="Y16" s="204"/>
      <c r="Z16" s="205"/>
      <c r="AA16" s="206"/>
      <c r="AB16" s="210"/>
      <c r="AC16" s="361"/>
      <c r="AD16" s="361"/>
      <c r="AE16" s="361"/>
      <c r="AF16" s="98"/>
      <c r="AG16" s="127">
        <v>40</v>
      </c>
      <c r="AH16" s="127">
        <v>8</v>
      </c>
      <c r="AI16" s="127" t="s">
        <v>269</v>
      </c>
      <c r="AJ16" s="127" t="s">
        <v>269</v>
      </c>
      <c r="AK16" s="127" t="s">
        <v>269</v>
      </c>
      <c r="AL16" s="127" t="s">
        <v>269</v>
      </c>
      <c r="AM16" s="127" t="s">
        <v>270</v>
      </c>
      <c r="AN16" s="127" t="s">
        <v>270</v>
      </c>
      <c r="AO16" s="127" t="s">
        <v>269</v>
      </c>
      <c r="AP16" s="127" t="s">
        <v>269</v>
      </c>
      <c r="AQ16" s="167" t="s">
        <v>269</v>
      </c>
      <c r="AR16" s="167" t="s">
        <v>269</v>
      </c>
      <c r="AS16" s="167" t="s">
        <v>270</v>
      </c>
    </row>
    <row r="17" spans="1:45">
      <c r="A17" s="246"/>
      <c r="B17" s="158">
        <v>0</v>
      </c>
      <c r="C17" s="158">
        <v>70</v>
      </c>
      <c r="D17" s="158">
        <v>0</v>
      </c>
      <c r="E17" s="158">
        <v>30</v>
      </c>
      <c r="F17" s="158">
        <v>0</v>
      </c>
      <c r="G17" s="158">
        <v>0</v>
      </c>
      <c r="H17" s="158">
        <v>400</v>
      </c>
      <c r="I17" s="158">
        <v>10</v>
      </c>
      <c r="J17" s="158">
        <v>2</v>
      </c>
      <c r="K17" s="158">
        <v>10</v>
      </c>
      <c r="L17" s="158"/>
      <c r="M17" s="158">
        <v>60</v>
      </c>
      <c r="N17" s="158"/>
      <c r="O17" s="50">
        <v>0</v>
      </c>
      <c r="P17" s="49" t="s">
        <v>57</v>
      </c>
      <c r="Q17" s="97">
        <v>1</v>
      </c>
      <c r="R17" s="158">
        <v>96</v>
      </c>
      <c r="S17" s="158">
        <v>4</v>
      </c>
      <c r="T17" s="158">
        <v>0</v>
      </c>
      <c r="U17" s="158"/>
      <c r="V17" s="219"/>
      <c r="W17" s="294"/>
      <c r="X17" s="220"/>
      <c r="Y17" s="204"/>
      <c r="Z17" s="205"/>
      <c r="AA17" s="206"/>
      <c r="AB17" s="210"/>
      <c r="AC17" s="361"/>
      <c r="AD17" s="361"/>
      <c r="AE17" s="361"/>
      <c r="AF17" s="98"/>
      <c r="AG17" s="127">
        <v>41</v>
      </c>
      <c r="AH17" s="127">
        <v>3</v>
      </c>
      <c r="AI17" s="127" t="s">
        <v>269</v>
      </c>
      <c r="AJ17" s="127" t="s">
        <v>269</v>
      </c>
      <c r="AK17" s="127" t="s">
        <v>269</v>
      </c>
      <c r="AL17" s="127" t="s">
        <v>269</v>
      </c>
      <c r="AM17" s="127" t="s">
        <v>269</v>
      </c>
      <c r="AN17" s="127" t="s">
        <v>270</v>
      </c>
      <c r="AO17" s="127" t="s">
        <v>269</v>
      </c>
      <c r="AP17" s="127" t="s">
        <v>269</v>
      </c>
      <c r="AQ17" s="167" t="s">
        <v>269</v>
      </c>
      <c r="AR17" s="167" t="s">
        <v>269</v>
      </c>
      <c r="AS17" s="167" t="s">
        <v>270</v>
      </c>
    </row>
    <row r="18" spans="1:45">
      <c r="A18" s="246"/>
      <c r="B18" s="158">
        <v>0</v>
      </c>
      <c r="C18" s="158">
        <v>70</v>
      </c>
      <c r="D18" s="158">
        <v>0</v>
      </c>
      <c r="E18" s="158">
        <v>30</v>
      </c>
      <c r="F18" s="158">
        <v>0</v>
      </c>
      <c r="G18" s="158">
        <v>0</v>
      </c>
      <c r="H18" s="158">
        <v>425</v>
      </c>
      <c r="I18" s="158">
        <v>10</v>
      </c>
      <c r="J18" s="158">
        <v>2</v>
      </c>
      <c r="K18" s="158">
        <v>10</v>
      </c>
      <c r="L18" s="158"/>
      <c r="M18" s="158">
        <v>60</v>
      </c>
      <c r="N18" s="158"/>
      <c r="O18" s="50">
        <v>0</v>
      </c>
      <c r="P18" s="49" t="s">
        <v>57</v>
      </c>
      <c r="Q18" s="97">
        <v>1</v>
      </c>
      <c r="R18" s="158">
        <v>90.2</v>
      </c>
      <c r="S18" s="158">
        <v>8.6</v>
      </c>
      <c r="T18" s="158">
        <v>1.2</v>
      </c>
      <c r="U18" s="158"/>
      <c r="V18" s="219"/>
      <c r="W18" s="294"/>
      <c r="X18" s="220"/>
      <c r="Y18" s="204"/>
      <c r="Z18" s="205"/>
      <c r="AA18" s="206"/>
      <c r="AB18" s="210"/>
      <c r="AC18" s="361"/>
      <c r="AD18" s="361"/>
      <c r="AE18" s="361"/>
      <c r="AF18" s="98"/>
      <c r="AG18" s="98" t="s">
        <v>303</v>
      </c>
      <c r="AH18" s="98">
        <f>SUM(AH5:AH17)</f>
        <v>92</v>
      </c>
      <c r="AI18" s="98">
        <f t="shared" ref="AI18:AS18" si="0">COUNTIF(AI5:AI17, "Yes")</f>
        <v>13</v>
      </c>
      <c r="AJ18" s="98">
        <f t="shared" si="0"/>
        <v>13</v>
      </c>
      <c r="AK18" s="98">
        <f t="shared" si="0"/>
        <v>11</v>
      </c>
      <c r="AL18" s="98">
        <f t="shared" si="0"/>
        <v>8</v>
      </c>
      <c r="AM18" s="98">
        <f t="shared" si="0"/>
        <v>9</v>
      </c>
      <c r="AN18" s="98">
        <f t="shared" si="0"/>
        <v>3</v>
      </c>
      <c r="AO18" s="98">
        <f t="shared" si="0"/>
        <v>7</v>
      </c>
      <c r="AP18" s="98">
        <f t="shared" si="0"/>
        <v>6</v>
      </c>
      <c r="AQ18" s="98">
        <f t="shared" si="0"/>
        <v>13</v>
      </c>
      <c r="AR18" s="98">
        <f t="shared" si="0"/>
        <v>13</v>
      </c>
      <c r="AS18" s="98">
        <f t="shared" si="0"/>
        <v>6</v>
      </c>
    </row>
    <row r="19" spans="1:45">
      <c r="A19" s="365"/>
      <c r="B19" s="73">
        <v>0</v>
      </c>
      <c r="C19" s="73">
        <v>70</v>
      </c>
      <c r="D19" s="73">
        <v>0</v>
      </c>
      <c r="E19" s="73">
        <v>30</v>
      </c>
      <c r="F19" s="73">
        <v>0</v>
      </c>
      <c r="G19" s="73">
        <v>0</v>
      </c>
      <c r="H19" s="73">
        <v>450</v>
      </c>
      <c r="I19" s="73">
        <v>10</v>
      </c>
      <c r="J19" s="73">
        <v>2</v>
      </c>
      <c r="K19" s="73">
        <v>10</v>
      </c>
      <c r="L19" s="73"/>
      <c r="M19" s="73">
        <v>60</v>
      </c>
      <c r="N19" s="73"/>
      <c r="O19" s="136">
        <v>0</v>
      </c>
      <c r="P19" s="49" t="s">
        <v>57</v>
      </c>
      <c r="Q19" s="97">
        <v>1</v>
      </c>
      <c r="R19" s="73">
        <v>83.7</v>
      </c>
      <c r="S19" s="73">
        <v>12.8</v>
      </c>
      <c r="T19" s="73">
        <v>3.5</v>
      </c>
      <c r="U19" s="73"/>
      <c r="V19" s="377"/>
      <c r="W19" s="369"/>
      <c r="X19" s="378"/>
      <c r="Y19" s="379"/>
      <c r="Z19" s="376"/>
      <c r="AA19" s="380"/>
      <c r="AB19" s="362"/>
      <c r="AC19" s="363"/>
      <c r="AD19" s="363"/>
      <c r="AE19" s="363"/>
      <c r="AF19" s="98"/>
      <c r="AG19" s="98" t="s">
        <v>304</v>
      </c>
      <c r="AH19" s="98"/>
      <c r="AI19" s="98">
        <v>92</v>
      </c>
      <c r="AJ19" s="98">
        <v>92</v>
      </c>
      <c r="AK19" s="98">
        <v>82</v>
      </c>
      <c r="AL19" s="98">
        <v>53</v>
      </c>
      <c r="AM19" s="98">
        <v>64</v>
      </c>
      <c r="AN19" s="98">
        <v>21</v>
      </c>
      <c r="AO19" s="98">
        <v>46</v>
      </c>
      <c r="AP19" s="174">
        <v>49</v>
      </c>
      <c r="AQ19">
        <v>92</v>
      </c>
      <c r="AR19">
        <v>92</v>
      </c>
      <c r="AS19" t="s">
        <v>305</v>
      </c>
    </row>
    <row r="20" spans="1:45" ht="14.45" customHeight="1">
      <c r="A20" s="383">
        <v>38</v>
      </c>
      <c r="B20" s="71">
        <v>0</v>
      </c>
      <c r="C20" s="71">
        <v>0</v>
      </c>
      <c r="D20" s="71">
        <v>100</v>
      </c>
      <c r="E20" s="71">
        <v>0</v>
      </c>
      <c r="F20" s="71">
        <v>0</v>
      </c>
      <c r="G20" s="71">
        <v>0</v>
      </c>
      <c r="H20" s="97">
        <v>380</v>
      </c>
      <c r="I20" s="76">
        <v>3</v>
      </c>
      <c r="J20" s="76"/>
      <c r="K20" s="76">
        <v>10</v>
      </c>
      <c r="L20" s="76"/>
      <c r="M20" s="76"/>
      <c r="N20" s="76">
        <v>30</v>
      </c>
      <c r="O20" s="135">
        <v>0</v>
      </c>
      <c r="P20" s="49" t="s">
        <v>57</v>
      </c>
      <c r="Q20" s="97">
        <v>1</v>
      </c>
      <c r="R20" s="76">
        <v>64.900000000000006</v>
      </c>
      <c r="S20" s="76">
        <v>24.7</v>
      </c>
      <c r="T20" s="76">
        <v>10.4</v>
      </c>
      <c r="U20" s="76"/>
      <c r="V20" s="383" t="s">
        <v>171</v>
      </c>
      <c r="W20" s="368"/>
      <c r="X20" s="384"/>
      <c r="Y20" s="381" t="s">
        <v>172</v>
      </c>
      <c r="Z20" s="375"/>
      <c r="AA20" s="382"/>
      <c r="AB20" s="359" t="s">
        <v>173</v>
      </c>
      <c r="AC20" s="360"/>
      <c r="AD20" s="360"/>
      <c r="AE20" s="360"/>
      <c r="AF20" s="98"/>
      <c r="AG20" s="98"/>
      <c r="AH20" s="98"/>
      <c r="AI20" s="98"/>
      <c r="AJ20" s="98"/>
      <c r="AK20" s="98"/>
      <c r="AL20" s="98"/>
      <c r="AM20" s="98"/>
      <c r="AN20" s="98"/>
      <c r="AO20" s="98"/>
      <c r="AP20" s="174"/>
    </row>
    <row r="21" spans="1:45" ht="14.45" customHeight="1">
      <c r="A21" s="246"/>
      <c r="B21" s="155">
        <v>0</v>
      </c>
      <c r="C21" s="155">
        <v>0</v>
      </c>
      <c r="D21" s="155">
        <v>100</v>
      </c>
      <c r="E21" s="155">
        <v>0</v>
      </c>
      <c r="F21" s="155">
        <v>0</v>
      </c>
      <c r="G21" s="155">
        <v>0</v>
      </c>
      <c r="H21" s="155">
        <v>380</v>
      </c>
      <c r="I21" s="155">
        <v>3</v>
      </c>
      <c r="J21" s="155"/>
      <c r="K21" s="155">
        <v>10</v>
      </c>
      <c r="L21" s="155"/>
      <c r="M21" s="155"/>
      <c r="N21" s="155">
        <v>30</v>
      </c>
      <c r="O21" s="50">
        <v>0</v>
      </c>
      <c r="P21" s="49" t="s">
        <v>57</v>
      </c>
      <c r="Q21" s="97">
        <v>1</v>
      </c>
      <c r="R21" s="155">
        <v>80.099999999999994</v>
      </c>
      <c r="S21" s="155">
        <v>6.6</v>
      </c>
      <c r="T21" s="155">
        <v>13.3</v>
      </c>
      <c r="U21" s="161"/>
      <c r="V21" s="219"/>
      <c r="W21" s="294"/>
      <c r="X21" s="220"/>
      <c r="Y21" s="204"/>
      <c r="Z21" s="205"/>
      <c r="AA21" s="206"/>
      <c r="AB21" s="210"/>
      <c r="AC21" s="361"/>
      <c r="AD21" s="361"/>
      <c r="AE21" s="361"/>
      <c r="AF21" s="98"/>
      <c r="AG21" s="134" t="s">
        <v>295</v>
      </c>
      <c r="AH21" s="134">
        <f>COUNTIF(P5:P96, "Batch")</f>
        <v>49</v>
      </c>
      <c r="AI21" s="98"/>
      <c r="AJ21" s="98"/>
      <c r="AK21" s="98"/>
      <c r="AL21" s="98"/>
      <c r="AM21" s="98"/>
      <c r="AN21" s="98"/>
      <c r="AO21" s="98"/>
      <c r="AP21" s="174"/>
    </row>
    <row r="22" spans="1:45" ht="14.45" customHeight="1">
      <c r="A22" s="246"/>
      <c r="B22" s="160">
        <v>0</v>
      </c>
      <c r="C22" s="160">
        <v>0</v>
      </c>
      <c r="D22" s="160">
        <v>100</v>
      </c>
      <c r="E22" s="160">
        <v>0</v>
      </c>
      <c r="F22" s="160">
        <v>0</v>
      </c>
      <c r="G22" s="160">
        <v>0</v>
      </c>
      <c r="H22" s="160">
        <v>380</v>
      </c>
      <c r="I22" s="160">
        <v>3</v>
      </c>
      <c r="J22" s="160"/>
      <c r="K22" s="160">
        <v>10</v>
      </c>
      <c r="L22" s="160"/>
      <c r="M22" s="160"/>
      <c r="N22" s="160">
        <v>30</v>
      </c>
      <c r="O22" s="170">
        <v>1</v>
      </c>
      <c r="P22" s="49" t="s">
        <v>57</v>
      </c>
      <c r="Q22" s="97">
        <v>1</v>
      </c>
      <c r="R22" s="160">
        <v>54.5</v>
      </c>
      <c r="S22" s="160">
        <v>35</v>
      </c>
      <c r="T22" s="160">
        <v>10.5</v>
      </c>
      <c r="U22" s="160"/>
      <c r="V22" s="219"/>
      <c r="W22" s="294"/>
      <c r="X22" s="220"/>
      <c r="Y22" s="204"/>
      <c r="Z22" s="205"/>
      <c r="AA22" s="206"/>
      <c r="AB22" s="210"/>
      <c r="AC22" s="361"/>
      <c r="AD22" s="361"/>
      <c r="AE22" s="361"/>
      <c r="AF22" s="98"/>
      <c r="AG22" s="134" t="s">
        <v>297</v>
      </c>
      <c r="AH22" s="134">
        <f>COUNTIF(P5:P96, "Fixed Bed Reactor")</f>
        <v>24</v>
      </c>
      <c r="AI22" s="98"/>
      <c r="AJ22" s="98"/>
      <c r="AK22" s="98"/>
      <c r="AL22" s="98"/>
      <c r="AM22" s="98"/>
      <c r="AN22" s="98"/>
      <c r="AO22" s="98"/>
      <c r="AP22" s="174"/>
    </row>
    <row r="23" spans="1:45" ht="14.45" customHeight="1">
      <c r="A23" s="219"/>
      <c r="B23" s="155">
        <v>0</v>
      </c>
      <c r="C23" s="155">
        <v>0</v>
      </c>
      <c r="D23" s="155">
        <v>100</v>
      </c>
      <c r="E23" s="155">
        <v>0</v>
      </c>
      <c r="F23" s="155">
        <v>0</v>
      </c>
      <c r="G23" s="155">
        <v>0</v>
      </c>
      <c r="H23" s="155">
        <v>380</v>
      </c>
      <c r="I23" s="155">
        <v>3</v>
      </c>
      <c r="J23" s="155"/>
      <c r="K23" s="155">
        <v>10</v>
      </c>
      <c r="L23" s="155"/>
      <c r="M23" s="155"/>
      <c r="N23" s="155">
        <v>30</v>
      </c>
      <c r="O23" s="50">
        <v>1</v>
      </c>
      <c r="P23" s="49" t="s">
        <v>57</v>
      </c>
      <c r="Q23" s="97">
        <v>1</v>
      </c>
      <c r="R23" s="155">
        <v>68.8</v>
      </c>
      <c r="S23" s="155">
        <v>24.8</v>
      </c>
      <c r="T23" s="155">
        <v>6.4</v>
      </c>
      <c r="U23" s="99"/>
      <c r="V23" s="294"/>
      <c r="W23" s="294"/>
      <c r="X23" s="220"/>
      <c r="Y23" s="204"/>
      <c r="Z23" s="205"/>
      <c r="AA23" s="206"/>
      <c r="AB23" s="210"/>
      <c r="AC23" s="361"/>
      <c r="AD23" s="361"/>
      <c r="AE23" s="361"/>
      <c r="AF23" s="98"/>
      <c r="AG23" s="134" t="s">
        <v>299</v>
      </c>
      <c r="AH23" s="134">
        <f>COUNTIF(P5:P96, "Fluidized Bed Reactor")</f>
        <v>16</v>
      </c>
      <c r="AI23" s="98"/>
      <c r="AJ23" s="98"/>
      <c r="AK23" s="98"/>
      <c r="AL23" s="98"/>
      <c r="AM23" s="98"/>
      <c r="AN23" s="98"/>
      <c r="AO23" s="98"/>
      <c r="AP23" s="174"/>
    </row>
    <row r="24" spans="1:45" ht="14.45" customHeight="1">
      <c r="A24" s="219"/>
      <c r="B24" s="155">
        <v>0</v>
      </c>
      <c r="C24" s="155">
        <v>0</v>
      </c>
      <c r="D24" s="155">
        <v>100</v>
      </c>
      <c r="E24" s="155">
        <v>0</v>
      </c>
      <c r="F24" s="155">
        <v>0</v>
      </c>
      <c r="G24" s="155">
        <v>0</v>
      </c>
      <c r="H24" s="155">
        <v>380</v>
      </c>
      <c r="I24" s="155">
        <v>3</v>
      </c>
      <c r="J24" s="155"/>
      <c r="K24" s="155">
        <v>10</v>
      </c>
      <c r="L24" s="155"/>
      <c r="M24" s="155"/>
      <c r="N24" s="155">
        <v>30</v>
      </c>
      <c r="O24" s="50">
        <v>1</v>
      </c>
      <c r="P24" s="49" t="s">
        <v>57</v>
      </c>
      <c r="Q24" s="97">
        <v>1</v>
      </c>
      <c r="R24" s="100">
        <v>78.3</v>
      </c>
      <c r="S24" s="171">
        <v>11.3</v>
      </c>
      <c r="T24" s="171">
        <v>10.4</v>
      </c>
      <c r="U24" s="168"/>
      <c r="V24" s="219"/>
      <c r="W24" s="294"/>
      <c r="X24" s="220"/>
      <c r="Y24" s="204"/>
      <c r="Z24" s="205"/>
      <c r="AA24" s="206"/>
      <c r="AB24" s="210"/>
      <c r="AC24" s="361"/>
      <c r="AD24" s="361"/>
      <c r="AE24" s="361"/>
      <c r="AF24" s="98"/>
      <c r="AG24" s="134" t="s">
        <v>306</v>
      </c>
      <c r="AH24" s="134">
        <f>COUNTIF(P6:P97, "Semi Batch")</f>
        <v>3</v>
      </c>
      <c r="AI24" s="98" t="s">
        <v>307</v>
      </c>
      <c r="AJ24" s="98"/>
      <c r="AK24" s="98"/>
      <c r="AL24" s="98"/>
      <c r="AM24" s="98"/>
      <c r="AN24" s="98"/>
      <c r="AO24" s="98"/>
      <c r="AP24" s="174"/>
    </row>
    <row r="25" spans="1:45" ht="14.45" customHeight="1">
      <c r="A25" s="219"/>
      <c r="B25" s="155">
        <v>0</v>
      </c>
      <c r="C25" s="155">
        <v>0</v>
      </c>
      <c r="D25" s="155">
        <v>100</v>
      </c>
      <c r="E25" s="155">
        <v>0</v>
      </c>
      <c r="F25" s="155">
        <v>0</v>
      </c>
      <c r="G25" s="155">
        <v>0</v>
      </c>
      <c r="H25" s="155">
        <v>380</v>
      </c>
      <c r="I25" s="155">
        <v>3</v>
      </c>
      <c r="J25" s="155"/>
      <c r="K25" s="155">
        <v>10</v>
      </c>
      <c r="L25" s="155"/>
      <c r="M25" s="155"/>
      <c r="N25" s="155">
        <v>30</v>
      </c>
      <c r="O25" s="50">
        <v>1</v>
      </c>
      <c r="P25" s="49" t="s">
        <v>57</v>
      </c>
      <c r="Q25" s="97">
        <v>1</v>
      </c>
      <c r="R25" s="155">
        <v>47</v>
      </c>
      <c r="S25" s="155">
        <v>50</v>
      </c>
      <c r="T25" s="155">
        <v>3</v>
      </c>
      <c r="U25" s="155"/>
      <c r="V25" s="294"/>
      <c r="W25" s="294"/>
      <c r="X25" s="220"/>
      <c r="Y25" s="204"/>
      <c r="Z25" s="205"/>
      <c r="AA25" s="206"/>
      <c r="AB25" s="210"/>
      <c r="AC25" s="361"/>
      <c r="AD25" s="361"/>
      <c r="AE25" s="361"/>
      <c r="AF25" s="98"/>
      <c r="AG25" s="98"/>
      <c r="AH25" s="98"/>
      <c r="AI25" s="98"/>
      <c r="AJ25" s="98"/>
      <c r="AK25" s="98"/>
      <c r="AL25" s="98"/>
      <c r="AM25" s="98"/>
      <c r="AN25" s="98"/>
      <c r="AO25" s="98"/>
      <c r="AP25" s="174"/>
    </row>
    <row r="26" spans="1:45" ht="14.45" customHeight="1">
      <c r="A26" s="219"/>
      <c r="B26" s="155">
        <v>0</v>
      </c>
      <c r="C26" s="155">
        <v>0</v>
      </c>
      <c r="D26" s="155">
        <v>100</v>
      </c>
      <c r="E26" s="155">
        <v>0</v>
      </c>
      <c r="F26" s="155">
        <v>0</v>
      </c>
      <c r="G26" s="155">
        <v>0</v>
      </c>
      <c r="H26" s="155">
        <v>380</v>
      </c>
      <c r="I26" s="155">
        <v>3</v>
      </c>
      <c r="J26" s="155"/>
      <c r="K26" s="155">
        <v>10</v>
      </c>
      <c r="L26" s="155"/>
      <c r="M26" s="155"/>
      <c r="N26" s="155">
        <v>30</v>
      </c>
      <c r="O26" s="50">
        <v>1</v>
      </c>
      <c r="P26" s="49" t="s">
        <v>57</v>
      </c>
      <c r="Q26" s="97">
        <v>1</v>
      </c>
      <c r="R26" s="155">
        <v>75.400000000000006</v>
      </c>
      <c r="S26" s="155">
        <v>12.1</v>
      </c>
      <c r="T26" s="155">
        <v>12.5</v>
      </c>
      <c r="U26" s="155"/>
      <c r="V26" s="294"/>
      <c r="W26" s="294"/>
      <c r="X26" s="220"/>
      <c r="Y26" s="204"/>
      <c r="Z26" s="205"/>
      <c r="AA26" s="206"/>
      <c r="AB26" s="210"/>
      <c r="AC26" s="361"/>
      <c r="AD26" s="361"/>
      <c r="AE26" s="361"/>
      <c r="AF26" s="98"/>
      <c r="AG26" s="98"/>
      <c r="AH26" s="98"/>
      <c r="AI26" s="98"/>
      <c r="AJ26" s="98"/>
      <c r="AK26" s="98"/>
      <c r="AL26" s="98"/>
      <c r="AM26" s="98"/>
      <c r="AN26" s="98"/>
      <c r="AO26" s="98"/>
      <c r="AP26" s="174"/>
    </row>
    <row r="27" spans="1:45" ht="14.45" customHeight="1">
      <c r="A27" s="219"/>
      <c r="B27" s="155">
        <v>0</v>
      </c>
      <c r="C27" s="155">
        <v>0</v>
      </c>
      <c r="D27" s="155">
        <v>100</v>
      </c>
      <c r="E27" s="155">
        <v>0</v>
      </c>
      <c r="F27" s="155">
        <v>0</v>
      </c>
      <c r="G27" s="155">
        <v>0</v>
      </c>
      <c r="H27" s="155">
        <v>380</v>
      </c>
      <c r="I27" s="155">
        <v>3</v>
      </c>
      <c r="J27" s="155"/>
      <c r="K27" s="155">
        <v>10</v>
      </c>
      <c r="L27" s="155"/>
      <c r="M27" s="155"/>
      <c r="N27" s="155">
        <v>30</v>
      </c>
      <c r="O27" s="50">
        <v>1</v>
      </c>
      <c r="P27" s="49" t="s">
        <v>57</v>
      </c>
      <c r="Q27" s="97">
        <v>1</v>
      </c>
      <c r="R27" s="155">
        <v>80.599999999999994</v>
      </c>
      <c r="S27" s="155">
        <v>8.6</v>
      </c>
      <c r="T27" s="155">
        <v>10.8</v>
      </c>
      <c r="U27" s="155"/>
      <c r="V27" s="294"/>
      <c r="W27" s="294"/>
      <c r="X27" s="220"/>
      <c r="Y27" s="204"/>
      <c r="Z27" s="205"/>
      <c r="AA27" s="206"/>
      <c r="AB27" s="210"/>
      <c r="AC27" s="361"/>
      <c r="AD27" s="361"/>
      <c r="AE27" s="361"/>
      <c r="AF27" s="98"/>
      <c r="AG27" s="98"/>
      <c r="AH27" s="98"/>
      <c r="AI27" s="98"/>
      <c r="AJ27" s="98"/>
      <c r="AK27" s="98"/>
      <c r="AL27" s="98"/>
      <c r="AM27" s="98"/>
      <c r="AN27" s="98"/>
      <c r="AO27" s="98"/>
      <c r="AP27" s="174"/>
    </row>
    <row r="28" spans="1:45" ht="14.45" customHeight="1">
      <c r="A28" s="219"/>
      <c r="B28" s="155">
        <v>0</v>
      </c>
      <c r="C28" s="155">
        <v>0</v>
      </c>
      <c r="D28" s="155">
        <v>100</v>
      </c>
      <c r="E28" s="155">
        <v>0</v>
      </c>
      <c r="F28" s="155">
        <v>0</v>
      </c>
      <c r="G28" s="155">
        <v>0</v>
      </c>
      <c r="H28" s="155">
        <v>380</v>
      </c>
      <c r="I28" s="155">
        <v>3</v>
      </c>
      <c r="J28" s="155"/>
      <c r="K28" s="155">
        <v>10</v>
      </c>
      <c r="L28" s="155"/>
      <c r="M28" s="155"/>
      <c r="N28" s="155">
        <v>30</v>
      </c>
      <c r="O28" s="50">
        <v>1</v>
      </c>
      <c r="P28" s="49" t="s">
        <v>57</v>
      </c>
      <c r="Q28" s="97">
        <v>1</v>
      </c>
      <c r="R28" s="155">
        <v>86.4</v>
      </c>
      <c r="S28" s="155">
        <v>6.6</v>
      </c>
      <c r="T28" s="155">
        <v>6.9</v>
      </c>
      <c r="U28" s="155"/>
      <c r="V28" s="294"/>
      <c r="W28" s="294"/>
      <c r="X28" s="220"/>
      <c r="Y28" s="204"/>
      <c r="Z28" s="205"/>
      <c r="AA28" s="206"/>
      <c r="AB28" s="210"/>
      <c r="AC28" s="361"/>
      <c r="AD28" s="361"/>
      <c r="AE28" s="361"/>
      <c r="AF28" s="98"/>
      <c r="AG28" s="98"/>
      <c r="AH28" s="98"/>
      <c r="AI28" s="98"/>
      <c r="AJ28" s="98"/>
      <c r="AK28" s="98"/>
      <c r="AL28" s="98"/>
      <c r="AM28" s="98"/>
      <c r="AN28" s="98"/>
      <c r="AO28" s="98"/>
      <c r="AP28" s="174"/>
    </row>
    <row r="29" spans="1:45" ht="14.45" customHeight="1">
      <c r="A29" s="219"/>
      <c r="B29" s="155">
        <v>0</v>
      </c>
      <c r="C29" s="155">
        <v>0</v>
      </c>
      <c r="D29" s="155">
        <v>100</v>
      </c>
      <c r="E29" s="155">
        <v>0</v>
      </c>
      <c r="F29" s="155">
        <v>0</v>
      </c>
      <c r="G29" s="155">
        <v>0</v>
      </c>
      <c r="H29" s="155">
        <v>380</v>
      </c>
      <c r="I29" s="155">
        <v>3</v>
      </c>
      <c r="J29" s="155"/>
      <c r="K29" s="155">
        <v>10</v>
      </c>
      <c r="L29" s="155"/>
      <c r="M29" s="155"/>
      <c r="N29" s="155">
        <v>30</v>
      </c>
      <c r="O29" s="50">
        <v>1</v>
      </c>
      <c r="P29" s="49" t="s">
        <v>57</v>
      </c>
      <c r="Q29" s="97">
        <v>1</v>
      </c>
      <c r="R29" s="155">
        <v>85.4</v>
      </c>
      <c r="S29" s="155">
        <v>9.1</v>
      </c>
      <c r="T29" s="155">
        <v>5.5</v>
      </c>
      <c r="U29" s="155"/>
      <c r="V29" s="294"/>
      <c r="W29" s="294"/>
      <c r="X29" s="220"/>
      <c r="Y29" s="204"/>
      <c r="Z29" s="205"/>
      <c r="AA29" s="206"/>
      <c r="AB29" s="210"/>
      <c r="AC29" s="361"/>
      <c r="AD29" s="361"/>
      <c r="AE29" s="361"/>
      <c r="AF29" s="98"/>
      <c r="AG29" s="98"/>
      <c r="AH29" s="98"/>
      <c r="AI29" s="98"/>
      <c r="AJ29" s="98"/>
      <c r="AK29" s="98"/>
      <c r="AL29" s="98"/>
      <c r="AM29" s="98"/>
      <c r="AN29" s="98"/>
      <c r="AO29" s="98"/>
      <c r="AP29" s="174"/>
    </row>
    <row r="30" spans="1:45" ht="14.45" customHeight="1">
      <c r="A30" s="219"/>
      <c r="B30" s="155">
        <v>0</v>
      </c>
      <c r="C30" s="155">
        <v>0</v>
      </c>
      <c r="D30" s="155">
        <v>100</v>
      </c>
      <c r="E30" s="155">
        <v>0</v>
      </c>
      <c r="F30" s="155">
        <v>0</v>
      </c>
      <c r="G30" s="155">
        <v>0</v>
      </c>
      <c r="H30" s="155">
        <v>380</v>
      </c>
      <c r="I30" s="155">
        <v>3</v>
      </c>
      <c r="J30" s="155"/>
      <c r="K30" s="155">
        <v>10</v>
      </c>
      <c r="L30" s="155"/>
      <c r="M30" s="155"/>
      <c r="N30" s="155">
        <v>30</v>
      </c>
      <c r="O30" s="50">
        <v>1</v>
      </c>
      <c r="P30" s="49" t="s">
        <v>57</v>
      </c>
      <c r="Q30" s="97">
        <v>1</v>
      </c>
      <c r="R30" s="155">
        <v>83.3</v>
      </c>
      <c r="S30" s="155">
        <v>11.2</v>
      </c>
      <c r="T30" s="155">
        <v>5.5</v>
      </c>
      <c r="U30" s="155"/>
      <c r="V30" s="294"/>
      <c r="W30" s="294"/>
      <c r="X30" s="220"/>
      <c r="Y30" s="204"/>
      <c r="Z30" s="205"/>
      <c r="AA30" s="206"/>
      <c r="AB30" s="210"/>
      <c r="AC30" s="361"/>
      <c r="AD30" s="361"/>
      <c r="AE30" s="361"/>
      <c r="AF30" s="98"/>
      <c r="AG30" s="98"/>
      <c r="AH30" s="98"/>
      <c r="AI30" s="98"/>
      <c r="AJ30" s="98"/>
      <c r="AK30" s="98"/>
      <c r="AL30" s="98"/>
      <c r="AM30" s="98"/>
      <c r="AN30" s="98"/>
      <c r="AO30" s="98"/>
      <c r="AP30" s="174"/>
    </row>
    <row r="31" spans="1:45" ht="14.45" customHeight="1">
      <c r="A31" s="219"/>
      <c r="B31" s="155">
        <v>0</v>
      </c>
      <c r="C31" s="155">
        <v>0</v>
      </c>
      <c r="D31" s="155">
        <v>100</v>
      </c>
      <c r="E31" s="155">
        <v>0</v>
      </c>
      <c r="F31" s="155">
        <v>0</v>
      </c>
      <c r="G31" s="155">
        <v>0</v>
      </c>
      <c r="H31" s="155">
        <v>380</v>
      </c>
      <c r="I31" s="155">
        <v>3</v>
      </c>
      <c r="J31" s="155"/>
      <c r="K31" s="155">
        <v>10</v>
      </c>
      <c r="L31" s="155"/>
      <c r="M31" s="155"/>
      <c r="N31" s="155">
        <v>30</v>
      </c>
      <c r="O31" s="50">
        <v>1</v>
      </c>
      <c r="P31" s="49" t="s">
        <v>57</v>
      </c>
      <c r="Q31" s="97">
        <v>1</v>
      </c>
      <c r="R31" s="155">
        <v>83.7</v>
      </c>
      <c r="S31" s="155">
        <v>9.5</v>
      </c>
      <c r="T31" s="155">
        <v>6.8</v>
      </c>
      <c r="U31" s="155"/>
      <c r="V31" s="294"/>
      <c r="W31" s="294"/>
      <c r="X31" s="220"/>
      <c r="Y31" s="204"/>
      <c r="Z31" s="205"/>
      <c r="AA31" s="206"/>
      <c r="AB31" s="210"/>
      <c r="AC31" s="361"/>
      <c r="AD31" s="361"/>
      <c r="AE31" s="361"/>
      <c r="AF31" s="98"/>
      <c r="AG31" s="98"/>
      <c r="AH31" s="98"/>
      <c r="AI31" s="98"/>
      <c r="AJ31" s="98"/>
      <c r="AK31" s="98"/>
      <c r="AL31" s="98"/>
      <c r="AM31" s="98"/>
      <c r="AN31" s="98"/>
      <c r="AO31" s="98"/>
      <c r="AP31" s="174"/>
    </row>
    <row r="32" spans="1:45" ht="14.45" customHeight="1">
      <c r="A32" s="219"/>
      <c r="B32" s="155">
        <v>0</v>
      </c>
      <c r="C32" s="155">
        <v>0</v>
      </c>
      <c r="D32" s="155">
        <v>100</v>
      </c>
      <c r="E32" s="155">
        <v>0</v>
      </c>
      <c r="F32" s="155">
        <v>0</v>
      </c>
      <c r="G32" s="155">
        <v>0</v>
      </c>
      <c r="H32" s="155">
        <v>380</v>
      </c>
      <c r="I32" s="155">
        <v>3</v>
      </c>
      <c r="J32" s="155"/>
      <c r="K32" s="155">
        <v>10</v>
      </c>
      <c r="L32" s="155"/>
      <c r="M32" s="155"/>
      <c r="N32" s="155">
        <v>30</v>
      </c>
      <c r="O32" s="50">
        <v>1</v>
      </c>
      <c r="P32" s="49" t="s">
        <v>57</v>
      </c>
      <c r="Q32" s="97">
        <v>1</v>
      </c>
      <c r="R32" s="155">
        <v>83</v>
      </c>
      <c r="S32" s="155">
        <v>9.3000000000000007</v>
      </c>
      <c r="T32" s="155">
        <v>7.7</v>
      </c>
      <c r="U32" s="155"/>
      <c r="V32" s="294"/>
      <c r="W32" s="294"/>
      <c r="X32" s="220"/>
      <c r="Y32" s="204"/>
      <c r="Z32" s="205"/>
      <c r="AA32" s="206"/>
      <c r="AB32" s="210"/>
      <c r="AC32" s="361"/>
      <c r="AD32" s="361"/>
      <c r="AE32" s="361"/>
      <c r="AF32" s="98"/>
      <c r="AG32" s="98"/>
      <c r="AH32" s="98"/>
      <c r="AI32" s="98"/>
      <c r="AJ32" s="98"/>
      <c r="AK32" s="98"/>
      <c r="AL32" s="98"/>
      <c r="AM32" s="98"/>
      <c r="AN32" s="98"/>
      <c r="AO32" s="98"/>
      <c r="AP32" s="174"/>
    </row>
    <row r="33" spans="1:42" ht="14.45" customHeight="1">
      <c r="A33" s="219"/>
      <c r="B33" s="155">
        <v>100</v>
      </c>
      <c r="C33" s="155">
        <v>0</v>
      </c>
      <c r="D33" s="155">
        <v>0</v>
      </c>
      <c r="E33" s="155">
        <v>0</v>
      </c>
      <c r="F33" s="155">
        <v>0</v>
      </c>
      <c r="G33" s="155">
        <v>0</v>
      </c>
      <c r="H33" s="155">
        <v>430</v>
      </c>
      <c r="I33" s="155">
        <v>3</v>
      </c>
      <c r="J33" s="155"/>
      <c r="K33" s="155">
        <v>10</v>
      </c>
      <c r="L33" s="155"/>
      <c r="M33" s="155"/>
      <c r="N33" s="155">
        <v>30</v>
      </c>
      <c r="O33" s="50">
        <v>0</v>
      </c>
      <c r="P33" s="49" t="s">
        <v>57</v>
      </c>
      <c r="Q33" s="97">
        <v>1</v>
      </c>
      <c r="R33" s="155">
        <v>69.3</v>
      </c>
      <c r="S33" s="155">
        <v>9.6</v>
      </c>
      <c r="T33" s="155">
        <v>21.1</v>
      </c>
      <c r="U33" s="155"/>
      <c r="V33" s="294"/>
      <c r="W33" s="294"/>
      <c r="X33" s="220"/>
      <c r="Y33" s="204"/>
      <c r="Z33" s="205"/>
      <c r="AA33" s="206"/>
      <c r="AB33" s="210"/>
      <c r="AC33" s="361"/>
      <c r="AD33" s="361"/>
      <c r="AE33" s="361"/>
      <c r="AF33" s="98"/>
      <c r="AG33" s="98"/>
      <c r="AH33" s="98"/>
      <c r="AI33" s="98"/>
      <c r="AJ33" s="98"/>
      <c r="AK33" s="98"/>
      <c r="AL33" s="98"/>
      <c r="AM33" s="98"/>
      <c r="AN33" s="98"/>
      <c r="AO33" s="98"/>
      <c r="AP33" s="174"/>
    </row>
    <row r="34" spans="1:42" ht="14.45" customHeight="1">
      <c r="A34" s="219"/>
      <c r="B34" s="155">
        <v>100</v>
      </c>
      <c r="C34" s="155">
        <v>0</v>
      </c>
      <c r="D34" s="155">
        <v>0</v>
      </c>
      <c r="E34" s="155">
        <v>0</v>
      </c>
      <c r="F34" s="155">
        <v>0</v>
      </c>
      <c r="G34" s="155">
        <v>0</v>
      </c>
      <c r="H34" s="155">
        <v>430</v>
      </c>
      <c r="I34" s="155">
        <v>3</v>
      </c>
      <c r="J34" s="155"/>
      <c r="K34" s="155">
        <v>10</v>
      </c>
      <c r="L34" s="155"/>
      <c r="M34" s="155"/>
      <c r="N34" s="155">
        <v>30</v>
      </c>
      <c r="O34" s="50">
        <v>1</v>
      </c>
      <c r="P34" s="49" t="s">
        <v>57</v>
      </c>
      <c r="Q34" s="97">
        <v>1</v>
      </c>
      <c r="R34" s="155">
        <v>67.8</v>
      </c>
      <c r="S34" s="155">
        <v>23.7</v>
      </c>
      <c r="T34" s="155">
        <v>8.5</v>
      </c>
      <c r="U34" s="155"/>
      <c r="V34" s="294"/>
      <c r="W34" s="294"/>
      <c r="X34" s="220"/>
      <c r="Y34" s="204"/>
      <c r="Z34" s="205"/>
      <c r="AA34" s="206"/>
      <c r="AB34" s="210"/>
      <c r="AC34" s="361"/>
      <c r="AD34" s="361"/>
      <c r="AE34" s="361"/>
      <c r="AF34" s="98"/>
      <c r="AG34" s="98"/>
      <c r="AH34" s="98"/>
      <c r="AI34" s="98"/>
      <c r="AJ34" s="98"/>
      <c r="AK34" s="98"/>
      <c r="AL34" s="98"/>
      <c r="AM34" s="98"/>
      <c r="AN34" s="98"/>
      <c r="AO34" s="98"/>
      <c r="AP34" s="174"/>
    </row>
    <row r="35" spans="1:42" ht="14.45" customHeight="1">
      <c r="A35" s="219"/>
      <c r="B35" s="155">
        <v>100</v>
      </c>
      <c r="C35" s="155">
        <v>0</v>
      </c>
      <c r="D35" s="155">
        <v>0</v>
      </c>
      <c r="E35" s="155">
        <v>0</v>
      </c>
      <c r="F35" s="155">
        <v>0</v>
      </c>
      <c r="G35" s="155">
        <v>0</v>
      </c>
      <c r="H35" s="155">
        <v>430</v>
      </c>
      <c r="I35" s="155">
        <v>3</v>
      </c>
      <c r="J35" s="155"/>
      <c r="K35" s="155">
        <v>10</v>
      </c>
      <c r="L35" s="155"/>
      <c r="M35" s="155"/>
      <c r="N35" s="155">
        <v>30</v>
      </c>
      <c r="O35" s="50">
        <v>1</v>
      </c>
      <c r="P35" s="49" t="s">
        <v>57</v>
      </c>
      <c r="Q35" s="97">
        <v>1</v>
      </c>
      <c r="R35" s="155">
        <v>74.3</v>
      </c>
      <c r="S35" s="155">
        <v>13.4</v>
      </c>
      <c r="T35" s="155">
        <v>12.3</v>
      </c>
      <c r="U35" s="155"/>
      <c r="V35" s="294"/>
      <c r="W35" s="294"/>
      <c r="X35" s="220"/>
      <c r="Y35" s="204"/>
      <c r="Z35" s="205"/>
      <c r="AA35" s="206"/>
      <c r="AB35" s="210"/>
      <c r="AC35" s="361"/>
      <c r="AD35" s="361"/>
      <c r="AE35" s="361"/>
      <c r="AF35" s="98"/>
      <c r="AG35" s="98"/>
      <c r="AH35" s="98"/>
      <c r="AI35" s="98"/>
      <c r="AJ35" s="98"/>
      <c r="AK35" s="98"/>
      <c r="AL35" s="98"/>
      <c r="AM35" s="98"/>
      <c r="AN35" s="98"/>
      <c r="AO35" s="98"/>
      <c r="AP35" s="174"/>
    </row>
    <row r="36" spans="1:42" ht="14.45" customHeight="1">
      <c r="A36" s="219"/>
      <c r="B36" s="155">
        <v>100</v>
      </c>
      <c r="C36" s="155">
        <v>0</v>
      </c>
      <c r="D36" s="155">
        <v>0</v>
      </c>
      <c r="E36" s="155">
        <v>0</v>
      </c>
      <c r="F36" s="155">
        <v>0</v>
      </c>
      <c r="G36" s="155">
        <v>0</v>
      </c>
      <c r="H36" s="155">
        <v>430</v>
      </c>
      <c r="I36" s="155">
        <v>3</v>
      </c>
      <c r="J36" s="155"/>
      <c r="K36" s="155">
        <v>10</v>
      </c>
      <c r="L36" s="155"/>
      <c r="M36" s="155"/>
      <c r="N36" s="155">
        <v>30</v>
      </c>
      <c r="O36" s="50">
        <v>1</v>
      </c>
      <c r="P36" s="49" t="s">
        <v>57</v>
      </c>
      <c r="Q36" s="97">
        <v>1</v>
      </c>
      <c r="R36" s="155">
        <v>49.8</v>
      </c>
      <c r="S36" s="155">
        <v>44.3</v>
      </c>
      <c r="T36" s="155">
        <v>5.8</v>
      </c>
      <c r="U36" s="155"/>
      <c r="V36" s="294"/>
      <c r="W36" s="294"/>
      <c r="X36" s="220"/>
      <c r="Y36" s="204"/>
      <c r="Z36" s="205"/>
      <c r="AA36" s="206"/>
      <c r="AB36" s="210"/>
      <c r="AC36" s="361"/>
      <c r="AD36" s="361"/>
      <c r="AE36" s="361"/>
      <c r="AF36" s="98"/>
      <c r="AG36" s="98"/>
      <c r="AH36" s="98"/>
      <c r="AI36" s="98"/>
      <c r="AJ36" s="98"/>
      <c r="AK36" s="98"/>
      <c r="AL36" s="98"/>
      <c r="AM36" s="98"/>
      <c r="AN36" s="98"/>
      <c r="AO36" s="98"/>
      <c r="AP36" s="174"/>
    </row>
    <row r="37" spans="1:42" ht="14.45" customHeight="1">
      <c r="A37" s="219"/>
      <c r="B37" s="155">
        <v>100</v>
      </c>
      <c r="C37" s="155">
        <v>0</v>
      </c>
      <c r="D37" s="155">
        <v>0</v>
      </c>
      <c r="E37" s="155">
        <v>0</v>
      </c>
      <c r="F37" s="155">
        <v>0</v>
      </c>
      <c r="G37" s="155">
        <v>0</v>
      </c>
      <c r="H37" s="155">
        <v>430</v>
      </c>
      <c r="I37" s="155">
        <v>3</v>
      </c>
      <c r="J37" s="155"/>
      <c r="K37" s="155">
        <v>10</v>
      </c>
      <c r="L37" s="155"/>
      <c r="M37" s="155"/>
      <c r="N37" s="155">
        <v>30</v>
      </c>
      <c r="O37" s="50">
        <v>1</v>
      </c>
      <c r="P37" s="49" t="s">
        <v>57</v>
      </c>
      <c r="Q37" s="97">
        <v>1</v>
      </c>
      <c r="R37" s="155">
        <v>71.099999999999994</v>
      </c>
      <c r="S37" s="155">
        <v>11</v>
      </c>
      <c r="T37" s="155">
        <v>17.899999999999999</v>
      </c>
      <c r="U37" s="155"/>
      <c r="V37" s="294"/>
      <c r="W37" s="294"/>
      <c r="X37" s="220"/>
      <c r="Y37" s="204"/>
      <c r="Z37" s="205"/>
      <c r="AA37" s="206"/>
      <c r="AB37" s="210"/>
      <c r="AC37" s="361"/>
      <c r="AD37" s="361"/>
      <c r="AE37" s="361"/>
      <c r="AF37" s="98"/>
      <c r="AG37" s="98"/>
      <c r="AH37" s="98"/>
      <c r="AI37" s="98"/>
      <c r="AJ37" s="98"/>
      <c r="AK37" s="98"/>
      <c r="AL37" s="98"/>
      <c r="AM37" s="98"/>
      <c r="AN37" s="98"/>
      <c r="AO37" s="98"/>
      <c r="AP37" s="174"/>
    </row>
    <row r="38" spans="1:42" ht="14.45" customHeight="1">
      <c r="A38" s="219"/>
      <c r="B38" s="155">
        <v>100</v>
      </c>
      <c r="C38" s="155">
        <v>0</v>
      </c>
      <c r="D38" s="155">
        <v>0</v>
      </c>
      <c r="E38" s="155">
        <v>0</v>
      </c>
      <c r="F38" s="155">
        <v>0</v>
      </c>
      <c r="G38" s="155">
        <v>0</v>
      </c>
      <c r="H38" s="155">
        <v>430</v>
      </c>
      <c r="I38" s="155">
        <v>3</v>
      </c>
      <c r="J38" s="155"/>
      <c r="K38" s="155">
        <v>10</v>
      </c>
      <c r="L38" s="155"/>
      <c r="M38" s="155"/>
      <c r="N38" s="155">
        <v>30</v>
      </c>
      <c r="O38" s="50">
        <v>1</v>
      </c>
      <c r="P38" s="49" t="s">
        <v>57</v>
      </c>
      <c r="Q38" s="97">
        <v>1</v>
      </c>
      <c r="R38" s="155">
        <v>81.400000000000006</v>
      </c>
      <c r="S38" s="155">
        <v>10.1</v>
      </c>
      <c r="T38" s="155">
        <v>8.5</v>
      </c>
      <c r="U38" s="155"/>
      <c r="V38" s="294"/>
      <c r="W38" s="294"/>
      <c r="X38" s="220"/>
      <c r="Y38" s="204"/>
      <c r="Z38" s="205"/>
      <c r="AA38" s="206"/>
      <c r="AB38" s="210"/>
      <c r="AC38" s="361"/>
      <c r="AD38" s="361"/>
      <c r="AE38" s="361"/>
      <c r="AF38" s="98"/>
      <c r="AG38" s="98"/>
      <c r="AH38" s="98"/>
      <c r="AI38" s="98"/>
      <c r="AJ38" s="98"/>
      <c r="AK38" s="98"/>
      <c r="AL38" s="98"/>
      <c r="AM38" s="98"/>
      <c r="AN38" s="98"/>
      <c r="AO38" s="98"/>
      <c r="AP38" s="174"/>
    </row>
    <row r="39" spans="1:42" ht="14.45" customHeight="1">
      <c r="A39" s="219"/>
      <c r="B39" s="155">
        <v>100</v>
      </c>
      <c r="C39" s="155">
        <v>0</v>
      </c>
      <c r="D39" s="155">
        <v>0</v>
      </c>
      <c r="E39" s="155">
        <v>0</v>
      </c>
      <c r="F39" s="155">
        <v>0</v>
      </c>
      <c r="G39" s="155">
        <v>0</v>
      </c>
      <c r="H39" s="155">
        <v>430</v>
      </c>
      <c r="I39" s="155">
        <v>3</v>
      </c>
      <c r="J39" s="155"/>
      <c r="K39" s="155">
        <v>10</v>
      </c>
      <c r="L39" s="155"/>
      <c r="M39" s="155"/>
      <c r="N39" s="155">
        <v>30</v>
      </c>
      <c r="O39" s="50">
        <v>1</v>
      </c>
      <c r="P39" s="49" t="s">
        <v>57</v>
      </c>
      <c r="Q39" s="97">
        <v>1</v>
      </c>
      <c r="R39" s="155">
        <v>80.099999999999994</v>
      </c>
      <c r="S39" s="155">
        <v>9.1999999999999993</v>
      </c>
      <c r="T39" s="155">
        <v>10.7</v>
      </c>
      <c r="U39" s="155"/>
      <c r="V39" s="294"/>
      <c r="W39" s="294"/>
      <c r="X39" s="220"/>
      <c r="Y39" s="204"/>
      <c r="Z39" s="205"/>
      <c r="AA39" s="206"/>
      <c r="AB39" s="210"/>
      <c r="AC39" s="361"/>
      <c r="AD39" s="361"/>
      <c r="AE39" s="361"/>
      <c r="AF39" s="98"/>
      <c r="AG39" s="98"/>
      <c r="AH39" s="98"/>
      <c r="AI39" s="98"/>
      <c r="AJ39" s="98"/>
      <c r="AK39" s="98"/>
      <c r="AL39" s="98"/>
      <c r="AM39" s="98"/>
      <c r="AN39" s="98"/>
      <c r="AO39" s="98"/>
      <c r="AP39" s="174"/>
    </row>
    <row r="40" spans="1:42">
      <c r="A40" s="219"/>
      <c r="B40" s="155">
        <v>100</v>
      </c>
      <c r="C40" s="155">
        <v>0</v>
      </c>
      <c r="D40" s="155">
        <v>0</v>
      </c>
      <c r="E40" s="155">
        <v>0</v>
      </c>
      <c r="F40" s="155">
        <v>0</v>
      </c>
      <c r="G40" s="155">
        <v>0</v>
      </c>
      <c r="H40" s="155">
        <v>430</v>
      </c>
      <c r="I40" s="155">
        <v>3</v>
      </c>
      <c r="J40" s="155"/>
      <c r="K40" s="155">
        <v>10</v>
      </c>
      <c r="L40" s="155"/>
      <c r="M40" s="155"/>
      <c r="N40" s="155">
        <v>30</v>
      </c>
      <c r="O40" s="50">
        <v>1</v>
      </c>
      <c r="P40" s="49" t="s">
        <v>57</v>
      </c>
      <c r="Q40" s="97">
        <v>1</v>
      </c>
      <c r="R40" s="178">
        <v>81.900000000000006</v>
      </c>
      <c r="S40" s="178">
        <v>9.3000000000000007</v>
      </c>
      <c r="T40" s="178">
        <v>8.8000000000000007</v>
      </c>
      <c r="U40" s="168"/>
      <c r="V40" s="219"/>
      <c r="W40" s="294"/>
      <c r="X40" s="220"/>
      <c r="Y40" s="204"/>
      <c r="Z40" s="205"/>
      <c r="AA40" s="206"/>
      <c r="AB40" s="210"/>
      <c r="AC40" s="361"/>
      <c r="AD40" s="361"/>
      <c r="AE40" s="361"/>
      <c r="AF40" s="98"/>
      <c r="AG40" s="98"/>
      <c r="AH40" s="98"/>
      <c r="AI40" s="98"/>
      <c r="AJ40" s="98"/>
      <c r="AK40" s="98"/>
      <c r="AL40" s="98"/>
      <c r="AM40" s="98"/>
      <c r="AN40" s="98"/>
      <c r="AO40" s="98"/>
      <c r="AP40" s="174"/>
    </row>
    <row r="41" spans="1:42">
      <c r="A41" s="377"/>
      <c r="B41" s="190">
        <v>100</v>
      </c>
      <c r="C41" s="190">
        <v>0</v>
      </c>
      <c r="D41" s="190">
        <v>0</v>
      </c>
      <c r="E41" s="190">
        <v>0</v>
      </c>
      <c r="F41" s="190">
        <v>0</v>
      </c>
      <c r="G41" s="190">
        <v>0</v>
      </c>
      <c r="H41" s="190">
        <v>430</v>
      </c>
      <c r="I41" s="190">
        <v>3</v>
      </c>
      <c r="J41" s="190"/>
      <c r="K41" s="190">
        <v>10</v>
      </c>
      <c r="L41" s="190"/>
      <c r="M41" s="190"/>
      <c r="N41" s="190">
        <v>30</v>
      </c>
      <c r="O41" s="193">
        <v>1</v>
      </c>
      <c r="P41" s="49" t="s">
        <v>57</v>
      </c>
      <c r="Q41" s="97">
        <v>1</v>
      </c>
      <c r="R41" s="74">
        <v>75.2</v>
      </c>
      <c r="S41" s="74">
        <v>8.9</v>
      </c>
      <c r="T41" s="74">
        <v>15.9</v>
      </c>
      <c r="U41" s="82"/>
      <c r="V41" s="369"/>
      <c r="W41" s="369"/>
      <c r="X41" s="378"/>
      <c r="Y41" s="379"/>
      <c r="Z41" s="376"/>
      <c r="AA41" s="380"/>
      <c r="AB41" s="362"/>
      <c r="AC41" s="363"/>
      <c r="AD41" s="363"/>
      <c r="AE41" s="363"/>
      <c r="AF41" s="98"/>
      <c r="AG41" s="98"/>
      <c r="AH41" s="98"/>
      <c r="AI41" s="98"/>
      <c r="AJ41" s="98"/>
      <c r="AK41" s="98"/>
      <c r="AL41" s="98"/>
      <c r="AM41" s="98"/>
      <c r="AN41" s="98"/>
      <c r="AO41" s="98"/>
      <c r="AP41" s="174"/>
    </row>
    <row r="42" spans="1:42" ht="14.45" customHeight="1">
      <c r="A42" s="364">
        <v>39</v>
      </c>
      <c r="B42" s="161">
        <v>0</v>
      </c>
      <c r="C42" s="161">
        <v>0</v>
      </c>
      <c r="D42" s="161">
        <v>100</v>
      </c>
      <c r="E42" s="161">
        <v>0</v>
      </c>
      <c r="F42" s="161">
        <v>0</v>
      </c>
      <c r="G42" s="161">
        <v>0</v>
      </c>
      <c r="H42" s="161">
        <v>250</v>
      </c>
      <c r="I42" s="161"/>
      <c r="J42" s="161">
        <v>50</v>
      </c>
      <c r="K42" s="161">
        <v>1000</v>
      </c>
      <c r="L42" s="161"/>
      <c r="M42" s="161">
        <v>30</v>
      </c>
      <c r="N42" s="161"/>
      <c r="O42" s="137">
        <v>0</v>
      </c>
      <c r="P42" s="49" t="s">
        <v>57</v>
      </c>
      <c r="Q42" s="97">
        <v>1</v>
      </c>
      <c r="R42" s="161">
        <v>51.76</v>
      </c>
      <c r="S42" s="161">
        <v>40</v>
      </c>
      <c r="T42" s="161">
        <v>8.24</v>
      </c>
      <c r="U42" s="161"/>
      <c r="V42" s="359" t="s">
        <v>175</v>
      </c>
      <c r="W42" s="360"/>
      <c r="X42" s="366"/>
      <c r="Y42" s="381" t="s">
        <v>176</v>
      </c>
      <c r="Z42" s="375"/>
      <c r="AA42" s="382"/>
      <c r="AB42" s="359" t="s">
        <v>177</v>
      </c>
      <c r="AC42" s="360"/>
      <c r="AD42" s="360"/>
      <c r="AE42" s="360"/>
      <c r="AF42" s="98"/>
      <c r="AG42" s="98"/>
      <c r="AH42" s="98"/>
      <c r="AI42" s="98"/>
      <c r="AJ42" s="98"/>
      <c r="AK42" s="98"/>
      <c r="AL42" s="98"/>
      <c r="AM42" s="98"/>
      <c r="AN42" s="98"/>
      <c r="AO42" s="98"/>
      <c r="AP42" s="174"/>
    </row>
    <row r="43" spans="1:42">
      <c r="A43" s="246"/>
      <c r="B43" s="158">
        <v>0</v>
      </c>
      <c r="C43" s="158">
        <v>0</v>
      </c>
      <c r="D43" s="161">
        <v>100</v>
      </c>
      <c r="E43" s="158">
        <v>0</v>
      </c>
      <c r="F43" s="161">
        <v>0</v>
      </c>
      <c r="G43" s="158">
        <v>0</v>
      </c>
      <c r="H43" s="158">
        <v>300</v>
      </c>
      <c r="I43" s="158"/>
      <c r="J43" s="158">
        <v>50</v>
      </c>
      <c r="K43" s="158">
        <v>1000</v>
      </c>
      <c r="L43" s="158"/>
      <c r="M43" s="158">
        <v>30</v>
      </c>
      <c r="N43" s="158"/>
      <c r="O43" s="50">
        <v>0</v>
      </c>
      <c r="P43" s="49" t="s">
        <v>57</v>
      </c>
      <c r="Q43" s="97">
        <v>1</v>
      </c>
      <c r="R43" s="158">
        <v>68.98</v>
      </c>
      <c r="S43" s="158">
        <v>23</v>
      </c>
      <c r="T43" s="158">
        <v>8.02</v>
      </c>
      <c r="U43" s="158"/>
      <c r="V43" s="210"/>
      <c r="W43" s="361"/>
      <c r="X43" s="211"/>
      <c r="Y43" s="204"/>
      <c r="Z43" s="205"/>
      <c r="AA43" s="206"/>
      <c r="AB43" s="210"/>
      <c r="AC43" s="361"/>
      <c r="AD43" s="361"/>
      <c r="AE43" s="361"/>
      <c r="AF43" s="98"/>
      <c r="AG43" s="98"/>
      <c r="AH43" s="98"/>
      <c r="AI43" s="98"/>
      <c r="AJ43" s="98"/>
      <c r="AK43" s="98"/>
      <c r="AL43" s="98"/>
      <c r="AM43" s="98"/>
      <c r="AN43" s="98"/>
      <c r="AO43" s="98"/>
      <c r="AP43" s="174"/>
    </row>
    <row r="44" spans="1:42">
      <c r="A44" s="246"/>
      <c r="B44" s="158">
        <v>0</v>
      </c>
      <c r="C44" s="158">
        <v>0</v>
      </c>
      <c r="D44" s="161">
        <v>100</v>
      </c>
      <c r="E44" s="158">
        <v>0</v>
      </c>
      <c r="F44" s="161">
        <v>0</v>
      </c>
      <c r="G44" s="158">
        <v>0</v>
      </c>
      <c r="H44" s="158">
        <v>350</v>
      </c>
      <c r="I44" s="158"/>
      <c r="J44" s="158">
        <v>50</v>
      </c>
      <c r="K44" s="158">
        <v>1000</v>
      </c>
      <c r="L44" s="158"/>
      <c r="M44" s="158">
        <v>30</v>
      </c>
      <c r="N44" s="158"/>
      <c r="O44" s="50">
        <v>0</v>
      </c>
      <c r="P44" s="49" t="s">
        <v>57</v>
      </c>
      <c r="Q44" s="97">
        <v>1</v>
      </c>
      <c r="R44" s="158">
        <v>79.680000000000007</v>
      </c>
      <c r="S44" s="158">
        <v>17</v>
      </c>
      <c r="T44" s="158">
        <v>3.32</v>
      </c>
      <c r="U44" s="158"/>
      <c r="V44" s="210"/>
      <c r="W44" s="361"/>
      <c r="X44" s="211"/>
      <c r="Y44" s="204"/>
      <c r="Z44" s="205"/>
      <c r="AA44" s="206"/>
      <c r="AB44" s="210"/>
      <c r="AC44" s="361"/>
      <c r="AD44" s="361"/>
      <c r="AE44" s="361"/>
      <c r="AF44" s="98"/>
      <c r="AG44" s="98"/>
      <c r="AH44" s="98"/>
      <c r="AI44" s="98"/>
      <c r="AJ44" s="98"/>
      <c r="AK44" s="98"/>
      <c r="AL44" s="98"/>
      <c r="AM44" s="98"/>
      <c r="AN44" s="98"/>
      <c r="AO44" s="98"/>
      <c r="AP44" s="174"/>
    </row>
    <row r="45" spans="1:42">
      <c r="A45" s="246"/>
      <c r="B45" s="158">
        <v>0</v>
      </c>
      <c r="C45" s="158">
        <v>0</v>
      </c>
      <c r="D45" s="161">
        <v>100</v>
      </c>
      <c r="E45" s="158">
        <v>0</v>
      </c>
      <c r="F45" s="161">
        <v>0</v>
      </c>
      <c r="G45" s="158">
        <v>0</v>
      </c>
      <c r="H45" s="158">
        <v>400</v>
      </c>
      <c r="I45" s="158"/>
      <c r="J45" s="158">
        <v>50</v>
      </c>
      <c r="K45" s="158">
        <v>1000</v>
      </c>
      <c r="L45" s="158"/>
      <c r="M45" s="158">
        <v>30</v>
      </c>
      <c r="N45" s="158"/>
      <c r="O45" s="50">
        <v>0</v>
      </c>
      <c r="P45" s="49" t="s">
        <v>57</v>
      </c>
      <c r="Q45" s="97">
        <v>1</v>
      </c>
      <c r="R45" s="158">
        <v>80.14</v>
      </c>
      <c r="S45" s="158">
        <v>19</v>
      </c>
      <c r="T45" s="158">
        <v>0.86</v>
      </c>
      <c r="U45" s="158"/>
      <c r="V45" s="210"/>
      <c r="W45" s="361"/>
      <c r="X45" s="211"/>
      <c r="Y45" s="204"/>
      <c r="Z45" s="205"/>
      <c r="AA45" s="206"/>
      <c r="AB45" s="210"/>
      <c r="AC45" s="361"/>
      <c r="AD45" s="361"/>
      <c r="AE45" s="361"/>
      <c r="AF45" s="98"/>
      <c r="AG45" s="98"/>
      <c r="AH45" s="98"/>
      <c r="AI45" s="98"/>
      <c r="AJ45" s="98"/>
      <c r="AK45" s="98"/>
      <c r="AL45" s="98"/>
      <c r="AM45" s="98"/>
      <c r="AN45" s="98"/>
      <c r="AO45" s="98"/>
      <c r="AP45" s="174"/>
    </row>
    <row r="46" spans="1:42">
      <c r="A46" s="246"/>
      <c r="B46" s="158">
        <v>0</v>
      </c>
      <c r="C46" s="158">
        <v>0</v>
      </c>
      <c r="D46" s="161">
        <v>100</v>
      </c>
      <c r="E46" s="158">
        <v>0</v>
      </c>
      <c r="F46" s="161">
        <v>0</v>
      </c>
      <c r="G46" s="158">
        <v>0</v>
      </c>
      <c r="H46" s="158">
        <v>250</v>
      </c>
      <c r="I46" s="158"/>
      <c r="J46" s="158">
        <v>50</v>
      </c>
      <c r="K46" s="158">
        <v>1000</v>
      </c>
      <c r="L46" s="158"/>
      <c r="M46" s="158">
        <v>60</v>
      </c>
      <c r="N46" s="158"/>
      <c r="O46" s="50">
        <v>0</v>
      </c>
      <c r="P46" s="49" t="s">
        <v>57</v>
      </c>
      <c r="Q46" s="97">
        <v>1</v>
      </c>
      <c r="R46" s="158">
        <v>52.31</v>
      </c>
      <c r="S46" s="158">
        <v>43</v>
      </c>
      <c r="T46" s="158">
        <v>4.6900000000000004</v>
      </c>
      <c r="U46" s="158"/>
      <c r="V46" s="210"/>
      <c r="W46" s="361"/>
      <c r="X46" s="211"/>
      <c r="Y46" s="204"/>
      <c r="Z46" s="205"/>
      <c r="AA46" s="206"/>
      <c r="AB46" s="210"/>
      <c r="AC46" s="361"/>
      <c r="AD46" s="361"/>
      <c r="AE46" s="361"/>
      <c r="AF46" s="98"/>
      <c r="AG46" s="98"/>
      <c r="AH46" s="98"/>
      <c r="AI46" s="98"/>
      <c r="AJ46" s="98"/>
      <c r="AK46" s="98"/>
      <c r="AL46" s="98"/>
      <c r="AM46" s="98"/>
      <c r="AN46" s="98"/>
      <c r="AO46" s="98"/>
      <c r="AP46" s="174"/>
    </row>
    <row r="47" spans="1:42">
      <c r="A47" s="246"/>
      <c r="B47" s="158">
        <v>0</v>
      </c>
      <c r="C47" s="158">
        <v>0</v>
      </c>
      <c r="D47" s="161">
        <v>100</v>
      </c>
      <c r="E47" s="158">
        <v>0</v>
      </c>
      <c r="F47" s="161">
        <v>0</v>
      </c>
      <c r="G47" s="158">
        <v>0</v>
      </c>
      <c r="H47" s="158">
        <v>300</v>
      </c>
      <c r="I47" s="158"/>
      <c r="J47" s="158">
        <v>50</v>
      </c>
      <c r="K47" s="158">
        <v>1000</v>
      </c>
      <c r="L47" s="158"/>
      <c r="M47" s="158">
        <v>60</v>
      </c>
      <c r="N47" s="158"/>
      <c r="O47" s="50">
        <v>0</v>
      </c>
      <c r="P47" s="49" t="s">
        <v>57</v>
      </c>
      <c r="Q47" s="97">
        <v>1</v>
      </c>
      <c r="R47" s="158">
        <v>69.319999999999993</v>
      </c>
      <c r="S47" s="158">
        <v>29</v>
      </c>
      <c r="T47" s="158">
        <v>1.68</v>
      </c>
      <c r="U47" s="158"/>
      <c r="V47" s="210"/>
      <c r="W47" s="361"/>
      <c r="X47" s="211"/>
      <c r="Y47" s="204"/>
      <c r="Z47" s="205"/>
      <c r="AA47" s="206"/>
      <c r="AB47" s="210"/>
      <c r="AC47" s="361"/>
      <c r="AD47" s="361"/>
      <c r="AE47" s="361"/>
      <c r="AF47" s="98"/>
      <c r="AG47" s="98"/>
      <c r="AH47" s="98"/>
      <c r="AI47" s="98"/>
      <c r="AJ47" s="98"/>
      <c r="AK47" s="98"/>
      <c r="AL47" s="98"/>
      <c r="AM47" s="98"/>
      <c r="AN47" s="98"/>
      <c r="AO47" s="98"/>
      <c r="AP47" s="174"/>
    </row>
    <row r="48" spans="1:42">
      <c r="A48" s="246"/>
      <c r="B48" s="158">
        <v>0</v>
      </c>
      <c r="C48" s="158">
        <v>0</v>
      </c>
      <c r="D48" s="161">
        <v>100</v>
      </c>
      <c r="E48" s="158">
        <v>0</v>
      </c>
      <c r="F48" s="161">
        <v>0</v>
      </c>
      <c r="G48" s="158">
        <v>0</v>
      </c>
      <c r="H48" s="158">
        <v>350</v>
      </c>
      <c r="I48" s="158"/>
      <c r="J48" s="158">
        <v>50</v>
      </c>
      <c r="K48" s="158">
        <v>1000</v>
      </c>
      <c r="L48" s="158"/>
      <c r="M48" s="158">
        <v>60</v>
      </c>
      <c r="N48" s="158"/>
      <c r="O48" s="50">
        <v>0</v>
      </c>
      <c r="P48" s="49" t="s">
        <v>57</v>
      </c>
      <c r="Q48" s="97">
        <v>1</v>
      </c>
      <c r="R48" s="158">
        <v>85.06</v>
      </c>
      <c r="S48" s="158">
        <v>7</v>
      </c>
      <c r="T48" s="158">
        <v>7.94</v>
      </c>
      <c r="U48" s="158"/>
      <c r="V48" s="210"/>
      <c r="W48" s="361"/>
      <c r="X48" s="211"/>
      <c r="Y48" s="204"/>
      <c r="Z48" s="205"/>
      <c r="AA48" s="206"/>
      <c r="AB48" s="210"/>
      <c r="AC48" s="361"/>
      <c r="AD48" s="361"/>
      <c r="AE48" s="361"/>
      <c r="AF48" s="98"/>
      <c r="AG48" s="98"/>
      <c r="AH48" s="98"/>
      <c r="AI48" s="98"/>
      <c r="AJ48" s="98"/>
      <c r="AK48" s="98"/>
      <c r="AL48" s="98"/>
      <c r="AM48" s="98"/>
      <c r="AN48" s="98"/>
      <c r="AO48" s="98"/>
      <c r="AP48" s="174"/>
    </row>
    <row r="49" spans="1:42">
      <c r="A49" s="365"/>
      <c r="B49" s="73">
        <v>0</v>
      </c>
      <c r="C49" s="73">
        <v>0</v>
      </c>
      <c r="D49" s="161">
        <v>100</v>
      </c>
      <c r="E49" s="73">
        <v>0</v>
      </c>
      <c r="F49" s="161">
        <v>0</v>
      </c>
      <c r="G49" s="73">
        <v>0</v>
      </c>
      <c r="H49" s="73">
        <v>400</v>
      </c>
      <c r="I49" s="73"/>
      <c r="J49" s="73">
        <v>50</v>
      </c>
      <c r="K49" s="73">
        <v>1000</v>
      </c>
      <c r="L49" s="73"/>
      <c r="M49" s="73">
        <v>60</v>
      </c>
      <c r="N49" s="73"/>
      <c r="O49" s="136">
        <v>0</v>
      </c>
      <c r="P49" s="49" t="s">
        <v>57</v>
      </c>
      <c r="Q49" s="97">
        <v>1</v>
      </c>
      <c r="R49" s="73">
        <v>88.86</v>
      </c>
      <c r="S49" s="73">
        <v>8</v>
      </c>
      <c r="T49" s="73">
        <v>3.14</v>
      </c>
      <c r="U49" s="73"/>
      <c r="V49" s="362"/>
      <c r="W49" s="363"/>
      <c r="X49" s="367"/>
      <c r="Y49" s="379"/>
      <c r="Z49" s="376"/>
      <c r="AA49" s="380"/>
      <c r="AB49" s="362"/>
      <c r="AC49" s="363"/>
      <c r="AD49" s="363"/>
      <c r="AE49" s="363"/>
      <c r="AF49" s="98"/>
      <c r="AG49" s="98"/>
      <c r="AH49" s="98"/>
      <c r="AI49" s="98"/>
      <c r="AJ49" s="98"/>
      <c r="AK49" s="98"/>
      <c r="AL49" s="98"/>
      <c r="AM49" s="98"/>
      <c r="AN49" s="98"/>
      <c r="AO49" s="98"/>
      <c r="AP49" s="174"/>
    </row>
    <row r="50" spans="1:42" ht="14.45" customHeight="1">
      <c r="A50" s="364">
        <v>40</v>
      </c>
      <c r="B50" s="76">
        <v>25</v>
      </c>
      <c r="C50" s="76">
        <v>35</v>
      </c>
      <c r="D50" s="76">
        <v>40</v>
      </c>
      <c r="E50" s="76">
        <v>0</v>
      </c>
      <c r="F50" s="76">
        <v>0</v>
      </c>
      <c r="G50" s="76">
        <v>0</v>
      </c>
      <c r="H50" s="76">
        <v>400</v>
      </c>
      <c r="I50" s="76">
        <v>12</v>
      </c>
      <c r="J50" s="76">
        <v>1.4</v>
      </c>
      <c r="K50" s="76"/>
      <c r="L50" s="76"/>
      <c r="M50" s="76">
        <v>60</v>
      </c>
      <c r="N50" s="76">
        <v>500</v>
      </c>
      <c r="O50" s="77">
        <v>0</v>
      </c>
      <c r="P50" s="161" t="s">
        <v>117</v>
      </c>
      <c r="Q50" s="76">
        <v>2</v>
      </c>
      <c r="R50" s="76">
        <v>18.89</v>
      </c>
      <c r="S50" s="76">
        <v>41.24</v>
      </c>
      <c r="T50" s="76">
        <v>39.86</v>
      </c>
      <c r="U50" s="76"/>
      <c r="V50" s="359" t="s">
        <v>178</v>
      </c>
      <c r="W50" s="360"/>
      <c r="X50" s="366"/>
      <c r="Y50" s="381" t="s">
        <v>179</v>
      </c>
      <c r="Z50" s="375"/>
      <c r="AA50" s="382"/>
      <c r="AB50" s="359" t="s">
        <v>180</v>
      </c>
      <c r="AC50" s="360"/>
      <c r="AD50" s="360"/>
      <c r="AE50" s="360"/>
      <c r="AF50" s="98"/>
      <c r="AG50" s="98"/>
      <c r="AH50" s="98"/>
      <c r="AI50" s="98"/>
      <c r="AJ50" s="98"/>
      <c r="AK50" s="98"/>
      <c r="AL50" s="98"/>
      <c r="AM50" s="98"/>
      <c r="AN50" s="98"/>
      <c r="AO50" s="98"/>
      <c r="AP50" s="174"/>
    </row>
    <row r="51" spans="1:42">
      <c r="A51" s="246"/>
      <c r="B51" s="158">
        <v>25</v>
      </c>
      <c r="C51" s="158">
        <v>35</v>
      </c>
      <c r="D51" s="158">
        <v>40</v>
      </c>
      <c r="E51" s="158">
        <v>0</v>
      </c>
      <c r="F51" s="158">
        <v>0</v>
      </c>
      <c r="G51" s="158">
        <v>0</v>
      </c>
      <c r="H51" s="158">
        <v>500</v>
      </c>
      <c r="I51" s="158">
        <v>12</v>
      </c>
      <c r="J51" s="158">
        <v>1.4</v>
      </c>
      <c r="K51" s="158"/>
      <c r="L51" s="158"/>
      <c r="M51" s="158">
        <v>60</v>
      </c>
      <c r="N51" s="158">
        <v>500</v>
      </c>
      <c r="O51" s="155">
        <v>0</v>
      </c>
      <c r="P51" s="158" t="s">
        <v>117</v>
      </c>
      <c r="Q51" s="76">
        <v>2</v>
      </c>
      <c r="R51" s="158">
        <v>30.66</v>
      </c>
      <c r="S51" s="158">
        <v>67.91</v>
      </c>
      <c r="T51" s="158">
        <v>1.43</v>
      </c>
      <c r="U51" s="158"/>
      <c r="V51" s="210"/>
      <c r="W51" s="361"/>
      <c r="X51" s="211"/>
      <c r="Y51" s="204"/>
      <c r="Z51" s="205"/>
      <c r="AA51" s="206"/>
      <c r="AB51" s="210"/>
      <c r="AC51" s="361"/>
      <c r="AD51" s="361"/>
      <c r="AE51" s="361"/>
      <c r="AF51" s="98"/>
      <c r="AG51" s="98"/>
      <c r="AH51" s="98"/>
      <c r="AI51" s="98"/>
      <c r="AJ51" s="98"/>
      <c r="AK51" s="98"/>
      <c r="AL51" s="98"/>
      <c r="AM51" s="98"/>
      <c r="AN51" s="98"/>
      <c r="AO51" s="98"/>
      <c r="AP51" s="174"/>
    </row>
    <row r="52" spans="1:42">
      <c r="A52" s="246"/>
      <c r="B52" s="158">
        <v>25</v>
      </c>
      <c r="C52" s="158">
        <v>35</v>
      </c>
      <c r="D52" s="158">
        <v>40</v>
      </c>
      <c r="E52" s="158">
        <v>0</v>
      </c>
      <c r="F52" s="158">
        <v>0</v>
      </c>
      <c r="G52" s="158">
        <v>0</v>
      </c>
      <c r="H52" s="158">
        <v>450</v>
      </c>
      <c r="I52" s="158">
        <v>12</v>
      </c>
      <c r="J52" s="158">
        <v>1.4</v>
      </c>
      <c r="K52" s="158"/>
      <c r="L52" s="158"/>
      <c r="M52" s="158">
        <v>45</v>
      </c>
      <c r="N52" s="158">
        <v>500</v>
      </c>
      <c r="O52" s="155">
        <v>0</v>
      </c>
      <c r="P52" s="158" t="s">
        <v>117</v>
      </c>
      <c r="Q52" s="76">
        <v>2</v>
      </c>
      <c r="R52" s="158">
        <v>26.68</v>
      </c>
      <c r="S52" s="158">
        <v>47.87</v>
      </c>
      <c r="T52" s="158">
        <v>25.46</v>
      </c>
      <c r="U52" s="158"/>
      <c r="V52" s="210"/>
      <c r="W52" s="361"/>
      <c r="X52" s="211"/>
      <c r="Y52" s="204"/>
      <c r="Z52" s="205"/>
      <c r="AA52" s="206"/>
      <c r="AB52" s="210"/>
      <c r="AC52" s="361"/>
      <c r="AD52" s="361"/>
      <c r="AE52" s="361"/>
      <c r="AF52" s="98"/>
      <c r="AG52" s="98"/>
      <c r="AH52" s="98"/>
      <c r="AI52" s="98"/>
      <c r="AJ52" s="98"/>
      <c r="AK52" s="98"/>
      <c r="AL52" s="98"/>
      <c r="AM52" s="98"/>
      <c r="AN52" s="98"/>
      <c r="AO52" s="98"/>
      <c r="AP52" s="174"/>
    </row>
    <row r="53" spans="1:42">
      <c r="A53" s="246"/>
      <c r="B53" s="158">
        <v>25</v>
      </c>
      <c r="C53" s="158">
        <v>35</v>
      </c>
      <c r="D53" s="158">
        <v>40</v>
      </c>
      <c r="E53" s="158">
        <v>0</v>
      </c>
      <c r="F53" s="158">
        <v>0</v>
      </c>
      <c r="G53" s="158">
        <v>0</v>
      </c>
      <c r="H53" s="158">
        <v>475</v>
      </c>
      <c r="I53" s="158">
        <v>12</v>
      </c>
      <c r="J53" s="158">
        <v>1.4</v>
      </c>
      <c r="K53" s="158"/>
      <c r="L53" s="158"/>
      <c r="M53" s="158">
        <v>45</v>
      </c>
      <c r="N53" s="158">
        <v>500</v>
      </c>
      <c r="O53" s="155">
        <v>0</v>
      </c>
      <c r="P53" s="158" t="s">
        <v>117</v>
      </c>
      <c r="Q53" s="76">
        <v>2</v>
      </c>
      <c r="R53" s="158">
        <v>28.26</v>
      </c>
      <c r="S53" s="158">
        <v>59.99</v>
      </c>
      <c r="T53" s="158">
        <v>11.75</v>
      </c>
      <c r="U53" s="158"/>
      <c r="V53" s="210"/>
      <c r="W53" s="361"/>
      <c r="X53" s="211"/>
      <c r="Y53" s="204"/>
      <c r="Z53" s="205"/>
      <c r="AA53" s="206"/>
      <c r="AB53" s="210"/>
      <c r="AC53" s="361"/>
      <c r="AD53" s="361"/>
      <c r="AE53" s="361"/>
      <c r="AF53" s="98"/>
      <c r="AG53" s="98"/>
      <c r="AH53" s="98"/>
      <c r="AI53" s="98"/>
      <c r="AJ53" s="98"/>
      <c r="AK53" s="98"/>
      <c r="AL53" s="98"/>
      <c r="AM53" s="98"/>
      <c r="AN53" s="98"/>
      <c r="AO53" s="98"/>
      <c r="AP53" s="174"/>
    </row>
    <row r="54" spans="1:42">
      <c r="A54" s="246"/>
      <c r="B54" s="158">
        <v>25</v>
      </c>
      <c r="C54" s="158">
        <v>35</v>
      </c>
      <c r="D54" s="158">
        <v>40</v>
      </c>
      <c r="E54" s="158">
        <v>0</v>
      </c>
      <c r="F54" s="158">
        <v>0</v>
      </c>
      <c r="G54" s="158">
        <v>0</v>
      </c>
      <c r="H54" s="158">
        <v>500</v>
      </c>
      <c r="I54" s="158">
        <v>12</v>
      </c>
      <c r="J54" s="158">
        <v>1.4</v>
      </c>
      <c r="K54" s="158"/>
      <c r="L54" s="158"/>
      <c r="M54" s="158">
        <v>45</v>
      </c>
      <c r="N54" s="158">
        <v>500</v>
      </c>
      <c r="O54" s="155">
        <v>0</v>
      </c>
      <c r="P54" s="158" t="s">
        <v>117</v>
      </c>
      <c r="Q54" s="76">
        <v>2</v>
      </c>
      <c r="R54" s="158">
        <v>32.799999999999997</v>
      </c>
      <c r="S54" s="158">
        <v>65.75</v>
      </c>
      <c r="T54" s="158">
        <v>1.46</v>
      </c>
      <c r="U54" s="158"/>
      <c r="V54" s="210"/>
      <c r="W54" s="361"/>
      <c r="X54" s="211"/>
      <c r="Y54" s="204"/>
      <c r="Z54" s="205"/>
      <c r="AA54" s="206"/>
      <c r="AB54" s="210"/>
      <c r="AC54" s="361"/>
      <c r="AD54" s="361"/>
      <c r="AE54" s="361"/>
      <c r="AF54" s="98"/>
      <c r="AG54" s="98"/>
      <c r="AH54" s="98"/>
      <c r="AI54" s="98"/>
      <c r="AJ54" s="98"/>
      <c r="AK54" s="98"/>
      <c r="AL54" s="98"/>
      <c r="AM54" s="98"/>
      <c r="AN54" s="98"/>
      <c r="AO54" s="98"/>
      <c r="AP54" s="174"/>
    </row>
    <row r="55" spans="1:42">
      <c r="A55" s="246"/>
      <c r="B55" s="158">
        <v>25</v>
      </c>
      <c r="C55" s="158">
        <v>35</v>
      </c>
      <c r="D55" s="158">
        <v>40</v>
      </c>
      <c r="E55" s="158">
        <v>0</v>
      </c>
      <c r="F55" s="158">
        <v>0</v>
      </c>
      <c r="G55" s="158">
        <v>0</v>
      </c>
      <c r="H55" s="158">
        <v>525</v>
      </c>
      <c r="I55" s="158">
        <v>12</v>
      </c>
      <c r="J55" s="158">
        <v>1.4</v>
      </c>
      <c r="K55" s="158"/>
      <c r="L55" s="158"/>
      <c r="M55" s="158">
        <v>45</v>
      </c>
      <c r="N55" s="158">
        <v>500</v>
      </c>
      <c r="O55" s="155">
        <v>0</v>
      </c>
      <c r="P55" s="158" t="s">
        <v>117</v>
      </c>
      <c r="Q55" s="76">
        <v>2</v>
      </c>
      <c r="R55" s="158">
        <v>28.8</v>
      </c>
      <c r="S55" s="158">
        <v>69.98</v>
      </c>
      <c r="T55" s="158">
        <v>1.23</v>
      </c>
      <c r="U55" s="158"/>
      <c r="V55" s="210"/>
      <c r="W55" s="361"/>
      <c r="X55" s="211"/>
      <c r="Y55" s="204"/>
      <c r="Z55" s="205"/>
      <c r="AA55" s="206"/>
      <c r="AB55" s="210"/>
      <c r="AC55" s="361"/>
      <c r="AD55" s="361"/>
      <c r="AE55" s="361"/>
      <c r="AF55" s="98"/>
      <c r="AG55" s="98"/>
      <c r="AH55" s="98"/>
      <c r="AI55" s="98"/>
      <c r="AJ55" s="98"/>
      <c r="AK55" s="98"/>
      <c r="AL55" s="98"/>
      <c r="AM55" s="98"/>
      <c r="AN55" s="98"/>
      <c r="AO55" s="98"/>
      <c r="AP55" s="174"/>
    </row>
    <row r="56" spans="1:42">
      <c r="A56" s="246"/>
      <c r="B56" s="158">
        <v>25</v>
      </c>
      <c r="C56" s="158">
        <v>35</v>
      </c>
      <c r="D56" s="158">
        <v>40</v>
      </c>
      <c r="E56" s="158">
        <v>0</v>
      </c>
      <c r="F56" s="158">
        <v>0</v>
      </c>
      <c r="G56" s="158">
        <v>0</v>
      </c>
      <c r="H56" s="158">
        <v>500</v>
      </c>
      <c r="I56" s="158">
        <v>12</v>
      </c>
      <c r="J56" s="158">
        <v>1.4</v>
      </c>
      <c r="K56" s="158"/>
      <c r="L56" s="158"/>
      <c r="M56" s="158">
        <v>30</v>
      </c>
      <c r="N56" s="158">
        <v>500</v>
      </c>
      <c r="O56" s="155">
        <v>0</v>
      </c>
      <c r="P56" s="158" t="s">
        <v>117</v>
      </c>
      <c r="Q56" s="76">
        <v>2</v>
      </c>
      <c r="R56" s="158">
        <v>28.8</v>
      </c>
      <c r="S56" s="158">
        <v>66.13</v>
      </c>
      <c r="T56" s="158">
        <v>5.08</v>
      </c>
      <c r="U56" s="158"/>
      <c r="V56" s="210"/>
      <c r="W56" s="361"/>
      <c r="X56" s="211"/>
      <c r="Y56" s="204"/>
      <c r="Z56" s="205"/>
      <c r="AA56" s="206"/>
      <c r="AB56" s="210"/>
      <c r="AC56" s="361"/>
      <c r="AD56" s="361"/>
      <c r="AE56" s="361"/>
      <c r="AF56" s="98"/>
      <c r="AG56" s="98"/>
      <c r="AH56" s="98"/>
      <c r="AI56" s="98"/>
      <c r="AJ56" s="98"/>
      <c r="AK56" s="98"/>
      <c r="AL56" s="98"/>
      <c r="AM56" s="98"/>
      <c r="AN56" s="98"/>
      <c r="AO56" s="98"/>
      <c r="AP56" s="174"/>
    </row>
    <row r="57" spans="1:42">
      <c r="A57" s="365"/>
      <c r="B57" s="73">
        <v>25</v>
      </c>
      <c r="C57" s="73">
        <v>35</v>
      </c>
      <c r="D57" s="73">
        <v>40</v>
      </c>
      <c r="E57" s="73">
        <v>0</v>
      </c>
      <c r="F57" s="73">
        <v>0</v>
      </c>
      <c r="G57" s="73">
        <v>0</v>
      </c>
      <c r="H57" s="73">
        <v>500</v>
      </c>
      <c r="I57" s="73">
        <v>12</v>
      </c>
      <c r="J57" s="73">
        <v>1.4</v>
      </c>
      <c r="K57" s="73"/>
      <c r="L57" s="73"/>
      <c r="M57" s="73">
        <v>90</v>
      </c>
      <c r="N57" s="73">
        <v>500</v>
      </c>
      <c r="O57" s="74">
        <v>0</v>
      </c>
      <c r="P57" s="73" t="s">
        <v>117</v>
      </c>
      <c r="Q57" s="76">
        <v>2</v>
      </c>
      <c r="R57" s="73">
        <v>30.37</v>
      </c>
      <c r="S57" s="73">
        <v>68.17</v>
      </c>
      <c r="T57" s="73">
        <v>1.47</v>
      </c>
      <c r="U57" s="73"/>
      <c r="V57" s="362"/>
      <c r="W57" s="363"/>
      <c r="X57" s="367"/>
      <c r="Y57" s="379"/>
      <c r="Z57" s="376"/>
      <c r="AA57" s="380"/>
      <c r="AB57" s="362"/>
      <c r="AC57" s="363"/>
      <c r="AD57" s="363"/>
      <c r="AE57" s="363"/>
      <c r="AF57" s="98"/>
      <c r="AG57" s="98"/>
      <c r="AH57" s="98"/>
      <c r="AI57" s="98"/>
      <c r="AJ57" s="98"/>
      <c r="AK57" s="98"/>
      <c r="AL57" s="98"/>
      <c r="AM57" s="98"/>
      <c r="AN57" s="98"/>
      <c r="AO57" s="98"/>
      <c r="AP57" s="174"/>
    </row>
    <row r="58" spans="1:42" ht="14.45" customHeight="1">
      <c r="A58" s="383">
        <v>41</v>
      </c>
      <c r="B58" s="71">
        <v>40</v>
      </c>
      <c r="C58" s="97">
        <v>0</v>
      </c>
      <c r="D58" s="76">
        <v>35</v>
      </c>
      <c r="E58" s="76">
        <v>18</v>
      </c>
      <c r="F58" s="76">
        <v>4</v>
      </c>
      <c r="G58" s="76">
        <v>3</v>
      </c>
      <c r="H58" s="76">
        <v>460</v>
      </c>
      <c r="I58" s="76">
        <v>20</v>
      </c>
      <c r="J58" s="76">
        <v>3</v>
      </c>
      <c r="K58" s="76">
        <v>100</v>
      </c>
      <c r="L58" s="76"/>
      <c r="M58" s="76">
        <v>30</v>
      </c>
      <c r="N58" s="76">
        <v>10000</v>
      </c>
      <c r="O58" s="77">
        <v>0</v>
      </c>
      <c r="P58" s="76" t="s">
        <v>182</v>
      </c>
      <c r="Q58" s="76">
        <v>5</v>
      </c>
      <c r="R58" s="76">
        <v>72</v>
      </c>
      <c r="S58" s="76">
        <v>26.9</v>
      </c>
      <c r="T58" s="76">
        <v>1.1000000000000001</v>
      </c>
      <c r="U58" s="76"/>
      <c r="V58" s="359" t="s">
        <v>183</v>
      </c>
      <c r="W58" s="360"/>
      <c r="X58" s="366"/>
      <c r="Y58" s="381" t="s">
        <v>184</v>
      </c>
      <c r="Z58" s="375"/>
      <c r="AA58" s="382"/>
      <c r="AB58" s="359" t="s">
        <v>185</v>
      </c>
      <c r="AC58" s="360"/>
      <c r="AD58" s="360"/>
      <c r="AE58" s="360"/>
      <c r="AF58" s="98"/>
      <c r="AG58" s="98"/>
      <c r="AH58" s="98"/>
      <c r="AI58" s="98"/>
      <c r="AJ58" s="98"/>
      <c r="AK58" s="98"/>
      <c r="AL58" s="98"/>
      <c r="AM58" s="98"/>
      <c r="AN58" s="98"/>
      <c r="AO58" s="98"/>
      <c r="AP58" s="174"/>
    </row>
    <row r="59" spans="1:42">
      <c r="A59" s="219"/>
      <c r="B59" s="155">
        <v>40</v>
      </c>
      <c r="C59" s="51">
        <v>0</v>
      </c>
      <c r="D59" s="158">
        <v>35</v>
      </c>
      <c r="E59" s="158">
        <v>18</v>
      </c>
      <c r="F59" s="158">
        <v>4</v>
      </c>
      <c r="G59" s="158">
        <v>3</v>
      </c>
      <c r="H59" s="158">
        <v>500</v>
      </c>
      <c r="I59" s="158">
        <v>20</v>
      </c>
      <c r="J59" s="158">
        <v>3</v>
      </c>
      <c r="K59" s="158">
        <v>100</v>
      </c>
      <c r="L59" s="158"/>
      <c r="M59" s="158">
        <v>30</v>
      </c>
      <c r="N59" s="158">
        <v>10000</v>
      </c>
      <c r="O59" s="155">
        <v>0</v>
      </c>
      <c r="P59" s="158" t="s">
        <v>182</v>
      </c>
      <c r="Q59" s="158">
        <v>5</v>
      </c>
      <c r="R59" s="158">
        <v>65.2</v>
      </c>
      <c r="S59" s="158">
        <v>34</v>
      </c>
      <c r="T59" s="158">
        <v>0.8</v>
      </c>
      <c r="U59" s="158"/>
      <c r="V59" s="210"/>
      <c r="W59" s="361"/>
      <c r="X59" s="211"/>
      <c r="Y59" s="204"/>
      <c r="Z59" s="205"/>
      <c r="AA59" s="206"/>
      <c r="AB59" s="210"/>
      <c r="AC59" s="361"/>
      <c r="AD59" s="361"/>
      <c r="AE59" s="361"/>
      <c r="AF59" s="98"/>
      <c r="AG59" s="98"/>
      <c r="AH59" s="98"/>
      <c r="AI59" s="98"/>
      <c r="AJ59" s="98"/>
      <c r="AK59" s="98"/>
      <c r="AL59" s="98"/>
      <c r="AM59" s="98"/>
      <c r="AN59" s="98"/>
      <c r="AO59" s="98"/>
      <c r="AP59" s="174"/>
    </row>
    <row r="60" spans="1:42">
      <c r="A60" s="377"/>
      <c r="B60" s="74">
        <v>40</v>
      </c>
      <c r="C60" s="101">
        <v>0</v>
      </c>
      <c r="D60" s="73">
        <v>35</v>
      </c>
      <c r="E60" s="73">
        <v>18</v>
      </c>
      <c r="F60" s="73">
        <v>4</v>
      </c>
      <c r="G60" s="73">
        <v>3</v>
      </c>
      <c r="H60" s="73">
        <v>600</v>
      </c>
      <c r="I60" s="73">
        <v>20</v>
      </c>
      <c r="J60" s="73">
        <v>3</v>
      </c>
      <c r="K60" s="73">
        <v>100</v>
      </c>
      <c r="L60" s="73"/>
      <c r="M60" s="73">
        <v>30</v>
      </c>
      <c r="N60" s="73">
        <v>10000</v>
      </c>
      <c r="O60" s="74">
        <v>0</v>
      </c>
      <c r="P60" s="73" t="s">
        <v>182</v>
      </c>
      <c r="Q60" s="73">
        <v>5</v>
      </c>
      <c r="R60" s="73">
        <v>42.9</v>
      </c>
      <c r="S60" s="73">
        <v>56.2</v>
      </c>
      <c r="T60" s="73">
        <v>0.9</v>
      </c>
      <c r="U60" s="73"/>
      <c r="V60" s="362"/>
      <c r="W60" s="363"/>
      <c r="X60" s="367"/>
      <c r="Y60" s="379"/>
      <c r="Z60" s="376"/>
      <c r="AA60" s="380"/>
      <c r="AB60" s="362"/>
      <c r="AC60" s="363"/>
      <c r="AD60" s="363"/>
      <c r="AE60" s="363"/>
      <c r="AF60" s="98"/>
      <c r="AG60" s="98"/>
      <c r="AH60" s="98"/>
      <c r="AI60" s="98"/>
      <c r="AJ60" s="98"/>
      <c r="AK60" s="98"/>
      <c r="AL60" s="98"/>
      <c r="AM60" s="98"/>
      <c r="AN60" s="98"/>
      <c r="AO60" s="98"/>
      <c r="AP60" s="174"/>
    </row>
    <row r="61" spans="1:42">
      <c r="A61" s="370">
        <v>30</v>
      </c>
      <c r="B61" s="79">
        <v>0</v>
      </c>
      <c r="C61" s="77">
        <v>100</v>
      </c>
      <c r="D61" s="77">
        <v>0</v>
      </c>
      <c r="E61" s="77">
        <v>0</v>
      </c>
      <c r="F61" s="77">
        <v>0</v>
      </c>
      <c r="G61" s="77">
        <v>0</v>
      </c>
      <c r="H61" s="77">
        <v>500</v>
      </c>
      <c r="I61" s="81">
        <v>5</v>
      </c>
      <c r="J61" s="81">
        <v>3</v>
      </c>
      <c r="K61" s="81"/>
      <c r="L61" s="81"/>
      <c r="M61" s="81"/>
      <c r="N61" s="81"/>
      <c r="O61" s="77">
        <v>0</v>
      </c>
      <c r="P61" s="158" t="s">
        <v>158</v>
      </c>
      <c r="Q61" s="192">
        <v>3</v>
      </c>
      <c r="R61" s="77">
        <v>89.2</v>
      </c>
      <c r="S61" s="77">
        <v>10.8</v>
      </c>
      <c r="T61" s="77">
        <v>0</v>
      </c>
      <c r="U61" s="80"/>
      <c r="V61" s="373" t="s">
        <v>186</v>
      </c>
      <c r="W61" s="368"/>
      <c r="X61" s="368"/>
      <c r="Y61" s="375" t="s">
        <v>187</v>
      </c>
      <c r="Z61" s="368"/>
      <c r="AA61" s="368"/>
      <c r="AB61" s="368"/>
      <c r="AC61" s="368"/>
      <c r="AD61" s="368"/>
      <c r="AE61" s="368"/>
      <c r="AF61" s="98"/>
      <c r="AG61" s="98"/>
      <c r="AH61" s="98"/>
      <c r="AI61" s="98"/>
      <c r="AJ61" s="98"/>
      <c r="AK61" s="98"/>
      <c r="AL61" s="98"/>
      <c r="AM61" s="98"/>
      <c r="AN61" s="98"/>
      <c r="AO61" s="98"/>
      <c r="AP61" s="174"/>
    </row>
    <row r="62" spans="1:42">
      <c r="A62" s="371"/>
      <c r="B62" s="14">
        <v>0</v>
      </c>
      <c r="C62" s="155">
        <v>100</v>
      </c>
      <c r="D62" s="155">
        <v>0</v>
      </c>
      <c r="E62" s="155">
        <v>0</v>
      </c>
      <c r="F62" s="155">
        <v>0</v>
      </c>
      <c r="G62" s="155">
        <v>0</v>
      </c>
      <c r="H62" s="150">
        <v>550</v>
      </c>
      <c r="I62" s="150">
        <v>5</v>
      </c>
      <c r="J62" s="150">
        <v>3</v>
      </c>
      <c r="K62" s="150"/>
      <c r="L62" s="150"/>
      <c r="M62" s="150"/>
      <c r="N62" s="150"/>
      <c r="O62" s="155">
        <v>0</v>
      </c>
      <c r="P62" s="158" t="s">
        <v>158</v>
      </c>
      <c r="Q62" s="192">
        <v>3</v>
      </c>
      <c r="R62" s="150">
        <v>78.599999999999994</v>
      </c>
      <c r="S62" s="155">
        <v>21.4</v>
      </c>
      <c r="T62" s="155">
        <v>0</v>
      </c>
      <c r="U62" s="14"/>
      <c r="V62" s="238"/>
      <c r="W62" s="294"/>
      <c r="X62" s="294"/>
      <c r="Y62" s="294"/>
      <c r="Z62" s="294"/>
      <c r="AA62" s="294"/>
      <c r="AB62" s="294"/>
      <c r="AC62" s="294"/>
      <c r="AD62" s="294"/>
      <c r="AE62" s="294"/>
      <c r="AF62" s="98"/>
      <c r="AG62" s="98"/>
      <c r="AH62" s="98"/>
      <c r="AI62" s="98"/>
      <c r="AJ62" s="98"/>
      <c r="AK62" s="98"/>
      <c r="AL62" s="98"/>
      <c r="AM62" s="98"/>
      <c r="AN62" s="98"/>
      <c r="AO62" s="98"/>
      <c r="AP62" s="174"/>
    </row>
    <row r="63" spans="1:42">
      <c r="A63" s="371"/>
      <c r="B63" s="14">
        <v>0</v>
      </c>
      <c r="C63" s="155">
        <v>100</v>
      </c>
      <c r="D63" s="155">
        <v>0</v>
      </c>
      <c r="E63" s="155">
        <v>0</v>
      </c>
      <c r="F63" s="155">
        <v>0</v>
      </c>
      <c r="G63" s="155">
        <v>0</v>
      </c>
      <c r="H63" s="155">
        <v>600</v>
      </c>
      <c r="I63" s="150">
        <v>5</v>
      </c>
      <c r="J63" s="150">
        <v>3</v>
      </c>
      <c r="K63" s="150"/>
      <c r="L63" s="150"/>
      <c r="M63" s="150"/>
      <c r="N63" s="150"/>
      <c r="O63" s="155">
        <v>0</v>
      </c>
      <c r="P63" s="158" t="s">
        <v>158</v>
      </c>
      <c r="Q63" s="192">
        <v>3</v>
      </c>
      <c r="R63" s="150">
        <v>75.8</v>
      </c>
      <c r="S63" s="155">
        <v>24.2</v>
      </c>
      <c r="T63" s="155">
        <v>0</v>
      </c>
      <c r="U63" s="14"/>
      <c r="V63" s="238"/>
      <c r="W63" s="294"/>
      <c r="X63" s="294"/>
      <c r="Y63" s="294"/>
      <c r="Z63" s="294"/>
      <c r="AA63" s="294"/>
      <c r="AB63" s="294"/>
      <c r="AC63" s="294"/>
      <c r="AD63" s="294"/>
      <c r="AE63" s="294"/>
      <c r="AF63" s="98"/>
      <c r="AG63" s="98"/>
      <c r="AH63" s="98"/>
      <c r="AI63" s="98"/>
      <c r="AJ63" s="98"/>
      <c r="AK63" s="98"/>
      <c r="AL63" s="98"/>
      <c r="AM63" s="98"/>
      <c r="AN63" s="98"/>
      <c r="AO63" s="98"/>
      <c r="AP63" s="174"/>
    </row>
    <row r="64" spans="1:42">
      <c r="A64" s="371"/>
      <c r="B64" s="14">
        <v>0</v>
      </c>
      <c r="C64" s="155">
        <v>100</v>
      </c>
      <c r="D64" s="155">
        <v>0</v>
      </c>
      <c r="E64" s="155">
        <v>0</v>
      </c>
      <c r="F64" s="155">
        <v>0</v>
      </c>
      <c r="G64" s="155">
        <v>0</v>
      </c>
      <c r="H64" s="155">
        <v>650</v>
      </c>
      <c r="I64" s="150">
        <v>5</v>
      </c>
      <c r="J64" s="150">
        <v>3</v>
      </c>
      <c r="K64" s="150"/>
      <c r="L64" s="150"/>
      <c r="M64" s="150"/>
      <c r="N64" s="150"/>
      <c r="O64" s="155">
        <v>0</v>
      </c>
      <c r="P64" s="158" t="s">
        <v>158</v>
      </c>
      <c r="Q64" s="192">
        <v>3</v>
      </c>
      <c r="R64" s="150">
        <v>59.9</v>
      </c>
      <c r="S64" s="155">
        <v>12.1</v>
      </c>
      <c r="T64" s="155">
        <v>0</v>
      </c>
      <c r="U64" s="14"/>
      <c r="V64" s="238"/>
      <c r="W64" s="294"/>
      <c r="X64" s="294"/>
      <c r="Y64" s="294"/>
      <c r="Z64" s="294"/>
      <c r="AA64" s="294"/>
      <c r="AB64" s="294"/>
      <c r="AC64" s="294"/>
      <c r="AD64" s="294"/>
      <c r="AE64" s="294"/>
      <c r="AF64" s="98"/>
      <c r="AG64" s="98"/>
      <c r="AH64" s="98"/>
      <c r="AI64" s="98"/>
      <c r="AJ64" s="98"/>
      <c r="AK64" s="98"/>
      <c r="AL64" s="98"/>
      <c r="AM64" s="98"/>
      <c r="AN64" s="98"/>
      <c r="AO64" s="98"/>
      <c r="AP64" s="174"/>
    </row>
    <row r="65" spans="1:42">
      <c r="A65" s="372"/>
      <c r="B65" s="82">
        <v>0</v>
      </c>
      <c r="C65" s="74">
        <v>100</v>
      </c>
      <c r="D65" s="74">
        <v>0</v>
      </c>
      <c r="E65" s="74">
        <v>0</v>
      </c>
      <c r="F65" s="74">
        <v>0</v>
      </c>
      <c r="G65" s="74">
        <v>0</v>
      </c>
      <c r="H65" s="74">
        <v>700</v>
      </c>
      <c r="I65" s="83">
        <v>5</v>
      </c>
      <c r="J65" s="83">
        <v>3</v>
      </c>
      <c r="K65" s="83"/>
      <c r="L65" s="83"/>
      <c r="M65" s="83"/>
      <c r="N65" s="83"/>
      <c r="O65" s="74">
        <v>0</v>
      </c>
      <c r="P65" s="158" t="s">
        <v>158</v>
      </c>
      <c r="Q65" s="192">
        <v>3</v>
      </c>
      <c r="R65" s="83">
        <v>28.6</v>
      </c>
      <c r="S65" s="74">
        <v>4</v>
      </c>
      <c r="T65" s="74">
        <v>0</v>
      </c>
      <c r="U65" s="82"/>
      <c r="V65" s="374"/>
      <c r="W65" s="369"/>
      <c r="X65" s="369"/>
      <c r="Y65" s="369"/>
      <c r="Z65" s="369"/>
      <c r="AA65" s="369"/>
      <c r="AB65" s="369"/>
      <c r="AC65" s="369"/>
      <c r="AD65" s="369"/>
      <c r="AE65" s="369"/>
      <c r="AF65" s="98"/>
      <c r="AG65" s="98"/>
      <c r="AH65" s="98"/>
      <c r="AI65" s="98"/>
      <c r="AJ65" s="98"/>
      <c r="AK65" s="98"/>
      <c r="AL65" s="98"/>
      <c r="AM65" s="98"/>
      <c r="AN65" s="98"/>
      <c r="AO65" s="98"/>
      <c r="AP65" s="174"/>
    </row>
    <row r="66" spans="1:42" ht="14.45" customHeight="1">
      <c r="A66" s="370">
        <v>31</v>
      </c>
      <c r="B66" s="77">
        <v>100</v>
      </c>
      <c r="C66" s="77">
        <v>0</v>
      </c>
      <c r="D66" s="77">
        <v>0</v>
      </c>
      <c r="E66" s="77">
        <v>0</v>
      </c>
      <c r="F66" s="77">
        <v>0</v>
      </c>
      <c r="G66" s="77">
        <v>0</v>
      </c>
      <c r="H66" s="81">
        <v>640</v>
      </c>
      <c r="I66" s="81">
        <v>10</v>
      </c>
      <c r="J66" s="81"/>
      <c r="K66" s="81"/>
      <c r="L66" s="81">
        <v>1.45</v>
      </c>
      <c r="M66" s="81"/>
      <c r="N66" s="81"/>
      <c r="O66" s="77">
        <v>0</v>
      </c>
      <c r="P66" s="158" t="s">
        <v>158</v>
      </c>
      <c r="Q66" s="192">
        <v>3</v>
      </c>
      <c r="R66" s="81">
        <v>68.5</v>
      </c>
      <c r="S66" s="81">
        <v>33.5</v>
      </c>
      <c r="T66" s="77">
        <v>0</v>
      </c>
      <c r="U66" s="77"/>
      <c r="V66" s="409" t="s">
        <v>188</v>
      </c>
      <c r="W66" s="360"/>
      <c r="X66" s="360"/>
      <c r="Y66" s="375" t="s">
        <v>189</v>
      </c>
      <c r="Z66" s="375"/>
      <c r="AA66" s="375"/>
      <c r="AB66" s="368"/>
      <c r="AC66" s="368"/>
      <c r="AD66" s="368"/>
      <c r="AE66" s="368"/>
      <c r="AF66" s="98"/>
      <c r="AG66" s="98"/>
      <c r="AH66" s="98"/>
      <c r="AI66" s="98"/>
      <c r="AJ66" s="98"/>
      <c r="AK66" s="98"/>
      <c r="AL66" s="98"/>
      <c r="AM66" s="98"/>
      <c r="AN66" s="98"/>
      <c r="AO66" s="98"/>
      <c r="AP66" s="174"/>
    </row>
    <row r="67" spans="1:42">
      <c r="A67" s="371"/>
      <c r="B67" s="155">
        <v>100</v>
      </c>
      <c r="C67" s="155">
        <v>0</v>
      </c>
      <c r="D67" s="155">
        <v>0</v>
      </c>
      <c r="E67" s="155">
        <v>0</v>
      </c>
      <c r="F67" s="155">
        <v>0</v>
      </c>
      <c r="G67" s="155">
        <v>0</v>
      </c>
      <c r="H67" s="150">
        <v>680</v>
      </c>
      <c r="I67" s="150">
        <v>10</v>
      </c>
      <c r="J67" s="150"/>
      <c r="K67" s="150"/>
      <c r="L67" s="150">
        <v>1.3</v>
      </c>
      <c r="M67" s="150"/>
      <c r="N67" s="150"/>
      <c r="O67" s="155">
        <v>0</v>
      </c>
      <c r="P67" s="158" t="s">
        <v>158</v>
      </c>
      <c r="Q67" s="192">
        <v>3</v>
      </c>
      <c r="R67" s="150">
        <v>39.6</v>
      </c>
      <c r="S67" s="150">
        <v>69.400000000000006</v>
      </c>
      <c r="T67" s="155">
        <v>0</v>
      </c>
      <c r="U67" s="155"/>
      <c r="V67" s="230"/>
      <c r="W67" s="361"/>
      <c r="X67" s="361"/>
      <c r="Y67" s="205"/>
      <c r="Z67" s="205"/>
      <c r="AA67" s="205"/>
      <c r="AB67" s="294"/>
      <c r="AC67" s="294"/>
      <c r="AD67" s="294"/>
      <c r="AE67" s="294"/>
      <c r="AF67" s="98"/>
      <c r="AG67" s="98"/>
      <c r="AH67" s="98"/>
      <c r="AI67" s="98"/>
      <c r="AJ67" s="98"/>
      <c r="AK67" s="98"/>
      <c r="AL67" s="98"/>
      <c r="AM67" s="98"/>
      <c r="AN67" s="98"/>
      <c r="AO67" s="98"/>
      <c r="AP67" s="174"/>
    </row>
    <row r="68" spans="1:42">
      <c r="A68" s="371"/>
      <c r="B68" s="155">
        <v>100</v>
      </c>
      <c r="C68" s="155">
        <v>0</v>
      </c>
      <c r="D68" s="155">
        <v>0</v>
      </c>
      <c r="E68" s="155">
        <v>0</v>
      </c>
      <c r="F68" s="155">
        <v>0</v>
      </c>
      <c r="G68" s="155">
        <v>0</v>
      </c>
      <c r="H68" s="150">
        <v>730</v>
      </c>
      <c r="I68" s="150">
        <v>10</v>
      </c>
      <c r="J68" s="150"/>
      <c r="K68" s="150"/>
      <c r="L68" s="150">
        <v>1.3</v>
      </c>
      <c r="M68" s="150"/>
      <c r="N68" s="150"/>
      <c r="O68" s="155">
        <v>0</v>
      </c>
      <c r="P68" s="158" t="s">
        <v>158</v>
      </c>
      <c r="Q68" s="192">
        <v>3</v>
      </c>
      <c r="R68" s="150">
        <v>18</v>
      </c>
      <c r="S68" s="150">
        <v>91.7</v>
      </c>
      <c r="T68" s="155">
        <v>0</v>
      </c>
      <c r="U68" s="155"/>
      <c r="V68" s="230"/>
      <c r="W68" s="361"/>
      <c r="X68" s="361"/>
      <c r="Y68" s="205"/>
      <c r="Z68" s="205"/>
      <c r="AA68" s="205"/>
      <c r="AB68" s="294"/>
      <c r="AC68" s="294"/>
      <c r="AD68" s="294"/>
      <c r="AE68" s="294"/>
      <c r="AF68" s="98"/>
      <c r="AG68" s="98"/>
      <c r="AH68" s="98"/>
      <c r="AI68" s="98"/>
      <c r="AJ68" s="98"/>
      <c r="AK68" s="98"/>
      <c r="AL68" s="98"/>
      <c r="AM68" s="98"/>
      <c r="AN68" s="98"/>
      <c r="AO68" s="98"/>
      <c r="AP68" s="174"/>
    </row>
    <row r="69" spans="1:42">
      <c r="A69" s="371"/>
      <c r="B69" s="155">
        <v>100</v>
      </c>
      <c r="C69" s="155">
        <v>0</v>
      </c>
      <c r="D69" s="155">
        <v>0</v>
      </c>
      <c r="E69" s="155">
        <v>0</v>
      </c>
      <c r="F69" s="155">
        <v>0</v>
      </c>
      <c r="G69" s="155">
        <v>0</v>
      </c>
      <c r="H69" s="150">
        <v>780</v>
      </c>
      <c r="I69" s="150">
        <v>10</v>
      </c>
      <c r="J69" s="150"/>
      <c r="K69" s="150"/>
      <c r="L69" s="150">
        <v>0.81</v>
      </c>
      <c r="M69" s="150"/>
      <c r="N69" s="150"/>
      <c r="O69" s="155">
        <v>0</v>
      </c>
      <c r="P69" s="158" t="s">
        <v>158</v>
      </c>
      <c r="Q69" s="192">
        <v>3</v>
      </c>
      <c r="R69" s="150">
        <v>9.6</v>
      </c>
      <c r="S69" s="150">
        <v>102.2</v>
      </c>
      <c r="T69" s="155">
        <v>0</v>
      </c>
      <c r="U69" s="155"/>
      <c r="V69" s="230"/>
      <c r="W69" s="361"/>
      <c r="X69" s="361"/>
      <c r="Y69" s="205"/>
      <c r="Z69" s="205"/>
      <c r="AA69" s="205"/>
      <c r="AB69" s="294"/>
      <c r="AC69" s="294"/>
      <c r="AD69" s="294"/>
      <c r="AE69" s="294"/>
      <c r="AF69" s="98"/>
      <c r="AG69" s="98"/>
      <c r="AH69" s="98"/>
      <c r="AI69" s="98"/>
      <c r="AJ69" s="98"/>
      <c r="AK69" s="98"/>
      <c r="AL69" s="98"/>
      <c r="AM69" s="98"/>
      <c r="AN69" s="98"/>
      <c r="AO69" s="98"/>
      <c r="AP69" s="174"/>
    </row>
    <row r="70" spans="1:42">
      <c r="A70" s="372"/>
      <c r="B70" s="74">
        <v>100</v>
      </c>
      <c r="C70" s="74">
        <v>0</v>
      </c>
      <c r="D70" s="74">
        <v>0</v>
      </c>
      <c r="E70" s="74">
        <v>0</v>
      </c>
      <c r="F70" s="74">
        <v>0</v>
      </c>
      <c r="G70" s="74">
        <v>0</v>
      </c>
      <c r="H70" s="83">
        <v>850</v>
      </c>
      <c r="I70" s="83">
        <v>10</v>
      </c>
      <c r="J70" s="83"/>
      <c r="K70" s="83"/>
      <c r="L70" s="83">
        <v>0.85</v>
      </c>
      <c r="M70" s="83"/>
      <c r="N70" s="83"/>
      <c r="O70" s="74">
        <v>0</v>
      </c>
      <c r="P70" s="158" t="s">
        <v>158</v>
      </c>
      <c r="Q70" s="192">
        <v>3</v>
      </c>
      <c r="R70" s="83">
        <v>16.2</v>
      </c>
      <c r="S70" s="83">
        <v>89.1</v>
      </c>
      <c r="T70" s="74">
        <v>0</v>
      </c>
      <c r="U70" s="74"/>
      <c r="V70" s="410"/>
      <c r="W70" s="363"/>
      <c r="X70" s="363"/>
      <c r="Y70" s="376"/>
      <c r="Z70" s="376"/>
      <c r="AA70" s="376"/>
      <c r="AB70" s="369"/>
      <c r="AC70" s="369"/>
      <c r="AD70" s="369"/>
      <c r="AE70" s="369"/>
      <c r="AF70" s="98"/>
      <c r="AG70" s="98"/>
      <c r="AH70" s="98"/>
      <c r="AI70" s="98"/>
      <c r="AJ70" s="98"/>
      <c r="AK70" s="98"/>
      <c r="AL70" s="98"/>
      <c r="AM70" s="98"/>
      <c r="AN70" s="98"/>
      <c r="AO70" s="98"/>
      <c r="AP70" s="174"/>
    </row>
    <row r="71" spans="1:42" ht="14.45" customHeight="1">
      <c r="A71" s="385">
        <v>1</v>
      </c>
      <c r="B71" s="76">
        <v>0</v>
      </c>
      <c r="C71" s="76">
        <v>100</v>
      </c>
      <c r="D71" s="76">
        <v>0</v>
      </c>
      <c r="E71" s="76">
        <v>0</v>
      </c>
      <c r="F71" s="76">
        <v>0</v>
      </c>
      <c r="G71" s="76">
        <v>0</v>
      </c>
      <c r="H71" s="76">
        <v>400</v>
      </c>
      <c r="I71" s="76">
        <v>10</v>
      </c>
      <c r="J71" s="118">
        <v>2.5</v>
      </c>
      <c r="K71" s="84"/>
      <c r="L71" s="85">
        <v>10</v>
      </c>
      <c r="M71" s="76">
        <v>20</v>
      </c>
      <c r="N71" s="76">
        <v>200</v>
      </c>
      <c r="O71" s="76">
        <v>1</v>
      </c>
      <c r="P71" s="76" t="s">
        <v>117</v>
      </c>
      <c r="Q71" s="85">
        <v>2</v>
      </c>
      <c r="R71" s="85">
        <v>84</v>
      </c>
      <c r="S71" s="76">
        <v>3</v>
      </c>
      <c r="T71" s="76">
        <v>10</v>
      </c>
      <c r="U71" s="76"/>
      <c r="V71" s="388" t="s">
        <v>41</v>
      </c>
      <c r="W71" s="389"/>
      <c r="X71" s="390"/>
      <c r="Y71" s="381" t="s">
        <v>42</v>
      </c>
      <c r="Z71" s="375"/>
      <c r="AA71" s="382"/>
      <c r="AB71" s="359" t="s">
        <v>190</v>
      </c>
      <c r="AC71" s="360"/>
      <c r="AD71" s="360"/>
      <c r="AE71" s="360"/>
      <c r="AF71" s="127"/>
      <c r="AG71" s="128"/>
      <c r="AH71" s="128"/>
      <c r="AI71" s="128"/>
      <c r="AJ71" s="128"/>
      <c r="AK71" s="128"/>
      <c r="AL71" s="128"/>
      <c r="AM71" s="127"/>
      <c r="AN71" s="98"/>
      <c r="AO71" s="98"/>
      <c r="AP71" s="174"/>
    </row>
    <row r="72" spans="1:42">
      <c r="A72" s="386"/>
      <c r="B72" s="158">
        <v>0</v>
      </c>
      <c r="C72" s="158">
        <v>100</v>
      </c>
      <c r="D72" s="158">
        <v>0</v>
      </c>
      <c r="E72" s="158">
        <v>0</v>
      </c>
      <c r="F72" s="158">
        <v>0</v>
      </c>
      <c r="G72" s="158">
        <v>0</v>
      </c>
      <c r="H72" s="158">
        <v>450</v>
      </c>
      <c r="I72" s="158">
        <v>10</v>
      </c>
      <c r="J72" s="118">
        <v>2.5</v>
      </c>
      <c r="K72" s="17"/>
      <c r="L72" s="172">
        <v>10</v>
      </c>
      <c r="M72" s="158">
        <v>20</v>
      </c>
      <c r="N72" s="158">
        <v>200</v>
      </c>
      <c r="O72" s="158">
        <v>1</v>
      </c>
      <c r="P72" s="76" t="s">
        <v>117</v>
      </c>
      <c r="Q72" s="85">
        <v>2</v>
      </c>
      <c r="R72" s="172">
        <v>81</v>
      </c>
      <c r="S72" s="158">
        <v>7</v>
      </c>
      <c r="T72" s="158">
        <v>10</v>
      </c>
      <c r="U72" s="158"/>
      <c r="V72" s="391"/>
      <c r="W72" s="392"/>
      <c r="X72" s="393"/>
      <c r="Y72" s="204"/>
      <c r="Z72" s="205"/>
      <c r="AA72" s="206"/>
      <c r="AB72" s="210"/>
      <c r="AC72" s="361"/>
      <c r="AD72" s="361"/>
      <c r="AE72" s="361"/>
      <c r="AF72" s="127"/>
      <c r="AG72" s="128"/>
      <c r="AH72" s="128"/>
      <c r="AI72" s="128"/>
      <c r="AJ72" s="128"/>
      <c r="AK72" s="128"/>
      <c r="AL72" s="128"/>
      <c r="AM72" s="127"/>
      <c r="AN72" s="98"/>
      <c r="AO72" s="98"/>
      <c r="AP72" s="174"/>
    </row>
    <row r="73" spans="1:42">
      <c r="A73" s="386"/>
      <c r="B73" s="158">
        <v>0</v>
      </c>
      <c r="C73" s="158">
        <v>100</v>
      </c>
      <c r="D73" s="158">
        <v>0</v>
      </c>
      <c r="E73" s="158">
        <v>0</v>
      </c>
      <c r="F73" s="158">
        <v>0</v>
      </c>
      <c r="G73" s="158">
        <v>0</v>
      </c>
      <c r="H73" s="172">
        <v>500</v>
      </c>
      <c r="I73" s="158">
        <v>10</v>
      </c>
      <c r="J73" s="118">
        <v>2.5</v>
      </c>
      <c r="K73" s="17"/>
      <c r="L73" s="172">
        <v>10</v>
      </c>
      <c r="M73" s="158">
        <v>20</v>
      </c>
      <c r="N73" s="158">
        <v>200</v>
      </c>
      <c r="O73" s="158">
        <v>1</v>
      </c>
      <c r="P73" s="76" t="s">
        <v>117</v>
      </c>
      <c r="Q73" s="85">
        <v>2</v>
      </c>
      <c r="R73" s="172">
        <v>80</v>
      </c>
      <c r="S73" s="158">
        <v>7</v>
      </c>
      <c r="T73" s="158">
        <v>10</v>
      </c>
      <c r="U73" s="158"/>
      <c r="V73" s="391"/>
      <c r="W73" s="392"/>
      <c r="X73" s="393"/>
      <c r="Y73" s="204"/>
      <c r="Z73" s="205"/>
      <c r="AA73" s="206"/>
      <c r="AB73" s="210"/>
      <c r="AC73" s="361"/>
      <c r="AD73" s="361"/>
      <c r="AE73" s="361"/>
      <c r="AF73" s="127"/>
      <c r="AG73" s="128"/>
      <c r="AH73" s="128"/>
      <c r="AI73" s="128"/>
      <c r="AJ73" s="128"/>
      <c r="AK73" s="128"/>
      <c r="AL73" s="128"/>
      <c r="AM73" s="127"/>
      <c r="AN73" s="98"/>
      <c r="AO73" s="98"/>
      <c r="AP73" s="174"/>
    </row>
    <row r="74" spans="1:42">
      <c r="A74" s="386"/>
      <c r="B74" s="158">
        <v>0</v>
      </c>
      <c r="C74" s="158">
        <v>100</v>
      </c>
      <c r="D74" s="158">
        <v>0</v>
      </c>
      <c r="E74" s="158">
        <v>0</v>
      </c>
      <c r="F74" s="158">
        <v>0</v>
      </c>
      <c r="G74" s="158">
        <v>0</v>
      </c>
      <c r="H74" s="158">
        <v>550</v>
      </c>
      <c r="I74" s="158">
        <v>10</v>
      </c>
      <c r="J74" s="118">
        <v>2.5</v>
      </c>
      <c r="K74" s="17"/>
      <c r="L74" s="172">
        <v>10</v>
      </c>
      <c r="M74" s="158">
        <v>20</v>
      </c>
      <c r="N74" s="158">
        <v>200</v>
      </c>
      <c r="O74" s="158">
        <v>1</v>
      </c>
      <c r="P74" s="76" t="s">
        <v>117</v>
      </c>
      <c r="Q74" s="85">
        <v>2</v>
      </c>
      <c r="R74" s="172">
        <v>76</v>
      </c>
      <c r="S74" s="158">
        <v>7</v>
      </c>
      <c r="T74" s="158">
        <v>9</v>
      </c>
      <c r="U74" s="158"/>
      <c r="V74" s="391"/>
      <c r="W74" s="392"/>
      <c r="X74" s="393"/>
      <c r="Y74" s="204"/>
      <c r="Z74" s="205"/>
      <c r="AA74" s="206"/>
      <c r="AB74" s="210"/>
      <c r="AC74" s="361"/>
      <c r="AD74" s="361"/>
      <c r="AE74" s="361"/>
      <c r="AF74" s="127"/>
      <c r="AG74" s="128"/>
      <c r="AH74" s="128"/>
      <c r="AI74" s="128"/>
      <c r="AJ74" s="128"/>
      <c r="AK74" s="128"/>
      <c r="AL74" s="128"/>
      <c r="AM74" s="127"/>
      <c r="AN74" s="98"/>
      <c r="AO74" s="98"/>
      <c r="AP74" s="174"/>
    </row>
    <row r="75" spans="1:42">
      <c r="A75" s="386"/>
      <c r="B75" s="158">
        <v>0</v>
      </c>
      <c r="C75" s="158">
        <v>100</v>
      </c>
      <c r="D75" s="158">
        <v>0</v>
      </c>
      <c r="E75" s="158">
        <v>0</v>
      </c>
      <c r="F75" s="158">
        <v>0</v>
      </c>
      <c r="G75" s="158">
        <v>0</v>
      </c>
      <c r="H75" s="158">
        <v>600</v>
      </c>
      <c r="I75" s="158">
        <v>10</v>
      </c>
      <c r="J75" s="118">
        <v>2.5</v>
      </c>
      <c r="K75" s="17"/>
      <c r="L75" s="172">
        <v>10</v>
      </c>
      <c r="M75" s="158">
        <v>20</v>
      </c>
      <c r="N75" s="158">
        <v>200</v>
      </c>
      <c r="O75" s="158">
        <v>1</v>
      </c>
      <c r="P75" s="76" t="s">
        <v>117</v>
      </c>
      <c r="Q75" s="85">
        <v>2</v>
      </c>
      <c r="R75" s="172">
        <v>71</v>
      </c>
      <c r="S75" s="158">
        <v>19</v>
      </c>
      <c r="T75" s="158">
        <v>7</v>
      </c>
      <c r="U75" s="158"/>
      <c r="V75" s="391"/>
      <c r="W75" s="392"/>
      <c r="X75" s="393"/>
      <c r="Y75" s="204"/>
      <c r="Z75" s="205"/>
      <c r="AA75" s="206"/>
      <c r="AB75" s="210"/>
      <c r="AC75" s="361"/>
      <c r="AD75" s="361"/>
      <c r="AE75" s="361"/>
      <c r="AF75" s="127"/>
      <c r="AG75" s="128"/>
      <c r="AH75" s="128"/>
      <c r="AI75" s="128"/>
      <c r="AJ75" s="128"/>
      <c r="AK75" s="128"/>
      <c r="AL75" s="128"/>
      <c r="AM75" s="127"/>
      <c r="AN75" s="98"/>
      <c r="AO75" s="98"/>
      <c r="AP75" s="174"/>
    </row>
    <row r="76" spans="1:42">
      <c r="A76" s="386"/>
      <c r="B76" s="158">
        <v>0</v>
      </c>
      <c r="C76" s="158">
        <v>100</v>
      </c>
      <c r="D76" s="158">
        <v>0</v>
      </c>
      <c r="E76" s="158">
        <v>0</v>
      </c>
      <c r="F76" s="158">
        <v>0</v>
      </c>
      <c r="G76" s="158">
        <v>0</v>
      </c>
      <c r="H76" s="158">
        <v>400</v>
      </c>
      <c r="I76" s="158">
        <v>10</v>
      </c>
      <c r="J76" s="118">
        <v>2.5</v>
      </c>
      <c r="K76" s="17"/>
      <c r="L76" s="172">
        <v>10</v>
      </c>
      <c r="M76" s="158">
        <v>20</v>
      </c>
      <c r="N76" s="158">
        <v>200</v>
      </c>
      <c r="O76" s="158">
        <v>1</v>
      </c>
      <c r="P76" s="76" t="s">
        <v>117</v>
      </c>
      <c r="Q76" s="85">
        <v>2</v>
      </c>
      <c r="R76" s="158">
        <v>83</v>
      </c>
      <c r="S76" s="158">
        <v>1</v>
      </c>
      <c r="T76" s="158">
        <v>10</v>
      </c>
      <c r="U76" s="158"/>
      <c r="V76" s="391"/>
      <c r="W76" s="392"/>
      <c r="X76" s="393"/>
      <c r="Y76" s="204"/>
      <c r="Z76" s="205"/>
      <c r="AA76" s="206"/>
      <c r="AB76" s="210"/>
      <c r="AC76" s="361"/>
      <c r="AD76" s="361"/>
      <c r="AE76" s="361"/>
      <c r="AF76" s="127"/>
      <c r="AG76" s="127"/>
      <c r="AH76" s="127"/>
      <c r="AI76" s="127"/>
      <c r="AJ76" s="127"/>
      <c r="AK76" s="127"/>
      <c r="AL76" s="127"/>
      <c r="AM76" s="127"/>
      <c r="AN76" s="98"/>
      <c r="AO76" s="98"/>
      <c r="AP76" s="174"/>
    </row>
    <row r="77" spans="1:42">
      <c r="A77" s="386"/>
      <c r="B77" s="158">
        <v>0</v>
      </c>
      <c r="C77" s="158">
        <v>100</v>
      </c>
      <c r="D77" s="158">
        <v>0</v>
      </c>
      <c r="E77" s="158">
        <v>0</v>
      </c>
      <c r="F77" s="158">
        <v>0</v>
      </c>
      <c r="G77" s="158">
        <v>0</v>
      </c>
      <c r="H77" s="158">
        <v>450</v>
      </c>
      <c r="I77" s="158">
        <v>10</v>
      </c>
      <c r="J77" s="118">
        <v>2.5</v>
      </c>
      <c r="K77" s="17"/>
      <c r="L77" s="172">
        <v>10</v>
      </c>
      <c r="M77" s="158">
        <v>20</v>
      </c>
      <c r="N77" s="158">
        <v>200</v>
      </c>
      <c r="O77" s="158">
        <v>1</v>
      </c>
      <c r="P77" s="76" t="s">
        <v>117</v>
      </c>
      <c r="Q77" s="85">
        <v>2</v>
      </c>
      <c r="R77" s="158">
        <v>80</v>
      </c>
      <c r="S77" s="158">
        <v>7</v>
      </c>
      <c r="T77" s="158">
        <v>3</v>
      </c>
      <c r="U77" s="158"/>
      <c r="V77" s="391"/>
      <c r="W77" s="392"/>
      <c r="X77" s="393"/>
      <c r="Y77" s="204"/>
      <c r="Z77" s="205"/>
      <c r="AA77" s="206"/>
      <c r="AB77" s="210"/>
      <c r="AC77" s="361"/>
      <c r="AD77" s="361"/>
      <c r="AE77" s="361"/>
      <c r="AF77" s="127"/>
      <c r="AG77" s="127"/>
      <c r="AH77" s="127"/>
      <c r="AI77" s="127"/>
      <c r="AJ77" s="127"/>
      <c r="AK77" s="127"/>
      <c r="AL77" s="127"/>
      <c r="AM77" s="127"/>
      <c r="AN77" s="98"/>
      <c r="AO77" s="98"/>
      <c r="AP77" s="174"/>
    </row>
    <row r="78" spans="1:42">
      <c r="A78" s="386"/>
      <c r="B78" s="158">
        <v>0</v>
      </c>
      <c r="C78" s="158">
        <v>100</v>
      </c>
      <c r="D78" s="158">
        <v>0</v>
      </c>
      <c r="E78" s="158">
        <v>0</v>
      </c>
      <c r="F78" s="158">
        <v>0</v>
      </c>
      <c r="G78" s="158">
        <v>0</v>
      </c>
      <c r="H78" s="172">
        <v>500</v>
      </c>
      <c r="I78" s="158">
        <v>10</v>
      </c>
      <c r="J78" s="118">
        <v>2.5</v>
      </c>
      <c r="K78" s="17"/>
      <c r="L78" s="172">
        <v>10</v>
      </c>
      <c r="M78" s="158">
        <v>20</v>
      </c>
      <c r="N78" s="158">
        <v>200</v>
      </c>
      <c r="O78" s="158">
        <v>1</v>
      </c>
      <c r="P78" s="76" t="s">
        <v>117</v>
      </c>
      <c r="Q78" s="85">
        <v>2</v>
      </c>
      <c r="R78" s="158">
        <v>77</v>
      </c>
      <c r="S78" s="158">
        <v>18</v>
      </c>
      <c r="T78" s="158">
        <v>2</v>
      </c>
      <c r="U78" s="158"/>
      <c r="V78" s="391"/>
      <c r="W78" s="392"/>
      <c r="X78" s="393"/>
      <c r="Y78" s="204"/>
      <c r="Z78" s="205"/>
      <c r="AA78" s="206"/>
      <c r="AB78" s="210"/>
      <c r="AC78" s="361"/>
      <c r="AD78" s="361"/>
      <c r="AE78" s="361"/>
      <c r="AF78" s="127"/>
      <c r="AG78" s="127"/>
      <c r="AH78" s="127"/>
      <c r="AI78" s="127"/>
      <c r="AJ78" s="127"/>
      <c r="AK78" s="127"/>
      <c r="AL78" s="127"/>
      <c r="AM78" s="127"/>
      <c r="AN78" s="98"/>
      <c r="AO78" s="98"/>
      <c r="AP78" s="174"/>
    </row>
    <row r="79" spans="1:42">
      <c r="A79" s="386"/>
      <c r="B79" s="158">
        <v>0</v>
      </c>
      <c r="C79" s="158">
        <v>100</v>
      </c>
      <c r="D79" s="158">
        <v>0</v>
      </c>
      <c r="E79" s="158">
        <v>0</v>
      </c>
      <c r="F79" s="158">
        <v>0</v>
      </c>
      <c r="G79" s="158">
        <v>0</v>
      </c>
      <c r="H79" s="158">
        <v>550</v>
      </c>
      <c r="I79" s="158">
        <v>10</v>
      </c>
      <c r="J79" s="118">
        <v>2.5</v>
      </c>
      <c r="K79" s="17"/>
      <c r="L79" s="172">
        <v>10</v>
      </c>
      <c r="M79" s="158">
        <v>20</v>
      </c>
      <c r="N79" s="158">
        <v>200</v>
      </c>
      <c r="O79" s="158">
        <v>1</v>
      </c>
      <c r="P79" s="76" t="s">
        <v>117</v>
      </c>
      <c r="Q79" s="85">
        <v>2</v>
      </c>
      <c r="R79" s="158">
        <v>72</v>
      </c>
      <c r="S79" s="158">
        <v>22</v>
      </c>
      <c r="T79" s="158">
        <v>2</v>
      </c>
      <c r="U79" s="158"/>
      <c r="V79" s="391"/>
      <c r="W79" s="392"/>
      <c r="X79" s="393"/>
      <c r="Y79" s="204"/>
      <c r="Z79" s="205"/>
      <c r="AA79" s="206"/>
      <c r="AB79" s="210"/>
      <c r="AC79" s="361"/>
      <c r="AD79" s="361"/>
      <c r="AE79" s="361"/>
      <c r="AF79" s="127"/>
      <c r="AG79" s="127"/>
      <c r="AH79" s="127"/>
      <c r="AI79" s="127"/>
      <c r="AJ79" s="127"/>
      <c r="AK79" s="127"/>
      <c r="AL79" s="127"/>
      <c r="AM79" s="127"/>
      <c r="AN79" s="98"/>
      <c r="AO79" s="98"/>
      <c r="AP79" s="174"/>
    </row>
    <row r="80" spans="1:42">
      <c r="A80" s="387"/>
      <c r="B80" s="73">
        <v>0</v>
      </c>
      <c r="C80" s="73">
        <v>100</v>
      </c>
      <c r="D80" s="73">
        <v>0</v>
      </c>
      <c r="E80" s="73">
        <v>0</v>
      </c>
      <c r="F80" s="73">
        <v>0</v>
      </c>
      <c r="G80" s="73">
        <v>0</v>
      </c>
      <c r="H80" s="73">
        <v>600</v>
      </c>
      <c r="I80" s="73">
        <v>10</v>
      </c>
      <c r="J80" s="118">
        <v>2.5</v>
      </c>
      <c r="K80" s="87"/>
      <c r="L80" s="88">
        <v>10</v>
      </c>
      <c r="M80" s="73">
        <v>20</v>
      </c>
      <c r="N80" s="73">
        <v>200</v>
      </c>
      <c r="O80" s="73">
        <v>1</v>
      </c>
      <c r="P80" s="76" t="s">
        <v>117</v>
      </c>
      <c r="Q80" s="85">
        <v>2</v>
      </c>
      <c r="R80" s="73">
        <v>70</v>
      </c>
      <c r="S80" s="73">
        <v>25</v>
      </c>
      <c r="T80" s="73">
        <v>2</v>
      </c>
      <c r="U80" s="73"/>
      <c r="V80" s="394"/>
      <c r="W80" s="395"/>
      <c r="X80" s="396"/>
      <c r="Y80" s="379"/>
      <c r="Z80" s="376"/>
      <c r="AA80" s="380"/>
      <c r="AB80" s="362"/>
      <c r="AC80" s="363"/>
      <c r="AD80" s="363"/>
      <c r="AE80" s="363"/>
      <c r="AF80" s="127"/>
      <c r="AG80" s="127"/>
      <c r="AH80" s="127"/>
      <c r="AI80" s="127"/>
      <c r="AJ80" s="127"/>
      <c r="AK80" s="127"/>
      <c r="AL80" s="127"/>
      <c r="AM80" s="127"/>
      <c r="AN80" s="98"/>
      <c r="AO80" s="98"/>
      <c r="AP80" s="174"/>
    </row>
    <row r="81" spans="1:48" ht="14.45" customHeight="1">
      <c r="A81" s="364">
        <v>5</v>
      </c>
      <c r="B81" s="76">
        <v>0</v>
      </c>
      <c r="C81" s="76">
        <v>100</v>
      </c>
      <c r="D81" s="76">
        <v>0</v>
      </c>
      <c r="E81" s="76">
        <v>0</v>
      </c>
      <c r="F81" s="76">
        <v>0</v>
      </c>
      <c r="G81" s="76">
        <v>0</v>
      </c>
      <c r="H81" s="85">
        <v>550</v>
      </c>
      <c r="I81" s="76">
        <v>5</v>
      </c>
      <c r="J81" s="85">
        <v>0.5</v>
      </c>
      <c r="K81" s="85">
        <v>0.6</v>
      </c>
      <c r="L81" s="89"/>
      <c r="M81" s="89"/>
      <c r="N81" s="76">
        <v>150</v>
      </c>
      <c r="O81" s="76">
        <v>1</v>
      </c>
      <c r="P81" s="76" t="s">
        <v>57</v>
      </c>
      <c r="Q81" s="85">
        <v>1</v>
      </c>
      <c r="R81" s="76">
        <v>18.3</v>
      </c>
      <c r="S81" s="76">
        <v>70.7</v>
      </c>
      <c r="T81" s="76">
        <v>0.5</v>
      </c>
      <c r="U81" s="76"/>
      <c r="V81" s="383" t="s">
        <v>58</v>
      </c>
      <c r="W81" s="368"/>
      <c r="X81" s="384"/>
      <c r="Y81" s="381" t="s">
        <v>59</v>
      </c>
      <c r="Z81" s="375"/>
      <c r="AA81" s="382"/>
      <c r="AB81" s="359" t="s">
        <v>193</v>
      </c>
      <c r="AC81" s="360"/>
      <c r="AD81" s="360"/>
      <c r="AE81" s="360"/>
      <c r="AF81" s="127"/>
      <c r="AG81" s="127"/>
      <c r="AH81" s="127"/>
      <c r="AI81" s="127"/>
      <c r="AJ81" s="127"/>
      <c r="AK81" s="127"/>
      <c r="AL81" s="127"/>
      <c r="AM81" s="127"/>
      <c r="AN81" s="98"/>
      <c r="AO81" s="98"/>
      <c r="AP81" s="174"/>
    </row>
    <row r="82" spans="1:48">
      <c r="A82" s="246"/>
      <c r="B82" s="157">
        <v>100</v>
      </c>
      <c r="C82" s="157">
        <v>0</v>
      </c>
      <c r="D82" s="157">
        <v>0</v>
      </c>
      <c r="E82" s="157">
        <v>0</v>
      </c>
      <c r="F82" s="157">
        <v>0</v>
      </c>
      <c r="G82" s="157">
        <v>0</v>
      </c>
      <c r="H82" s="172">
        <v>550</v>
      </c>
      <c r="I82" s="158">
        <v>5</v>
      </c>
      <c r="J82" s="172">
        <v>0.5</v>
      </c>
      <c r="K82" s="158">
        <v>0.6</v>
      </c>
      <c r="L82" s="158"/>
      <c r="M82" s="158"/>
      <c r="N82" s="158">
        <v>150</v>
      </c>
      <c r="O82" s="158">
        <v>1</v>
      </c>
      <c r="P82" s="76" t="s">
        <v>57</v>
      </c>
      <c r="Q82" s="76">
        <v>1</v>
      </c>
      <c r="R82" s="158">
        <v>17.3</v>
      </c>
      <c r="S82" s="158">
        <v>72.599999999999994</v>
      </c>
      <c r="T82" s="158">
        <v>0.7</v>
      </c>
      <c r="U82" s="158"/>
      <c r="V82" s="219"/>
      <c r="W82" s="294"/>
      <c r="X82" s="220"/>
      <c r="Y82" s="204"/>
      <c r="Z82" s="205"/>
      <c r="AA82" s="206"/>
      <c r="AB82" s="210"/>
      <c r="AC82" s="361"/>
      <c r="AD82" s="361"/>
      <c r="AE82" s="361"/>
      <c r="AF82" s="127"/>
      <c r="AG82" s="127"/>
      <c r="AH82" s="127"/>
      <c r="AI82" s="127"/>
      <c r="AJ82" s="127"/>
      <c r="AK82" s="127"/>
      <c r="AL82" s="127"/>
      <c r="AM82" s="127"/>
      <c r="AN82" s="98"/>
      <c r="AO82" s="98"/>
      <c r="AP82" s="174"/>
    </row>
    <row r="83" spans="1:48">
      <c r="A83" s="246"/>
      <c r="B83" s="157">
        <v>0</v>
      </c>
      <c r="C83" s="157">
        <v>100</v>
      </c>
      <c r="D83" s="157">
        <v>0</v>
      </c>
      <c r="E83" s="157">
        <v>0</v>
      </c>
      <c r="F83" s="157">
        <v>0</v>
      </c>
      <c r="G83" s="157">
        <v>0</v>
      </c>
      <c r="H83" s="172">
        <v>550</v>
      </c>
      <c r="I83" s="158">
        <v>5</v>
      </c>
      <c r="J83" s="172">
        <v>0.5</v>
      </c>
      <c r="K83" s="158">
        <v>0.6</v>
      </c>
      <c r="L83" s="158"/>
      <c r="M83" s="158"/>
      <c r="N83" s="158">
        <v>150</v>
      </c>
      <c r="O83" s="158">
        <v>1</v>
      </c>
      <c r="P83" s="76" t="s">
        <v>57</v>
      </c>
      <c r="Q83" s="76">
        <v>1</v>
      </c>
      <c r="R83" s="158">
        <v>61.6</v>
      </c>
      <c r="S83" s="158">
        <v>34.5</v>
      </c>
      <c r="T83" s="158">
        <v>1.9</v>
      </c>
      <c r="U83" s="158"/>
      <c r="V83" s="219"/>
      <c r="W83" s="294"/>
      <c r="X83" s="220"/>
      <c r="Y83" s="204"/>
      <c r="Z83" s="205"/>
      <c r="AA83" s="206"/>
      <c r="AB83" s="210"/>
      <c r="AC83" s="361"/>
      <c r="AD83" s="361"/>
      <c r="AE83" s="361"/>
      <c r="AF83" s="127"/>
      <c r="AG83" s="127"/>
      <c r="AH83" s="127"/>
      <c r="AI83" s="127"/>
      <c r="AJ83" s="127"/>
      <c r="AK83" s="127"/>
      <c r="AL83" s="127"/>
      <c r="AM83" s="127"/>
      <c r="AN83" s="98"/>
      <c r="AO83" s="98"/>
      <c r="AP83" s="174"/>
    </row>
    <row r="84" spans="1:48">
      <c r="A84" s="365"/>
      <c r="B84" s="90">
        <v>100</v>
      </c>
      <c r="C84" s="90">
        <v>0</v>
      </c>
      <c r="D84" s="90">
        <v>0</v>
      </c>
      <c r="E84" s="90">
        <v>0</v>
      </c>
      <c r="F84" s="90">
        <v>0</v>
      </c>
      <c r="G84" s="90">
        <v>0</v>
      </c>
      <c r="H84" s="88">
        <v>550</v>
      </c>
      <c r="I84" s="73">
        <v>5</v>
      </c>
      <c r="J84" s="88">
        <v>0.5</v>
      </c>
      <c r="K84" s="73">
        <v>0.6</v>
      </c>
      <c r="L84" s="73"/>
      <c r="M84" s="73"/>
      <c r="N84" s="73">
        <v>150</v>
      </c>
      <c r="O84" s="73">
        <v>1</v>
      </c>
      <c r="P84" s="76" t="s">
        <v>57</v>
      </c>
      <c r="Q84" s="76">
        <v>1</v>
      </c>
      <c r="R84" s="73">
        <v>41</v>
      </c>
      <c r="S84" s="73">
        <v>39.5</v>
      </c>
      <c r="T84" s="73">
        <v>1.9</v>
      </c>
      <c r="U84" s="73"/>
      <c r="V84" s="377"/>
      <c r="W84" s="369"/>
      <c r="X84" s="378"/>
      <c r="Y84" s="379"/>
      <c r="Z84" s="376"/>
      <c r="AA84" s="380"/>
      <c r="AB84" s="362"/>
      <c r="AC84" s="363"/>
      <c r="AD84" s="363"/>
      <c r="AE84" s="363"/>
      <c r="AF84" s="127"/>
      <c r="AG84" s="127"/>
      <c r="AH84" s="127"/>
      <c r="AI84" s="127"/>
      <c r="AJ84" s="127"/>
      <c r="AK84" s="127"/>
      <c r="AL84" s="127"/>
      <c r="AM84" s="127"/>
      <c r="AN84" s="98"/>
      <c r="AO84" s="98"/>
      <c r="AP84" s="174"/>
    </row>
    <row r="85" spans="1:48" ht="43.15" customHeight="1">
      <c r="A85" s="364">
        <v>22</v>
      </c>
      <c r="B85" s="76">
        <v>0</v>
      </c>
      <c r="C85" s="76">
        <v>66</v>
      </c>
      <c r="D85" s="76">
        <v>34</v>
      </c>
      <c r="E85" s="76">
        <v>0</v>
      </c>
      <c r="F85" s="76">
        <v>0</v>
      </c>
      <c r="G85" s="76">
        <v>0</v>
      </c>
      <c r="H85" s="91">
        <v>460</v>
      </c>
      <c r="I85" s="91">
        <v>10</v>
      </c>
      <c r="J85" s="91"/>
      <c r="K85" s="91">
        <v>10</v>
      </c>
      <c r="L85" s="91"/>
      <c r="M85" s="91"/>
      <c r="N85" s="91"/>
      <c r="O85" s="76">
        <v>1</v>
      </c>
      <c r="P85" s="76" t="s">
        <v>57</v>
      </c>
      <c r="Q85" s="76">
        <v>1</v>
      </c>
      <c r="R85" s="76">
        <v>67</v>
      </c>
      <c r="S85" s="76">
        <v>30</v>
      </c>
      <c r="T85" s="76">
        <v>3</v>
      </c>
      <c r="U85" s="76"/>
      <c r="V85" s="359" t="s">
        <v>110</v>
      </c>
      <c r="W85" s="360"/>
      <c r="X85" s="366"/>
      <c r="Y85" s="359" t="s">
        <v>111</v>
      </c>
      <c r="Z85" s="360"/>
      <c r="AA85" s="366"/>
      <c r="AB85" s="359" t="s">
        <v>196</v>
      </c>
      <c r="AC85" s="360"/>
      <c r="AD85" s="360"/>
      <c r="AE85" s="360"/>
      <c r="AF85" s="129"/>
      <c r="AG85" s="127"/>
      <c r="AH85" s="127"/>
      <c r="AI85" s="127"/>
      <c r="AJ85" s="127"/>
      <c r="AK85" s="127"/>
      <c r="AL85" s="127"/>
      <c r="AM85" s="127"/>
      <c r="AN85" s="98"/>
      <c r="AO85" s="98"/>
      <c r="AP85" s="174"/>
    </row>
    <row r="86" spans="1:48">
      <c r="A86" s="246"/>
      <c r="B86" s="158">
        <v>0</v>
      </c>
      <c r="C86" s="158">
        <v>34</v>
      </c>
      <c r="D86" s="158">
        <v>66</v>
      </c>
      <c r="E86" s="158">
        <v>0</v>
      </c>
      <c r="F86" s="158">
        <v>0</v>
      </c>
      <c r="G86" s="158">
        <v>0</v>
      </c>
      <c r="H86" s="157">
        <v>460</v>
      </c>
      <c r="I86" s="157">
        <v>10</v>
      </c>
      <c r="J86" s="157"/>
      <c r="K86" s="157">
        <v>10</v>
      </c>
      <c r="L86" s="157"/>
      <c r="M86" s="157"/>
      <c r="N86" s="157"/>
      <c r="O86" s="158">
        <v>1</v>
      </c>
      <c r="P86" s="76" t="s">
        <v>57</v>
      </c>
      <c r="Q86" s="76">
        <v>1</v>
      </c>
      <c r="R86" s="158">
        <v>62</v>
      </c>
      <c r="S86" s="158">
        <v>36</v>
      </c>
      <c r="T86" s="158">
        <v>2</v>
      </c>
      <c r="U86" s="158"/>
      <c r="V86" s="210"/>
      <c r="W86" s="361"/>
      <c r="X86" s="211"/>
      <c r="Y86" s="210"/>
      <c r="Z86" s="361"/>
      <c r="AA86" s="211"/>
      <c r="AB86" s="210"/>
      <c r="AC86" s="361"/>
      <c r="AD86" s="361"/>
      <c r="AE86" s="361"/>
      <c r="AF86" s="129"/>
      <c r="AG86" s="127"/>
      <c r="AH86" s="127"/>
      <c r="AI86" s="127"/>
      <c r="AJ86" s="127"/>
      <c r="AK86" s="127"/>
      <c r="AL86" s="127"/>
      <c r="AM86" s="127"/>
      <c r="AN86" s="98"/>
      <c r="AO86" s="98"/>
      <c r="AP86" s="174"/>
    </row>
    <row r="87" spans="1:48">
      <c r="A87" s="246"/>
      <c r="B87" s="158">
        <v>0</v>
      </c>
      <c r="C87" s="158">
        <v>0</v>
      </c>
      <c r="D87" s="158">
        <v>100</v>
      </c>
      <c r="E87" s="158">
        <v>0</v>
      </c>
      <c r="F87" s="158">
        <v>0</v>
      </c>
      <c r="G87" s="158">
        <v>0</v>
      </c>
      <c r="H87" s="157">
        <v>460</v>
      </c>
      <c r="I87" s="157">
        <v>10</v>
      </c>
      <c r="J87" s="157"/>
      <c r="K87" s="157">
        <v>10</v>
      </c>
      <c r="L87" s="157"/>
      <c r="M87" s="157"/>
      <c r="N87" s="157"/>
      <c r="O87" s="158">
        <v>1</v>
      </c>
      <c r="P87" s="76" t="s">
        <v>57</v>
      </c>
      <c r="Q87" s="76">
        <v>1</v>
      </c>
      <c r="R87" s="158">
        <v>57</v>
      </c>
      <c r="S87" s="158">
        <v>41</v>
      </c>
      <c r="T87" s="158">
        <v>2</v>
      </c>
      <c r="U87" s="158"/>
      <c r="V87" s="210"/>
      <c r="W87" s="361"/>
      <c r="X87" s="211"/>
      <c r="Y87" s="210"/>
      <c r="Z87" s="361"/>
      <c r="AA87" s="211"/>
      <c r="AB87" s="210"/>
      <c r="AC87" s="361"/>
      <c r="AD87" s="361"/>
      <c r="AE87" s="361"/>
      <c r="AF87" s="129"/>
      <c r="AG87" s="127"/>
      <c r="AH87" s="127"/>
      <c r="AI87" s="127"/>
      <c r="AJ87" s="127"/>
      <c r="AK87" s="127"/>
      <c r="AL87" s="127"/>
      <c r="AM87" s="127"/>
      <c r="AN87" s="98"/>
      <c r="AO87" s="98"/>
      <c r="AP87" s="174"/>
    </row>
    <row r="88" spans="1:48">
      <c r="A88" s="365"/>
      <c r="B88" s="73">
        <v>0</v>
      </c>
      <c r="C88" s="73">
        <v>100</v>
      </c>
      <c r="D88" s="73">
        <v>0</v>
      </c>
      <c r="E88" s="73">
        <v>0</v>
      </c>
      <c r="F88" s="73">
        <v>0</v>
      </c>
      <c r="G88" s="73">
        <v>0</v>
      </c>
      <c r="H88" s="73">
        <v>460</v>
      </c>
      <c r="I88" s="73">
        <v>10</v>
      </c>
      <c r="J88" s="73"/>
      <c r="K88" s="90">
        <v>10</v>
      </c>
      <c r="L88" s="73"/>
      <c r="M88" s="73"/>
      <c r="N88" s="73"/>
      <c r="O88" s="73">
        <v>1</v>
      </c>
      <c r="P88" s="76" t="s">
        <v>57</v>
      </c>
      <c r="Q88" s="76">
        <v>1</v>
      </c>
      <c r="R88" s="73">
        <v>50</v>
      </c>
      <c r="S88" s="73">
        <v>49</v>
      </c>
      <c r="T88" s="73">
        <v>1</v>
      </c>
      <c r="U88" s="73"/>
      <c r="V88" s="362"/>
      <c r="W88" s="363"/>
      <c r="X88" s="367"/>
      <c r="Y88" s="362"/>
      <c r="Z88" s="363"/>
      <c r="AA88" s="367"/>
      <c r="AB88" s="362"/>
      <c r="AC88" s="363"/>
      <c r="AD88" s="363"/>
      <c r="AE88" s="363"/>
      <c r="AF88" s="129"/>
      <c r="AG88" s="127"/>
      <c r="AH88" s="127"/>
      <c r="AI88" s="127"/>
      <c r="AJ88" s="127"/>
      <c r="AK88" s="127"/>
      <c r="AL88" s="127"/>
      <c r="AM88" s="127"/>
      <c r="AN88" s="98"/>
      <c r="AO88" s="98"/>
      <c r="AP88" s="174"/>
    </row>
    <row r="89" spans="1:48" ht="43.15" customHeight="1">
      <c r="A89" s="364">
        <v>28</v>
      </c>
      <c r="B89" s="92">
        <v>100</v>
      </c>
      <c r="C89" s="92">
        <v>0</v>
      </c>
      <c r="D89" s="92">
        <v>0</v>
      </c>
      <c r="E89" s="92">
        <v>0</v>
      </c>
      <c r="F89" s="92">
        <v>0</v>
      </c>
      <c r="G89" s="92">
        <v>0</v>
      </c>
      <c r="H89" s="92">
        <v>450</v>
      </c>
      <c r="I89" s="92"/>
      <c r="J89" s="92"/>
      <c r="K89" s="92">
        <v>17</v>
      </c>
      <c r="L89" s="92"/>
      <c r="M89" s="92">
        <v>80</v>
      </c>
      <c r="N89" s="92">
        <v>50</v>
      </c>
      <c r="O89" s="189">
        <v>1</v>
      </c>
      <c r="P89" s="76" t="s">
        <v>57</v>
      </c>
      <c r="Q89" s="76">
        <v>1</v>
      </c>
      <c r="R89" s="76">
        <v>77.400000000000006</v>
      </c>
      <c r="S89" s="76">
        <v>11.6</v>
      </c>
      <c r="T89" s="76">
        <v>11</v>
      </c>
      <c r="U89" s="93"/>
      <c r="V89" s="397" t="s">
        <v>141</v>
      </c>
      <c r="W89" s="398"/>
      <c r="X89" s="399"/>
      <c r="Y89" s="403" t="s">
        <v>142</v>
      </c>
      <c r="Z89" s="404"/>
      <c r="AA89" s="405"/>
      <c r="AB89" s="359" t="s">
        <v>198</v>
      </c>
      <c r="AC89" s="360"/>
      <c r="AD89" s="360"/>
      <c r="AE89" s="360"/>
      <c r="AF89" s="129"/>
      <c r="AG89" s="127"/>
      <c r="AH89" s="127"/>
      <c r="AI89" s="127"/>
      <c r="AJ89" s="127"/>
      <c r="AK89" s="127"/>
      <c r="AL89" s="127"/>
      <c r="AM89" s="127"/>
      <c r="AN89" s="98"/>
      <c r="AO89" s="98"/>
      <c r="AP89" s="132"/>
      <c r="AQ89" s="133"/>
      <c r="AR89" s="133"/>
      <c r="AS89" s="133"/>
      <c r="AT89" s="133"/>
      <c r="AU89" s="133"/>
      <c r="AV89" s="133"/>
    </row>
    <row r="90" spans="1:48">
      <c r="A90" s="365"/>
      <c r="B90" s="94">
        <v>0</v>
      </c>
      <c r="C90" s="94">
        <v>100</v>
      </c>
      <c r="D90" s="94">
        <v>0</v>
      </c>
      <c r="E90" s="94">
        <v>0</v>
      </c>
      <c r="F90" s="94">
        <v>0</v>
      </c>
      <c r="G90" s="94">
        <v>0</v>
      </c>
      <c r="H90" s="94">
        <v>450</v>
      </c>
      <c r="I90" s="94"/>
      <c r="J90" s="94"/>
      <c r="K90" s="94">
        <v>17</v>
      </c>
      <c r="L90" s="94"/>
      <c r="M90" s="94">
        <v>80</v>
      </c>
      <c r="N90" s="94">
        <v>50</v>
      </c>
      <c r="O90" s="73">
        <v>1</v>
      </c>
      <c r="P90" s="76" t="s">
        <v>57</v>
      </c>
      <c r="Q90" s="76">
        <v>1</v>
      </c>
      <c r="R90" s="73">
        <v>80.2</v>
      </c>
      <c r="S90" s="73">
        <v>10.8</v>
      </c>
      <c r="T90" s="73">
        <v>9</v>
      </c>
      <c r="U90" s="95"/>
      <c r="V90" s="400"/>
      <c r="W90" s="401"/>
      <c r="X90" s="402"/>
      <c r="Y90" s="406"/>
      <c r="Z90" s="407"/>
      <c r="AA90" s="408"/>
      <c r="AB90" s="362"/>
      <c r="AC90" s="363"/>
      <c r="AD90" s="363"/>
      <c r="AE90" s="363"/>
      <c r="AF90" s="129"/>
      <c r="AG90" s="127"/>
      <c r="AH90" s="127"/>
      <c r="AI90" s="127"/>
      <c r="AJ90" s="127"/>
      <c r="AK90" s="127"/>
      <c r="AL90" s="127"/>
      <c r="AM90" s="127"/>
      <c r="AN90" s="98"/>
      <c r="AO90" s="98"/>
      <c r="AP90" s="132"/>
      <c r="AQ90" s="133"/>
      <c r="AR90" s="133"/>
      <c r="AS90" s="133"/>
      <c r="AT90" s="133"/>
      <c r="AU90" s="133"/>
      <c r="AV90" s="133"/>
    </row>
    <row r="91" spans="1:48" ht="14.45" customHeight="1">
      <c r="A91" s="385">
        <v>32</v>
      </c>
      <c r="B91" s="76">
        <v>100</v>
      </c>
      <c r="C91" s="76">
        <v>0</v>
      </c>
      <c r="D91" s="76">
        <v>0</v>
      </c>
      <c r="E91" s="76">
        <v>0</v>
      </c>
      <c r="F91" s="76">
        <v>0</v>
      </c>
      <c r="G91" s="76">
        <v>0</v>
      </c>
      <c r="H91" s="76">
        <v>500</v>
      </c>
      <c r="I91" s="76">
        <v>10</v>
      </c>
      <c r="J91" s="76"/>
      <c r="K91" s="76">
        <v>2</v>
      </c>
      <c r="L91" s="76"/>
      <c r="M91" s="76">
        <v>30</v>
      </c>
      <c r="N91" s="76"/>
      <c r="O91" s="189">
        <v>1</v>
      </c>
      <c r="P91" s="76" t="s">
        <v>117</v>
      </c>
      <c r="Q91" s="76">
        <v>2</v>
      </c>
      <c r="R91" s="76">
        <v>57</v>
      </c>
      <c r="S91" s="76">
        <v>43</v>
      </c>
      <c r="T91" s="76">
        <v>0</v>
      </c>
      <c r="U91" s="76"/>
      <c r="V91" s="383" t="s">
        <v>150</v>
      </c>
      <c r="W91" s="368"/>
      <c r="X91" s="384"/>
      <c r="Y91" s="381" t="s">
        <v>151</v>
      </c>
      <c r="Z91" s="375"/>
      <c r="AA91" s="382"/>
      <c r="AB91" s="359" t="s">
        <v>200</v>
      </c>
      <c r="AC91" s="360"/>
      <c r="AD91" s="360"/>
      <c r="AE91" s="360"/>
      <c r="AF91" s="129"/>
      <c r="AG91" s="127"/>
      <c r="AH91" s="127"/>
      <c r="AI91" s="127"/>
      <c r="AJ91" s="127"/>
      <c r="AK91" s="127"/>
      <c r="AL91" s="127"/>
      <c r="AM91" s="127"/>
      <c r="AN91" s="98"/>
      <c r="AO91" s="98"/>
      <c r="AP91" s="132"/>
      <c r="AQ91" s="133"/>
      <c r="AR91" s="133"/>
      <c r="AS91" s="133"/>
      <c r="AT91" s="133"/>
      <c r="AU91" s="133"/>
      <c r="AV91" s="133"/>
    </row>
    <row r="92" spans="1:48">
      <c r="A92" s="386"/>
      <c r="B92" s="158">
        <v>0</v>
      </c>
      <c r="C92" s="158">
        <v>0</v>
      </c>
      <c r="D92" s="158">
        <v>100</v>
      </c>
      <c r="E92" s="158">
        <v>0</v>
      </c>
      <c r="F92" s="158">
        <v>0</v>
      </c>
      <c r="G92" s="158">
        <v>0</v>
      </c>
      <c r="H92" s="158">
        <v>500</v>
      </c>
      <c r="I92" s="158">
        <v>10</v>
      </c>
      <c r="J92" s="158"/>
      <c r="K92" s="158">
        <v>2</v>
      </c>
      <c r="L92" s="158"/>
      <c r="M92" s="158">
        <v>30</v>
      </c>
      <c r="N92" s="158"/>
      <c r="O92" s="159">
        <v>1</v>
      </c>
      <c r="P92" s="158" t="s">
        <v>117</v>
      </c>
      <c r="Q92" s="76">
        <v>2</v>
      </c>
      <c r="R92" s="158">
        <v>51</v>
      </c>
      <c r="S92" s="158">
        <v>49</v>
      </c>
      <c r="T92" s="158">
        <v>0</v>
      </c>
      <c r="U92" s="158"/>
      <c r="V92" s="219"/>
      <c r="W92" s="294"/>
      <c r="X92" s="220"/>
      <c r="Y92" s="204"/>
      <c r="Z92" s="205"/>
      <c r="AA92" s="206"/>
      <c r="AB92" s="210"/>
      <c r="AC92" s="361"/>
      <c r="AD92" s="361"/>
      <c r="AE92" s="361"/>
      <c r="AF92" s="129"/>
      <c r="AG92" s="127"/>
      <c r="AH92" s="127"/>
      <c r="AI92" s="127"/>
      <c r="AJ92" s="127"/>
      <c r="AK92" s="127"/>
      <c r="AL92" s="127"/>
      <c r="AM92" s="127"/>
      <c r="AN92" s="98"/>
      <c r="AO92" s="98"/>
      <c r="AP92" s="132"/>
      <c r="AQ92" s="133"/>
      <c r="AR92" s="133"/>
      <c r="AS92" s="133"/>
      <c r="AT92" s="133"/>
      <c r="AU92" s="133"/>
      <c r="AV92" s="133"/>
    </row>
    <row r="93" spans="1:48">
      <c r="A93" s="386"/>
      <c r="B93" s="158">
        <v>0</v>
      </c>
      <c r="C93" s="158">
        <v>0</v>
      </c>
      <c r="D93" s="158">
        <v>0</v>
      </c>
      <c r="E93" s="158">
        <v>100</v>
      </c>
      <c r="F93" s="158">
        <v>0</v>
      </c>
      <c r="G93" s="158">
        <v>0</v>
      </c>
      <c r="H93" s="158">
        <v>500</v>
      </c>
      <c r="I93" s="158">
        <v>10</v>
      </c>
      <c r="J93" s="158"/>
      <c r="K93" s="158">
        <v>2</v>
      </c>
      <c r="L93" s="158"/>
      <c r="M93" s="158">
        <v>30</v>
      </c>
      <c r="N93" s="158"/>
      <c r="O93" s="159">
        <v>1</v>
      </c>
      <c r="P93" s="158" t="s">
        <v>117</v>
      </c>
      <c r="Q93" s="76">
        <v>2</v>
      </c>
      <c r="R93" s="158">
        <v>93</v>
      </c>
      <c r="S93" s="158">
        <v>3</v>
      </c>
      <c r="T93" s="158">
        <v>0</v>
      </c>
      <c r="U93" s="158"/>
      <c r="V93" s="219"/>
      <c r="W93" s="294"/>
      <c r="X93" s="220"/>
      <c r="Y93" s="204"/>
      <c r="Z93" s="205"/>
      <c r="AA93" s="206"/>
      <c r="AB93" s="210"/>
      <c r="AC93" s="361"/>
      <c r="AD93" s="361"/>
      <c r="AE93" s="361"/>
      <c r="AF93" s="129"/>
      <c r="AG93" s="127"/>
      <c r="AH93" s="127"/>
      <c r="AI93" s="127"/>
      <c r="AJ93" s="127"/>
      <c r="AK93" s="127"/>
      <c r="AL93" s="127"/>
      <c r="AM93" s="127"/>
      <c r="AN93" s="98"/>
      <c r="AO93" s="98"/>
      <c r="AP93" s="132"/>
      <c r="AQ93" s="133"/>
      <c r="AR93" s="133"/>
      <c r="AS93" s="133"/>
      <c r="AT93" s="133"/>
      <c r="AU93" s="133"/>
      <c r="AV93" s="133"/>
    </row>
    <row r="94" spans="1:48">
      <c r="A94" s="386"/>
      <c r="B94" s="158">
        <v>0</v>
      </c>
      <c r="C94" s="158">
        <v>0</v>
      </c>
      <c r="D94" s="158">
        <v>0</v>
      </c>
      <c r="E94" s="158">
        <v>0</v>
      </c>
      <c r="F94" s="158">
        <v>0</v>
      </c>
      <c r="G94" s="158">
        <v>100</v>
      </c>
      <c r="H94" s="158">
        <v>500</v>
      </c>
      <c r="I94" s="158">
        <v>10</v>
      </c>
      <c r="J94" s="158"/>
      <c r="K94" s="158">
        <v>2</v>
      </c>
      <c r="L94" s="158"/>
      <c r="M94" s="158">
        <v>30</v>
      </c>
      <c r="N94" s="158"/>
      <c r="O94" s="159">
        <v>1</v>
      </c>
      <c r="P94" s="158" t="s">
        <v>117</v>
      </c>
      <c r="Q94" s="76">
        <v>2</v>
      </c>
      <c r="R94" s="158">
        <v>43</v>
      </c>
      <c r="S94" s="158">
        <v>39</v>
      </c>
      <c r="T94" s="158">
        <v>20</v>
      </c>
      <c r="U94" s="158"/>
      <c r="V94" s="219"/>
      <c r="W94" s="294"/>
      <c r="X94" s="220"/>
      <c r="Y94" s="204"/>
      <c r="Z94" s="205"/>
      <c r="AA94" s="206"/>
      <c r="AB94" s="210"/>
      <c r="AC94" s="361"/>
      <c r="AD94" s="361"/>
      <c r="AE94" s="361"/>
      <c r="AF94" s="129"/>
      <c r="AG94" s="127"/>
      <c r="AH94" s="127"/>
      <c r="AI94" s="127"/>
      <c r="AJ94" s="127"/>
      <c r="AK94" s="127"/>
      <c r="AL94" s="127"/>
      <c r="AM94" s="127"/>
      <c r="AN94" s="98"/>
      <c r="AO94" s="98"/>
      <c r="AP94" s="132"/>
      <c r="AQ94" s="133"/>
      <c r="AR94" s="133"/>
      <c r="AS94" s="133"/>
      <c r="AT94" s="133"/>
      <c r="AU94" s="133"/>
      <c r="AV94" s="133"/>
    </row>
    <row r="95" spans="1:48">
      <c r="A95" s="386"/>
      <c r="B95" s="158">
        <v>30</v>
      </c>
      <c r="C95" s="158">
        <v>30</v>
      </c>
      <c r="D95" s="158">
        <v>13</v>
      </c>
      <c r="E95" s="158">
        <v>18</v>
      </c>
      <c r="F95" s="158">
        <v>0</v>
      </c>
      <c r="G95" s="158">
        <v>0</v>
      </c>
      <c r="H95" s="158">
        <v>500</v>
      </c>
      <c r="I95" s="158">
        <v>10</v>
      </c>
      <c r="J95" s="158"/>
      <c r="K95" s="158">
        <v>2</v>
      </c>
      <c r="L95" s="158"/>
      <c r="M95" s="158">
        <v>30</v>
      </c>
      <c r="N95" s="158"/>
      <c r="O95" s="159">
        <v>1</v>
      </c>
      <c r="P95" s="158" t="s">
        <v>117</v>
      </c>
      <c r="Q95" s="76">
        <v>2</v>
      </c>
      <c r="R95" s="158">
        <v>51</v>
      </c>
      <c r="S95" s="158">
        <v>40</v>
      </c>
      <c r="T95" s="158">
        <v>0</v>
      </c>
      <c r="U95" s="158"/>
      <c r="V95" s="219"/>
      <c r="W95" s="294"/>
      <c r="X95" s="220"/>
      <c r="Y95" s="204"/>
      <c r="Z95" s="205"/>
      <c r="AA95" s="206"/>
      <c r="AB95" s="210"/>
      <c r="AC95" s="361"/>
      <c r="AD95" s="361"/>
      <c r="AE95" s="361"/>
      <c r="AF95" s="129"/>
      <c r="AG95" s="127"/>
      <c r="AH95" s="127"/>
      <c r="AI95" s="127"/>
      <c r="AJ95" s="127"/>
      <c r="AK95" s="127"/>
      <c r="AL95" s="127"/>
      <c r="AM95" s="127"/>
      <c r="AN95" s="98"/>
      <c r="AO95" s="98"/>
      <c r="AP95" s="132"/>
      <c r="AQ95" s="133"/>
      <c r="AR95" s="133"/>
      <c r="AS95" s="133"/>
      <c r="AT95" s="133"/>
      <c r="AU95" s="133"/>
      <c r="AV95" s="133"/>
    </row>
    <row r="96" spans="1:48">
      <c r="A96" s="387"/>
      <c r="B96" s="73">
        <v>30</v>
      </c>
      <c r="C96" s="73">
        <v>30</v>
      </c>
      <c r="D96" s="73">
        <v>13</v>
      </c>
      <c r="E96" s="73">
        <v>18</v>
      </c>
      <c r="F96" s="73">
        <v>0</v>
      </c>
      <c r="G96" s="73">
        <v>0</v>
      </c>
      <c r="H96" s="73">
        <v>500</v>
      </c>
      <c r="I96" s="73">
        <v>10</v>
      </c>
      <c r="J96" s="73"/>
      <c r="K96" s="73">
        <v>2</v>
      </c>
      <c r="L96" s="73"/>
      <c r="M96" s="73">
        <v>30</v>
      </c>
      <c r="N96" s="73"/>
      <c r="O96" s="73">
        <v>1</v>
      </c>
      <c r="P96" s="73" t="s">
        <v>117</v>
      </c>
      <c r="Q96" s="76">
        <v>2</v>
      </c>
      <c r="R96" s="73">
        <v>57</v>
      </c>
      <c r="S96" s="73">
        <v>38</v>
      </c>
      <c r="T96" s="73">
        <v>1</v>
      </c>
      <c r="U96" s="73"/>
      <c r="V96" s="377"/>
      <c r="W96" s="369"/>
      <c r="X96" s="378"/>
      <c r="Y96" s="379"/>
      <c r="Z96" s="376"/>
      <c r="AA96" s="380"/>
      <c r="AB96" s="362"/>
      <c r="AC96" s="363"/>
      <c r="AD96" s="363"/>
      <c r="AE96" s="363"/>
      <c r="AF96" s="129"/>
      <c r="AG96" s="127"/>
      <c r="AH96" s="127"/>
      <c r="AI96" s="127"/>
      <c r="AJ96" s="127"/>
      <c r="AK96" s="127"/>
      <c r="AL96" s="127"/>
      <c r="AM96" s="127"/>
      <c r="AN96" s="98"/>
      <c r="AO96" s="98"/>
      <c r="AP96" s="133"/>
      <c r="AQ96" s="133"/>
      <c r="AR96" s="133"/>
      <c r="AS96" s="133"/>
      <c r="AT96" s="133"/>
      <c r="AU96" s="133"/>
      <c r="AV96" s="133"/>
    </row>
    <row r="97" spans="4:48">
      <c r="AO97" s="133"/>
      <c r="AP97" s="133"/>
      <c r="AQ97" s="133"/>
      <c r="AR97" s="133"/>
      <c r="AS97" s="133"/>
      <c r="AT97" s="133"/>
      <c r="AU97" s="133"/>
      <c r="AV97" s="133"/>
    </row>
    <row r="98" spans="4:48">
      <c r="AO98" s="133"/>
      <c r="AP98" s="133"/>
      <c r="AQ98" s="133"/>
      <c r="AR98" s="133"/>
      <c r="AS98" s="133"/>
      <c r="AT98" s="133"/>
      <c r="AU98" s="133"/>
      <c r="AV98" s="133"/>
    </row>
    <row r="99" spans="4:48">
      <c r="AO99" s="133"/>
      <c r="AP99" s="133"/>
      <c r="AQ99" s="133"/>
      <c r="AR99" s="133"/>
      <c r="AS99" s="133"/>
      <c r="AT99" s="133"/>
      <c r="AU99" s="133"/>
      <c r="AV99" s="133"/>
    </row>
    <row r="100" spans="4:48">
      <c r="AO100" s="133"/>
      <c r="AP100" s="133"/>
      <c r="AQ100" s="133"/>
      <c r="AR100" s="133"/>
      <c r="AS100" s="133"/>
      <c r="AT100" s="133"/>
      <c r="AU100" s="133"/>
      <c r="AV100" s="133"/>
    </row>
    <row r="101" spans="4:48">
      <c r="AO101" s="133"/>
      <c r="AP101" s="133"/>
      <c r="AQ101" s="133"/>
      <c r="AR101" s="133"/>
      <c r="AS101" s="133"/>
      <c r="AT101" s="133"/>
      <c r="AU101" s="133"/>
      <c r="AV101" s="133"/>
    </row>
    <row r="102" spans="4:48">
      <c r="AO102" s="133"/>
      <c r="AP102" s="133"/>
      <c r="AQ102" s="133"/>
      <c r="AR102" s="133"/>
      <c r="AS102" s="133"/>
      <c r="AT102" s="133"/>
      <c r="AU102" s="133"/>
      <c r="AV102" s="133"/>
    </row>
    <row r="103" spans="4:48">
      <c r="AO103" s="133"/>
      <c r="AP103" s="133"/>
      <c r="AQ103" s="133"/>
      <c r="AR103" s="133"/>
      <c r="AS103" s="133"/>
      <c r="AT103" s="133"/>
      <c r="AU103" s="133"/>
      <c r="AV103" s="133"/>
    </row>
    <row r="104" spans="4:48">
      <c r="AO104" s="133"/>
      <c r="AP104" s="133"/>
      <c r="AQ104" s="133"/>
      <c r="AR104" s="133"/>
      <c r="AS104" s="133"/>
      <c r="AT104" s="133"/>
      <c r="AU104" s="133"/>
      <c r="AV104" s="133"/>
    </row>
    <row r="106" spans="4:48">
      <c r="D106" s="198" t="s">
        <v>308</v>
      </c>
      <c r="E106" s="198"/>
      <c r="F106" s="198"/>
      <c r="G106" s="198"/>
      <c r="H106" s="198"/>
      <c r="I106" s="198"/>
      <c r="J106" s="198"/>
      <c r="K106" s="198"/>
    </row>
    <row r="107" spans="4:48">
      <c r="D107" s="269" t="s">
        <v>3</v>
      </c>
      <c r="E107" s="269"/>
      <c r="F107" s="269"/>
      <c r="G107" s="269"/>
      <c r="H107" s="269"/>
      <c r="I107" s="269"/>
      <c r="J107" s="269"/>
      <c r="K107" s="269"/>
    </row>
    <row r="108" spans="4:48">
      <c r="D108" s="269"/>
      <c r="E108" s="269"/>
      <c r="F108" s="269"/>
      <c r="G108" s="269"/>
      <c r="H108" s="269"/>
      <c r="I108" s="269"/>
      <c r="J108" s="269"/>
      <c r="K108" s="269"/>
    </row>
    <row r="109" spans="4:48">
      <c r="D109" s="270"/>
      <c r="E109" s="270"/>
      <c r="F109" s="270"/>
      <c r="G109" s="270"/>
      <c r="H109" s="270"/>
      <c r="I109" s="270"/>
      <c r="J109" s="270"/>
      <c r="K109" s="270"/>
    </row>
    <row r="110" spans="4:48" ht="39.4">
      <c r="D110" s="1" t="s">
        <v>29</v>
      </c>
      <c r="E110" s="1" t="s">
        <v>15</v>
      </c>
      <c r="F110" s="1" t="s">
        <v>30</v>
      </c>
      <c r="G110" s="1" t="s">
        <v>31</v>
      </c>
      <c r="H110" s="1" t="s">
        <v>32</v>
      </c>
      <c r="I110" s="1" t="s">
        <v>33</v>
      </c>
      <c r="J110" s="1" t="s">
        <v>34</v>
      </c>
      <c r="K110" s="1" t="s">
        <v>35</v>
      </c>
      <c r="L110" s="1" t="s">
        <v>36</v>
      </c>
    </row>
    <row r="113" spans="4:13">
      <c r="D113" s="72"/>
      <c r="E113" s="72"/>
      <c r="F113" s="72"/>
      <c r="G113" s="72"/>
      <c r="H113" s="72"/>
      <c r="I113" s="72"/>
      <c r="J113" s="72"/>
      <c r="K113" s="72"/>
      <c r="L113" s="72"/>
      <c r="M113" s="72"/>
    </row>
    <row r="114" spans="4:13">
      <c r="D114" s="72"/>
      <c r="E114" s="72"/>
      <c r="F114" s="72"/>
      <c r="G114" s="72"/>
      <c r="H114" s="72"/>
      <c r="I114" s="72"/>
      <c r="J114" s="72"/>
      <c r="K114" s="72"/>
      <c r="L114" s="72"/>
      <c r="M114" s="72"/>
    </row>
    <row r="115" spans="4:13">
      <c r="D115" s="72"/>
      <c r="E115" s="72"/>
      <c r="F115" s="72"/>
      <c r="G115" s="72"/>
      <c r="H115" s="72"/>
      <c r="I115" s="72"/>
      <c r="J115" s="72"/>
      <c r="K115" s="72"/>
      <c r="L115" s="72"/>
      <c r="M115" s="72"/>
    </row>
    <row r="116" spans="4:13">
      <c r="D116" s="72"/>
      <c r="E116" s="72"/>
      <c r="F116" s="72"/>
      <c r="G116" s="72"/>
      <c r="H116" s="72"/>
      <c r="I116" s="72"/>
      <c r="J116" s="72"/>
      <c r="K116" s="72"/>
      <c r="L116" s="72"/>
      <c r="M116" s="72"/>
    </row>
    <row r="117" spans="4:13">
      <c r="D117" s="72"/>
      <c r="E117" s="72"/>
      <c r="F117" s="72"/>
      <c r="G117" s="72"/>
      <c r="H117" s="72"/>
      <c r="I117" s="72"/>
      <c r="J117" s="72"/>
      <c r="K117" s="72"/>
      <c r="L117" s="72"/>
      <c r="M117" s="72"/>
    </row>
    <row r="118" spans="4:13">
      <c r="D118" s="75"/>
      <c r="E118" s="75"/>
      <c r="F118" s="75"/>
      <c r="G118" s="75"/>
      <c r="H118" s="75"/>
      <c r="I118" s="75"/>
      <c r="J118" s="75"/>
      <c r="K118" s="75"/>
      <c r="L118" s="75"/>
      <c r="M118" s="75"/>
    </row>
    <row r="119" spans="4:13">
      <c r="D119" s="78"/>
      <c r="E119" s="78"/>
      <c r="F119" s="78"/>
      <c r="G119" s="78"/>
      <c r="H119" s="78"/>
      <c r="I119" s="78"/>
      <c r="J119" s="78"/>
      <c r="K119" s="78"/>
      <c r="L119" s="78"/>
      <c r="M119" s="78"/>
    </row>
    <row r="120" spans="4:13">
      <c r="D120" s="72"/>
      <c r="E120" s="72"/>
      <c r="F120" s="72"/>
      <c r="G120" s="72"/>
      <c r="H120" s="72"/>
      <c r="I120" s="72"/>
      <c r="J120" s="72"/>
      <c r="K120" s="72"/>
      <c r="L120" s="72"/>
      <c r="M120" s="72"/>
    </row>
    <row r="121" spans="4:13">
      <c r="D121" s="72"/>
      <c r="E121" s="72"/>
      <c r="F121" s="72"/>
      <c r="G121" s="72"/>
      <c r="H121" s="72"/>
      <c r="I121" s="72"/>
      <c r="J121" s="72"/>
      <c r="K121" s="72"/>
      <c r="L121" s="72"/>
      <c r="M121" s="72"/>
    </row>
    <row r="122" spans="4:13">
      <c r="D122" s="72"/>
      <c r="E122" s="72"/>
      <c r="F122" s="72"/>
      <c r="G122" s="72"/>
      <c r="H122" s="72"/>
      <c r="I122" s="72"/>
      <c r="J122" s="72"/>
      <c r="K122" s="72"/>
      <c r="L122" s="72"/>
      <c r="M122" s="72"/>
    </row>
    <row r="123" spans="4:13">
      <c r="D123" s="72"/>
      <c r="E123" s="72"/>
      <c r="F123" s="72"/>
      <c r="G123" s="72"/>
      <c r="H123" s="72"/>
      <c r="I123" s="72"/>
      <c r="J123" s="72"/>
      <c r="K123" s="72"/>
      <c r="L123" s="72"/>
      <c r="M123" s="72"/>
    </row>
    <row r="124" spans="4:13">
      <c r="D124" s="72"/>
      <c r="E124" s="72"/>
      <c r="F124" s="72"/>
      <c r="G124" s="72"/>
      <c r="H124" s="72"/>
      <c r="I124" s="72"/>
      <c r="J124" s="72"/>
      <c r="K124" s="72"/>
      <c r="L124" s="72"/>
      <c r="M124" s="72"/>
    </row>
    <row r="125" spans="4:13">
      <c r="D125" s="72"/>
      <c r="E125" s="72"/>
      <c r="F125" s="72"/>
      <c r="G125" s="72"/>
      <c r="H125" s="72"/>
      <c r="I125" s="72"/>
      <c r="J125" s="72"/>
      <c r="K125" s="72"/>
      <c r="L125" s="72"/>
      <c r="M125" s="72"/>
    </row>
    <row r="126" spans="4:13">
      <c r="D126" s="72"/>
      <c r="E126" s="72"/>
      <c r="F126" s="72"/>
      <c r="G126" s="72"/>
      <c r="H126" s="72"/>
      <c r="I126" s="72"/>
      <c r="J126" s="72"/>
      <c r="K126" s="72"/>
      <c r="L126" s="72"/>
      <c r="M126" s="72"/>
    </row>
    <row r="127" spans="4:13">
      <c r="D127" s="75"/>
      <c r="E127" s="75"/>
      <c r="F127" s="75"/>
      <c r="G127" s="75"/>
      <c r="H127" s="75"/>
      <c r="I127" s="75"/>
      <c r="J127" s="75"/>
      <c r="K127" s="75"/>
      <c r="L127" s="75"/>
      <c r="M127" s="75"/>
    </row>
    <row r="128" spans="4:13">
      <c r="D128" s="78"/>
      <c r="E128" s="78"/>
      <c r="F128" s="78"/>
      <c r="G128" s="78"/>
      <c r="H128" s="78"/>
      <c r="I128" s="78"/>
      <c r="J128" s="78"/>
      <c r="K128" s="78"/>
      <c r="L128" s="78"/>
      <c r="M128" s="78"/>
    </row>
    <row r="129" spans="4:13">
      <c r="K129" s="72"/>
      <c r="L129" s="72"/>
      <c r="M129" s="72"/>
    </row>
    <row r="130" spans="4:13">
      <c r="D130" s="72" t="s">
        <v>309</v>
      </c>
      <c r="E130" s="72"/>
      <c r="F130" s="72"/>
      <c r="G130" s="72"/>
      <c r="H130" s="72">
        <v>420</v>
      </c>
      <c r="I130" s="72"/>
      <c r="J130" s="72">
        <v>4.9800000000000004</v>
      </c>
      <c r="K130" s="72">
        <v>1</v>
      </c>
      <c r="L130" s="72"/>
      <c r="M130" s="72"/>
    </row>
    <row r="131" spans="4:13">
      <c r="D131" s="72" t="s">
        <v>310</v>
      </c>
      <c r="E131" s="72"/>
      <c r="F131" s="72"/>
      <c r="G131" s="72"/>
      <c r="H131" s="72">
        <v>270</v>
      </c>
      <c r="I131" s="72"/>
      <c r="J131" s="72">
        <f>(21.1/78.9)</f>
        <v>0.26742712294043092</v>
      </c>
      <c r="K131" s="72">
        <v>1</v>
      </c>
      <c r="L131" s="72"/>
      <c r="M131" s="72"/>
    </row>
    <row r="132" spans="4:13">
      <c r="D132" s="72" t="s">
        <v>309</v>
      </c>
      <c r="H132" s="72">
        <v>420</v>
      </c>
      <c r="I132" s="72"/>
      <c r="J132" s="72">
        <v>4.9800000000000004</v>
      </c>
      <c r="K132" s="72">
        <v>1</v>
      </c>
      <c r="L132" s="72"/>
      <c r="M132" s="72"/>
    </row>
    <row r="133" spans="4:13">
      <c r="D133" s="72" t="s">
        <v>311</v>
      </c>
      <c r="E133" s="72"/>
      <c r="F133" s="72"/>
      <c r="G133" s="72"/>
      <c r="H133" s="72">
        <v>360</v>
      </c>
      <c r="I133" s="72"/>
      <c r="J133" s="72">
        <f>98.3/1.7</f>
        <v>57.823529411764703</v>
      </c>
      <c r="K133" s="72">
        <v>1</v>
      </c>
      <c r="L133" s="72"/>
      <c r="M133" s="72"/>
    </row>
    <row r="134" spans="4:13">
      <c r="D134" s="98" t="s">
        <v>312</v>
      </c>
      <c r="H134" s="98">
        <v>220</v>
      </c>
      <c r="J134">
        <v>1</v>
      </c>
      <c r="K134" s="72">
        <v>1</v>
      </c>
      <c r="L134" s="72"/>
      <c r="M134" s="72"/>
    </row>
    <row r="135" spans="4:13">
      <c r="D135" s="98" t="s">
        <v>313</v>
      </c>
      <c r="H135" s="98">
        <v>510</v>
      </c>
      <c r="J135">
        <v>1</v>
      </c>
      <c r="K135" s="72">
        <v>1</v>
      </c>
      <c r="L135" s="72"/>
      <c r="M135" s="72"/>
    </row>
    <row r="136" spans="4:13">
      <c r="D136" s="98" t="s">
        <v>314</v>
      </c>
      <c r="E136" s="72"/>
      <c r="F136" s="72"/>
      <c r="G136" s="72"/>
      <c r="H136" s="98">
        <v>1030</v>
      </c>
      <c r="I136" s="72"/>
      <c r="J136" s="72">
        <v>1</v>
      </c>
      <c r="K136" s="72">
        <v>1</v>
      </c>
      <c r="L136" s="72"/>
      <c r="M136" s="72"/>
    </row>
    <row r="137" spans="4:13">
      <c r="D137" s="98" t="s">
        <v>314</v>
      </c>
      <c r="E137" s="72"/>
      <c r="F137" s="72"/>
      <c r="G137" s="72"/>
      <c r="H137" s="98">
        <v>1030</v>
      </c>
      <c r="I137" s="72"/>
      <c r="J137" s="72">
        <v>1</v>
      </c>
      <c r="K137" s="72">
        <v>1</v>
      </c>
      <c r="L137" s="72"/>
      <c r="M137" s="72"/>
    </row>
    <row r="138" spans="4:13">
      <c r="D138" s="98" t="s">
        <v>314</v>
      </c>
      <c r="E138" s="72"/>
      <c r="F138" s="72"/>
      <c r="G138" s="72"/>
      <c r="H138" s="98">
        <v>1030</v>
      </c>
      <c r="I138" s="72"/>
      <c r="J138" s="72">
        <v>1</v>
      </c>
      <c r="K138" s="72">
        <v>1</v>
      </c>
      <c r="L138" s="72"/>
      <c r="M138" s="72"/>
    </row>
    <row r="139" spans="4:13">
      <c r="D139" s="98" t="s">
        <v>314</v>
      </c>
      <c r="E139" s="72"/>
      <c r="F139" s="72"/>
      <c r="G139" s="72"/>
      <c r="H139" s="98">
        <v>1030</v>
      </c>
      <c r="I139" s="72"/>
      <c r="J139" s="72">
        <v>1</v>
      </c>
      <c r="K139" s="72">
        <v>1</v>
      </c>
      <c r="L139" s="72"/>
      <c r="M139" s="72"/>
    </row>
    <row r="140" spans="4:13">
      <c r="D140" s="98" t="s">
        <v>314</v>
      </c>
      <c r="E140" s="72"/>
      <c r="F140" s="72"/>
      <c r="G140" s="72"/>
      <c r="H140" s="98">
        <v>1030</v>
      </c>
      <c r="I140" s="72"/>
      <c r="J140" s="72">
        <v>1</v>
      </c>
      <c r="K140" s="72">
        <v>1</v>
      </c>
      <c r="L140" s="72"/>
      <c r="M140" s="72"/>
    </row>
    <row r="141" spans="4:13">
      <c r="K141" s="72">
        <v>1</v>
      </c>
      <c r="L141" s="72"/>
      <c r="M141" s="72"/>
    </row>
    <row r="142" spans="4:13">
      <c r="D142" s="72" t="s">
        <v>309</v>
      </c>
      <c r="E142" s="72"/>
      <c r="F142" s="72"/>
      <c r="G142" s="72"/>
      <c r="H142" s="72">
        <v>420</v>
      </c>
      <c r="I142" s="72"/>
      <c r="J142" s="72">
        <v>4.9800000000000004</v>
      </c>
      <c r="K142" s="72">
        <v>1</v>
      </c>
      <c r="L142" s="72"/>
      <c r="M142" s="72"/>
    </row>
    <row r="143" spans="4:13">
      <c r="D143" s="72" t="s">
        <v>310</v>
      </c>
      <c r="E143" s="72"/>
      <c r="F143" s="72"/>
      <c r="G143" s="72"/>
      <c r="H143" s="72">
        <v>270</v>
      </c>
      <c r="I143" s="72"/>
      <c r="J143" s="72">
        <f>(21.1/78.9)</f>
        <v>0.26742712294043092</v>
      </c>
      <c r="K143" s="72">
        <v>1</v>
      </c>
      <c r="L143" s="72"/>
      <c r="M143" s="72"/>
    </row>
    <row r="144" spans="4:13">
      <c r="D144" s="72" t="s">
        <v>311</v>
      </c>
      <c r="E144" s="72"/>
      <c r="F144" s="72"/>
      <c r="G144" s="72"/>
      <c r="H144" s="72">
        <v>360</v>
      </c>
      <c r="I144" s="72"/>
      <c r="J144" s="72">
        <f>98.3/1.7</f>
        <v>57.823529411764703</v>
      </c>
      <c r="K144" s="72">
        <v>1</v>
      </c>
      <c r="L144" s="72"/>
      <c r="M144" s="72"/>
    </row>
    <row r="145" spans="4:13">
      <c r="D145" s="98" t="s">
        <v>314</v>
      </c>
      <c r="E145" s="72"/>
      <c r="F145" s="72"/>
      <c r="G145" s="72"/>
      <c r="H145" s="98">
        <v>1030</v>
      </c>
      <c r="I145" s="72"/>
      <c r="J145" s="72">
        <v>1</v>
      </c>
      <c r="K145" s="72">
        <v>1</v>
      </c>
      <c r="L145" s="72"/>
      <c r="M145" s="72"/>
    </row>
    <row r="146" spans="4:13">
      <c r="D146" s="98" t="s">
        <v>314</v>
      </c>
      <c r="E146" s="72"/>
      <c r="F146" s="72"/>
      <c r="G146" s="72"/>
      <c r="H146" s="98">
        <v>1030</v>
      </c>
      <c r="I146" s="72"/>
      <c r="J146" s="72">
        <v>1</v>
      </c>
      <c r="K146" s="72">
        <v>1</v>
      </c>
      <c r="L146" s="72"/>
      <c r="M146" s="72"/>
    </row>
    <row r="147" spans="4:13">
      <c r="D147" s="98" t="s">
        <v>314</v>
      </c>
      <c r="E147" s="72"/>
      <c r="F147" s="72"/>
      <c r="G147" s="72"/>
      <c r="H147" s="98">
        <v>1030</v>
      </c>
      <c r="I147" s="72"/>
      <c r="J147" s="72">
        <v>1</v>
      </c>
      <c r="K147" s="72">
        <v>1</v>
      </c>
      <c r="L147" s="72"/>
      <c r="M147" s="72"/>
    </row>
    <row r="148" spans="4:13">
      <c r="D148" s="98" t="s">
        <v>314</v>
      </c>
      <c r="E148" s="72"/>
      <c r="F148" s="72"/>
      <c r="G148" s="72"/>
      <c r="H148" s="98">
        <v>1030</v>
      </c>
      <c r="I148" s="72"/>
      <c r="J148" s="72">
        <v>1</v>
      </c>
      <c r="K148" s="72">
        <v>1</v>
      </c>
      <c r="L148" s="72"/>
      <c r="M148" s="72"/>
    </row>
    <row r="149" spans="4:13">
      <c r="D149" s="98" t="s">
        <v>314</v>
      </c>
      <c r="E149" s="72"/>
      <c r="F149" s="72"/>
      <c r="G149" s="72"/>
      <c r="H149" s="98">
        <v>1030</v>
      </c>
      <c r="I149" s="72"/>
      <c r="J149" s="72">
        <v>1</v>
      </c>
      <c r="K149" s="72">
        <v>1</v>
      </c>
      <c r="L149" s="75"/>
      <c r="M149" s="75"/>
    </row>
    <row r="150" spans="4:13">
      <c r="D150" s="78"/>
      <c r="E150" s="78"/>
      <c r="F150" s="78"/>
      <c r="G150" s="78"/>
      <c r="H150" s="78"/>
      <c r="I150" s="78"/>
      <c r="J150" s="78"/>
      <c r="K150" s="78"/>
      <c r="L150" s="78"/>
      <c r="M150" s="78"/>
    </row>
    <row r="151" spans="4:13">
      <c r="D151" s="72"/>
      <c r="E151" s="72"/>
      <c r="F151" s="72"/>
      <c r="G151" s="72"/>
      <c r="H151" s="72"/>
      <c r="I151" s="72"/>
      <c r="J151" s="72"/>
      <c r="K151" s="72"/>
      <c r="L151" s="72"/>
      <c r="M151" s="72"/>
    </row>
    <row r="152" spans="4:13">
      <c r="D152" s="72"/>
      <c r="E152" s="72"/>
      <c r="F152" s="72"/>
      <c r="G152" s="72"/>
      <c r="H152" s="72"/>
      <c r="I152" s="72"/>
      <c r="J152" s="72"/>
      <c r="K152" s="72"/>
      <c r="L152" s="72"/>
      <c r="M152" s="72"/>
    </row>
    <row r="153" spans="4:13">
      <c r="D153" s="72"/>
      <c r="E153" s="72"/>
      <c r="F153" s="72"/>
      <c r="G153" s="72"/>
      <c r="H153" s="72"/>
      <c r="I153" s="72"/>
      <c r="J153" s="72"/>
      <c r="K153" s="72"/>
      <c r="L153" s="72"/>
      <c r="M153" s="72"/>
    </row>
    <row r="154" spans="4:13">
      <c r="D154" s="72"/>
      <c r="E154" s="72"/>
      <c r="F154" s="72"/>
      <c r="G154" s="72"/>
      <c r="H154" s="72"/>
      <c r="I154" s="72"/>
      <c r="J154" s="72"/>
      <c r="K154" s="72"/>
      <c r="L154" s="72"/>
      <c r="M154" s="72"/>
    </row>
    <row r="155" spans="4:13">
      <c r="D155" s="72"/>
      <c r="E155" s="72"/>
      <c r="F155" s="72"/>
      <c r="G155" s="72"/>
      <c r="H155" s="72"/>
      <c r="I155" s="72"/>
      <c r="J155" s="72"/>
      <c r="K155" s="72"/>
      <c r="L155" s="72"/>
      <c r="M155" s="72"/>
    </row>
    <row r="156" spans="4:13">
      <c r="D156" s="72"/>
      <c r="E156" s="72"/>
      <c r="F156" s="72"/>
      <c r="G156" s="72"/>
      <c r="H156" s="72"/>
      <c r="I156" s="72"/>
      <c r="J156" s="72"/>
      <c r="K156" s="72"/>
      <c r="L156" s="72"/>
      <c r="M156" s="72"/>
    </row>
    <row r="157" spans="4:13">
      <c r="D157" s="75"/>
      <c r="E157" s="75"/>
      <c r="F157" s="75"/>
      <c r="G157" s="75"/>
      <c r="H157" s="75"/>
      <c r="I157" s="75"/>
      <c r="J157" s="75"/>
      <c r="K157" s="75"/>
      <c r="L157" s="75"/>
      <c r="M157" s="75"/>
    </row>
    <row r="158" spans="4:13">
      <c r="D158" s="78"/>
      <c r="E158" s="78"/>
      <c r="F158" s="78"/>
      <c r="G158" s="78"/>
      <c r="H158" s="78"/>
      <c r="I158" s="78"/>
      <c r="J158" s="78"/>
      <c r="K158" s="78"/>
      <c r="L158" s="78"/>
      <c r="M158" s="78"/>
    </row>
    <row r="159" spans="4:13">
      <c r="D159" s="72"/>
      <c r="E159" s="72"/>
      <c r="F159" s="72"/>
      <c r="G159" s="72"/>
      <c r="H159" s="72"/>
      <c r="I159" s="72"/>
      <c r="J159" s="72"/>
      <c r="K159" s="72"/>
      <c r="L159" s="72"/>
      <c r="M159" s="72"/>
    </row>
    <row r="160" spans="4:13">
      <c r="D160" s="72"/>
      <c r="E160" s="72"/>
      <c r="F160" s="72"/>
      <c r="G160" s="72"/>
      <c r="H160" s="72"/>
      <c r="I160" s="72"/>
      <c r="J160" s="72"/>
      <c r="K160" s="72"/>
      <c r="L160" s="72"/>
      <c r="M160" s="72"/>
    </row>
    <row r="161" spans="4:13">
      <c r="D161" s="72"/>
      <c r="E161" s="72"/>
      <c r="F161" s="72"/>
      <c r="G161" s="72"/>
      <c r="H161" s="72"/>
      <c r="I161" s="72"/>
      <c r="J161" s="72"/>
      <c r="K161" s="72"/>
      <c r="L161" s="72"/>
      <c r="M161" s="72"/>
    </row>
    <row r="162" spans="4:13">
      <c r="D162" s="72"/>
      <c r="E162" s="72"/>
      <c r="F162" s="72"/>
      <c r="G162" s="72"/>
      <c r="H162" s="72"/>
      <c r="I162" s="72"/>
      <c r="J162" s="72"/>
      <c r="K162" s="72"/>
      <c r="L162" s="72"/>
      <c r="M162" s="72"/>
    </row>
    <row r="163" spans="4:13">
      <c r="D163" s="72"/>
      <c r="E163" s="72"/>
      <c r="F163" s="72"/>
      <c r="G163" s="72"/>
      <c r="H163" s="72"/>
      <c r="I163" s="72"/>
      <c r="J163" s="72"/>
      <c r="K163" s="72"/>
      <c r="L163" s="72"/>
      <c r="M163" s="72"/>
    </row>
    <row r="164" spans="4:13">
      <c r="D164" s="72"/>
      <c r="E164" s="72"/>
      <c r="F164" s="72"/>
      <c r="G164" s="72"/>
      <c r="H164" s="72"/>
      <c r="I164" s="72"/>
      <c r="J164" s="72"/>
      <c r="K164" s="72"/>
      <c r="L164" s="72"/>
      <c r="M164" s="72"/>
    </row>
    <row r="165" spans="4:13">
      <c r="D165" s="75"/>
      <c r="E165" s="75"/>
      <c r="F165" s="75"/>
      <c r="G165" s="75"/>
      <c r="H165" s="75"/>
      <c r="I165" s="75"/>
      <c r="J165" s="75"/>
      <c r="K165" s="75"/>
      <c r="L165" s="75"/>
      <c r="M165" s="75"/>
    </row>
    <row r="166" spans="4:13">
      <c r="D166" s="78"/>
      <c r="E166" s="78"/>
      <c r="F166" s="78"/>
      <c r="G166" s="78"/>
      <c r="H166" s="78"/>
      <c r="I166" s="78"/>
      <c r="J166" s="78"/>
      <c r="K166" s="78"/>
      <c r="L166" s="78"/>
      <c r="M166" s="78"/>
    </row>
    <row r="167" spans="4:13">
      <c r="D167" s="72"/>
      <c r="E167" s="72"/>
      <c r="F167" s="72"/>
      <c r="G167" s="72"/>
      <c r="H167" s="72"/>
      <c r="I167" s="72"/>
      <c r="J167" s="72"/>
      <c r="K167" s="72"/>
      <c r="L167" s="72"/>
      <c r="M167" s="72"/>
    </row>
    <row r="168" spans="4:13">
      <c r="D168" s="75"/>
      <c r="E168" s="75"/>
      <c r="F168" s="75"/>
      <c r="G168" s="75"/>
      <c r="H168" s="75"/>
      <c r="I168" s="75"/>
      <c r="J168" s="75"/>
      <c r="K168" s="75"/>
      <c r="L168" s="75"/>
      <c r="M168" s="75"/>
    </row>
    <row r="169" spans="4:13">
      <c r="D169" s="78"/>
      <c r="E169" s="78"/>
      <c r="F169" s="78"/>
      <c r="G169" s="78"/>
      <c r="H169" s="78"/>
      <c r="I169" s="78"/>
      <c r="J169" s="78"/>
      <c r="K169" s="78"/>
      <c r="L169" s="78"/>
      <c r="M169" s="78"/>
    </row>
    <row r="170" spans="4:13">
      <c r="D170" s="72"/>
      <c r="E170" s="72"/>
      <c r="F170" s="72"/>
      <c r="G170" s="72"/>
      <c r="H170" s="72"/>
      <c r="I170" s="72"/>
      <c r="J170" s="72"/>
      <c r="K170" s="72"/>
      <c r="L170" s="72"/>
      <c r="M170" s="72"/>
    </row>
    <row r="171" spans="4:13">
      <c r="D171" s="72"/>
      <c r="E171" s="72"/>
      <c r="F171" s="72"/>
      <c r="G171" s="72"/>
      <c r="H171" s="72"/>
      <c r="I171" s="72"/>
      <c r="J171" s="72"/>
      <c r="K171" s="72"/>
      <c r="L171" s="72"/>
      <c r="M171" s="72"/>
    </row>
    <row r="172" spans="4:13">
      <c r="D172" s="72"/>
      <c r="E172" s="72"/>
      <c r="F172" s="72"/>
      <c r="G172" s="72"/>
      <c r="H172" s="72"/>
      <c r="I172" s="72"/>
      <c r="J172" s="72"/>
      <c r="K172" s="72"/>
      <c r="L172" s="72"/>
      <c r="M172" s="72"/>
    </row>
    <row r="173" spans="4:13">
      <c r="D173" s="75"/>
      <c r="E173" s="75"/>
      <c r="F173" s="75"/>
      <c r="G173" s="75"/>
      <c r="H173" s="75"/>
      <c r="I173" s="75"/>
      <c r="J173" s="75"/>
      <c r="K173" s="75"/>
      <c r="L173" s="75"/>
      <c r="M173" s="75"/>
    </row>
    <row r="174" spans="4:13">
      <c r="D174" s="78"/>
      <c r="E174" s="78"/>
      <c r="F174" s="78"/>
      <c r="G174" s="78"/>
      <c r="H174" s="78"/>
      <c r="I174" s="78"/>
      <c r="J174" s="78"/>
      <c r="K174" s="78"/>
      <c r="L174" s="78"/>
      <c r="M174" s="78"/>
    </row>
    <row r="175" spans="4:13">
      <c r="D175" s="72"/>
      <c r="E175" s="72"/>
      <c r="F175" s="72"/>
      <c r="G175" s="72"/>
      <c r="H175" s="72"/>
      <c r="I175" s="72"/>
      <c r="J175" s="72"/>
      <c r="K175" s="72"/>
      <c r="L175" s="72"/>
      <c r="M175" s="72"/>
    </row>
    <row r="176" spans="4:13">
      <c r="D176" s="72"/>
      <c r="E176" s="72"/>
      <c r="F176" s="72"/>
      <c r="G176" s="72"/>
      <c r="H176" s="72"/>
      <c r="I176" s="72"/>
      <c r="J176" s="72"/>
      <c r="K176" s="72"/>
      <c r="L176" s="72"/>
      <c r="M176" s="72"/>
    </row>
    <row r="177" spans="4:13">
      <c r="D177" s="72"/>
      <c r="E177" s="72"/>
      <c r="F177" s="72"/>
      <c r="G177" s="72"/>
      <c r="H177" s="72"/>
      <c r="I177" s="72"/>
      <c r="J177" s="72"/>
      <c r="K177" s="72"/>
      <c r="L177" s="72"/>
      <c r="M177" s="72"/>
    </row>
    <row r="178" spans="4:13">
      <c r="D178" s="75"/>
      <c r="E178" s="75"/>
      <c r="F178" s="75"/>
      <c r="G178" s="75"/>
      <c r="H178" s="75"/>
      <c r="I178" s="75"/>
      <c r="J178" s="75"/>
      <c r="K178" s="75"/>
      <c r="L178" s="75"/>
      <c r="M178" s="75"/>
    </row>
    <row r="179" spans="4:13">
      <c r="D179" s="76" t="s">
        <v>191</v>
      </c>
      <c r="E179" s="86">
        <v>2</v>
      </c>
      <c r="F179" s="86">
        <v>7.4</v>
      </c>
      <c r="G179" s="86">
        <v>0.64</v>
      </c>
      <c r="H179" s="86">
        <v>440</v>
      </c>
      <c r="I179" s="86">
        <v>0.61</v>
      </c>
      <c r="J179" s="86">
        <v>11</v>
      </c>
      <c r="K179" s="76">
        <v>10</v>
      </c>
      <c r="L179" s="78"/>
      <c r="M179" s="78"/>
    </row>
    <row r="180" spans="4:13">
      <c r="D180" s="158" t="s">
        <v>191</v>
      </c>
      <c r="E180" s="18">
        <v>2</v>
      </c>
      <c r="F180" s="18">
        <v>7.4</v>
      </c>
      <c r="G180" s="18">
        <v>0.64</v>
      </c>
      <c r="H180" s="18">
        <v>440</v>
      </c>
      <c r="I180" s="18">
        <v>0.61</v>
      </c>
      <c r="J180" s="18">
        <v>11</v>
      </c>
      <c r="K180" s="158">
        <v>10</v>
      </c>
      <c r="L180" s="72"/>
      <c r="M180" s="72"/>
    </row>
    <row r="181" spans="4:13">
      <c r="D181" s="158" t="s">
        <v>191</v>
      </c>
      <c r="E181" s="18">
        <v>2</v>
      </c>
      <c r="F181" s="18">
        <v>7.4</v>
      </c>
      <c r="G181" s="18">
        <v>0.64</v>
      </c>
      <c r="H181" s="18">
        <v>440</v>
      </c>
      <c r="I181" s="18">
        <v>0.61</v>
      </c>
      <c r="J181" s="18">
        <v>11</v>
      </c>
      <c r="K181" s="158">
        <v>10</v>
      </c>
      <c r="L181" s="72"/>
      <c r="M181" s="72"/>
    </row>
    <row r="182" spans="4:13">
      <c r="D182" s="158" t="s">
        <v>191</v>
      </c>
      <c r="E182" s="18">
        <v>2</v>
      </c>
      <c r="F182" s="18">
        <v>7.4</v>
      </c>
      <c r="G182" s="18">
        <v>0.64</v>
      </c>
      <c r="H182" s="18">
        <v>440</v>
      </c>
      <c r="I182" s="18">
        <v>0.61</v>
      </c>
      <c r="J182" s="18">
        <v>11</v>
      </c>
      <c r="K182" s="158">
        <v>10</v>
      </c>
      <c r="L182" s="72"/>
      <c r="M182" s="72"/>
    </row>
    <row r="183" spans="4:13">
      <c r="D183" s="158" t="s">
        <v>191</v>
      </c>
      <c r="E183" s="18">
        <v>2</v>
      </c>
      <c r="F183" s="18">
        <v>7.4</v>
      </c>
      <c r="G183" s="18">
        <v>0.64</v>
      </c>
      <c r="H183" s="18">
        <v>440</v>
      </c>
      <c r="I183" s="18">
        <v>0.61</v>
      </c>
      <c r="J183" s="18">
        <v>11</v>
      </c>
      <c r="K183" s="158">
        <v>10</v>
      </c>
      <c r="L183" s="72"/>
      <c r="M183" s="72"/>
    </row>
    <row r="184" spans="4:13">
      <c r="D184" s="158" t="s">
        <v>192</v>
      </c>
      <c r="E184" s="158">
        <v>2</v>
      </c>
      <c r="F184" s="158">
        <v>2</v>
      </c>
      <c r="G184" s="158">
        <v>2</v>
      </c>
      <c r="H184" s="158">
        <v>2</v>
      </c>
      <c r="I184" s="158">
        <v>2</v>
      </c>
      <c r="J184" s="158">
        <v>2</v>
      </c>
      <c r="K184" s="158">
        <v>10</v>
      </c>
      <c r="L184" s="72"/>
      <c r="M184" s="72"/>
    </row>
    <row r="185" spans="4:13">
      <c r="D185" s="158" t="s">
        <v>192</v>
      </c>
      <c r="E185" s="158">
        <v>2</v>
      </c>
      <c r="F185" s="158">
        <v>2</v>
      </c>
      <c r="G185" s="158">
        <v>2</v>
      </c>
      <c r="H185" s="158">
        <v>2</v>
      </c>
      <c r="I185" s="158">
        <v>2</v>
      </c>
      <c r="J185" s="158">
        <v>2</v>
      </c>
      <c r="K185" s="158">
        <v>10</v>
      </c>
      <c r="L185" s="72"/>
      <c r="M185" s="72"/>
    </row>
    <row r="186" spans="4:13">
      <c r="D186" s="158" t="s">
        <v>192</v>
      </c>
      <c r="E186" s="158">
        <v>2</v>
      </c>
      <c r="F186" s="158">
        <v>2</v>
      </c>
      <c r="G186" s="158">
        <v>2</v>
      </c>
      <c r="H186" s="158">
        <v>2</v>
      </c>
      <c r="I186" s="158">
        <v>2</v>
      </c>
      <c r="J186" s="158">
        <v>2</v>
      </c>
      <c r="K186" s="158">
        <v>10</v>
      </c>
      <c r="L186" s="72"/>
      <c r="M186" s="72"/>
    </row>
    <row r="187" spans="4:13">
      <c r="D187" s="158" t="s">
        <v>192</v>
      </c>
      <c r="E187" s="158">
        <v>2</v>
      </c>
      <c r="F187" s="158">
        <v>2</v>
      </c>
      <c r="G187" s="158">
        <v>2</v>
      </c>
      <c r="H187" s="158">
        <v>2</v>
      </c>
      <c r="I187" s="158">
        <v>2</v>
      </c>
      <c r="J187" s="158">
        <v>2</v>
      </c>
      <c r="K187" s="158">
        <v>10</v>
      </c>
      <c r="L187" s="72"/>
      <c r="M187" s="72"/>
    </row>
    <row r="188" spans="4:13">
      <c r="D188" s="73" t="s">
        <v>192</v>
      </c>
      <c r="E188" s="73">
        <v>2</v>
      </c>
      <c r="F188" s="73">
        <v>2</v>
      </c>
      <c r="G188" s="73">
        <v>2</v>
      </c>
      <c r="H188" s="73">
        <v>2</v>
      </c>
      <c r="I188" s="73">
        <v>2</v>
      </c>
      <c r="J188" s="73">
        <v>2</v>
      </c>
      <c r="K188" s="73">
        <v>10</v>
      </c>
      <c r="L188" s="75"/>
      <c r="M188" s="75"/>
    </row>
    <row r="189" spans="4:13">
      <c r="D189" s="76" t="s">
        <v>194</v>
      </c>
      <c r="E189" s="76">
        <v>3.0000000000000001E-3</v>
      </c>
      <c r="F189" s="76"/>
      <c r="G189" s="76">
        <v>1.6000000000000001E-4</v>
      </c>
      <c r="H189" s="76">
        <v>341</v>
      </c>
      <c r="I189" s="76"/>
      <c r="J189" s="76"/>
      <c r="K189" s="76"/>
      <c r="L189" s="78"/>
      <c r="M189" s="78"/>
    </row>
    <row r="190" spans="4:13">
      <c r="D190" s="158" t="s">
        <v>194</v>
      </c>
      <c r="E190" s="158">
        <v>3.0000000000000001E-3</v>
      </c>
      <c r="F190" s="158"/>
      <c r="G190" s="158">
        <v>1.6000000000000001E-4</v>
      </c>
      <c r="H190" s="158">
        <v>341</v>
      </c>
      <c r="I190" s="158"/>
      <c r="J190" s="158"/>
      <c r="K190" s="158"/>
      <c r="L190" s="72"/>
      <c r="M190" s="72"/>
    </row>
    <row r="191" spans="4:13">
      <c r="D191" s="158" t="s">
        <v>195</v>
      </c>
      <c r="E191" s="158">
        <v>1E-3</v>
      </c>
      <c r="F191" s="158"/>
      <c r="G191" s="158">
        <v>2.9E-4</v>
      </c>
      <c r="H191" s="158">
        <v>614</v>
      </c>
      <c r="I191" s="158"/>
      <c r="J191" s="158"/>
      <c r="K191" s="158"/>
      <c r="L191" s="72"/>
      <c r="M191" s="72"/>
    </row>
    <row r="192" spans="4:13">
      <c r="D192" s="73" t="s">
        <v>195</v>
      </c>
      <c r="E192" s="73">
        <v>1E-3</v>
      </c>
      <c r="F192" s="73"/>
      <c r="G192" s="73">
        <v>2.9E-4</v>
      </c>
      <c r="H192" s="73">
        <v>614</v>
      </c>
      <c r="I192" s="73"/>
      <c r="J192" s="73"/>
      <c r="K192" s="73"/>
      <c r="L192" s="75"/>
      <c r="M192" s="75"/>
    </row>
    <row r="193" spans="4:13" ht="42.75">
      <c r="D193" s="91" t="s">
        <v>197</v>
      </c>
      <c r="E193" s="76"/>
      <c r="F193" s="76"/>
      <c r="G193" s="76"/>
      <c r="H193" s="76"/>
      <c r="I193" s="76"/>
      <c r="J193" s="76"/>
      <c r="K193" s="76"/>
      <c r="L193" s="78"/>
      <c r="M193" s="78"/>
    </row>
    <row r="194" spans="4:13" ht="42.75">
      <c r="D194" s="157" t="s">
        <v>197</v>
      </c>
      <c r="E194" s="158"/>
      <c r="F194" s="158"/>
      <c r="G194" s="158"/>
      <c r="H194" s="158"/>
      <c r="I194" s="158"/>
      <c r="J194" s="158"/>
      <c r="K194" s="158"/>
      <c r="L194" s="72"/>
      <c r="M194" s="72"/>
    </row>
    <row r="195" spans="4:13" ht="42.75">
      <c r="D195" s="157" t="s">
        <v>197</v>
      </c>
      <c r="E195" s="158"/>
      <c r="F195" s="158"/>
      <c r="G195" s="158"/>
      <c r="H195" s="158"/>
      <c r="I195" s="158"/>
      <c r="J195" s="158"/>
      <c r="K195" s="158"/>
      <c r="L195" s="72"/>
      <c r="M195" s="72"/>
    </row>
    <row r="196" spans="4:13" ht="42.75">
      <c r="D196" s="90" t="s">
        <v>197</v>
      </c>
      <c r="E196" s="73"/>
      <c r="F196" s="73"/>
      <c r="G196" s="73"/>
      <c r="H196" s="73"/>
      <c r="I196" s="73"/>
      <c r="J196" s="73"/>
      <c r="K196" s="73"/>
      <c r="L196" s="75"/>
      <c r="M196" s="75"/>
    </row>
    <row r="197" spans="4:13" ht="42.75">
      <c r="D197" s="91" t="s">
        <v>199</v>
      </c>
      <c r="E197" s="76">
        <v>1</v>
      </c>
      <c r="F197" s="76"/>
      <c r="G197" s="76"/>
      <c r="H197" s="76"/>
      <c r="I197" s="76"/>
      <c r="J197" s="76">
        <v>0.3</v>
      </c>
      <c r="K197" s="76">
        <v>1</v>
      </c>
      <c r="L197" s="78"/>
      <c r="M197" s="78"/>
    </row>
    <row r="198" spans="4:13" ht="42.75">
      <c r="D198" s="90" t="s">
        <v>199</v>
      </c>
      <c r="E198" s="73">
        <v>1</v>
      </c>
      <c r="F198" s="73"/>
      <c r="G198" s="73"/>
      <c r="H198" s="73"/>
      <c r="I198" s="73"/>
      <c r="J198" s="73">
        <v>0.3</v>
      </c>
      <c r="K198" s="73">
        <v>1</v>
      </c>
      <c r="L198" s="75"/>
      <c r="M198" s="75"/>
    </row>
    <row r="199" spans="4:13">
      <c r="D199" s="91" t="s">
        <v>194</v>
      </c>
      <c r="E199" s="76"/>
      <c r="F199" s="76"/>
      <c r="G199" s="76">
        <v>1.6699999999999999E-4</v>
      </c>
      <c r="H199" s="76">
        <v>452</v>
      </c>
      <c r="I199" s="76"/>
      <c r="J199" s="76">
        <v>50</v>
      </c>
      <c r="K199" s="76">
        <v>2</v>
      </c>
      <c r="L199" s="78"/>
      <c r="M199" s="78"/>
    </row>
    <row r="200" spans="4:13">
      <c r="D200" s="157" t="s">
        <v>194</v>
      </c>
      <c r="E200" s="158"/>
      <c r="F200" s="158"/>
      <c r="G200" s="158">
        <v>1.6699999999999999E-4</v>
      </c>
      <c r="H200" s="158">
        <v>452</v>
      </c>
      <c r="I200" s="158"/>
      <c r="J200" s="158">
        <v>50</v>
      </c>
      <c r="K200" s="158">
        <v>2</v>
      </c>
      <c r="L200" s="72"/>
      <c r="M200" s="72"/>
    </row>
    <row r="201" spans="4:13">
      <c r="D201" s="157" t="s">
        <v>194</v>
      </c>
      <c r="E201" s="158"/>
      <c r="F201" s="158"/>
      <c r="G201" s="158">
        <v>1.6699999999999999E-4</v>
      </c>
      <c r="H201" s="158">
        <v>452</v>
      </c>
      <c r="I201" s="158"/>
      <c r="J201" s="158">
        <v>50</v>
      </c>
      <c r="K201" s="158">
        <v>2</v>
      </c>
      <c r="L201" s="72"/>
      <c r="M201" s="72"/>
    </row>
    <row r="202" spans="4:13">
      <c r="D202" s="157" t="s">
        <v>194</v>
      </c>
      <c r="E202" s="158"/>
      <c r="F202" s="158"/>
      <c r="G202" s="158">
        <v>1.6699999999999999E-4</v>
      </c>
      <c r="H202" s="158">
        <v>452</v>
      </c>
      <c r="I202" s="158"/>
      <c r="J202" s="158">
        <v>50</v>
      </c>
      <c r="K202" s="158">
        <v>2</v>
      </c>
      <c r="L202" s="72"/>
      <c r="M202" s="72"/>
    </row>
    <row r="203" spans="4:13">
      <c r="D203" s="157" t="s">
        <v>194</v>
      </c>
      <c r="E203" s="158"/>
      <c r="F203" s="158"/>
      <c r="G203" s="158">
        <v>1.6699999999999999E-4</v>
      </c>
      <c r="H203" s="158">
        <v>452</v>
      </c>
      <c r="I203" s="158"/>
      <c r="J203" s="158">
        <v>50</v>
      </c>
      <c r="K203" s="158">
        <v>2</v>
      </c>
      <c r="L203" s="72"/>
      <c r="M203" s="72"/>
    </row>
    <row r="204" spans="4:13">
      <c r="D204" s="90" t="s">
        <v>194</v>
      </c>
      <c r="E204" s="73"/>
      <c r="F204" s="73"/>
      <c r="G204" s="73">
        <v>1.6699999999999999E-4</v>
      </c>
      <c r="H204" s="73">
        <v>452</v>
      </c>
      <c r="I204" s="73"/>
      <c r="J204" s="73">
        <v>50</v>
      </c>
      <c r="K204" s="73">
        <v>2</v>
      </c>
      <c r="L204" s="96"/>
      <c r="M204" s="96"/>
    </row>
  </sheetData>
  <mergeCells count="64">
    <mergeCell ref="A1:A3"/>
    <mergeCell ref="B1:P1"/>
    <mergeCell ref="R1:U3"/>
    <mergeCell ref="V1:AE3"/>
    <mergeCell ref="A89:A90"/>
    <mergeCell ref="V89:X90"/>
    <mergeCell ref="Y89:AA90"/>
    <mergeCell ref="AB89:AE90"/>
    <mergeCell ref="Y50:AA57"/>
    <mergeCell ref="AB50:AE57"/>
    <mergeCell ref="A58:A60"/>
    <mergeCell ref="V58:X60"/>
    <mergeCell ref="Y58:AA60"/>
    <mergeCell ref="AB58:AE60"/>
    <mergeCell ref="A66:A70"/>
    <mergeCell ref="V66:X70"/>
    <mergeCell ref="A91:A96"/>
    <mergeCell ref="V91:X96"/>
    <mergeCell ref="Y91:AA96"/>
    <mergeCell ref="AB91:AE96"/>
    <mergeCell ref="A71:A80"/>
    <mergeCell ref="V71:X80"/>
    <mergeCell ref="Y71:AA80"/>
    <mergeCell ref="AB71:AE80"/>
    <mergeCell ref="A81:A84"/>
    <mergeCell ref="V81:X84"/>
    <mergeCell ref="Y81:AA84"/>
    <mergeCell ref="AB81:AE84"/>
    <mergeCell ref="A85:A88"/>
    <mergeCell ref="V85:X88"/>
    <mergeCell ref="Y85:AA88"/>
    <mergeCell ref="A42:A49"/>
    <mergeCell ref="A5:A10"/>
    <mergeCell ref="V5:X10"/>
    <mergeCell ref="Y5:AA10"/>
    <mergeCell ref="AB5:AE10"/>
    <mergeCell ref="V42:X49"/>
    <mergeCell ref="Y42:AA49"/>
    <mergeCell ref="A11:A19"/>
    <mergeCell ref="V11:X19"/>
    <mergeCell ref="Y11:AA19"/>
    <mergeCell ref="AB11:AE19"/>
    <mergeCell ref="A20:A41"/>
    <mergeCell ref="V20:X41"/>
    <mergeCell ref="Y20:AA41"/>
    <mergeCell ref="AB20:AE41"/>
    <mergeCell ref="A50:A57"/>
    <mergeCell ref="V50:X57"/>
    <mergeCell ref="AB66:AE70"/>
    <mergeCell ref="A61:A65"/>
    <mergeCell ref="V61:X65"/>
    <mergeCell ref="Y61:AA65"/>
    <mergeCell ref="AB61:AE65"/>
    <mergeCell ref="Y66:AA70"/>
    <mergeCell ref="D107:K109"/>
    <mergeCell ref="AG3:AT3"/>
    <mergeCell ref="D106:K106"/>
    <mergeCell ref="H2:Q3"/>
    <mergeCell ref="AB42:AE49"/>
    <mergeCell ref="B2:G3"/>
    <mergeCell ref="V4:X4"/>
    <mergeCell ref="Y4:AA4"/>
    <mergeCell ref="AB4:AE4"/>
    <mergeCell ref="AB85:AE88"/>
  </mergeCells>
  <hyperlinks>
    <hyperlink ref="Y5" r:id="rId1" xr:uid="{88B68EDF-5447-4F99-8D95-A1C22C06E281}"/>
    <hyperlink ref="Y11" r:id="rId2" xr:uid="{43A589D8-E519-47E1-AE9B-119A27DB0552}"/>
    <hyperlink ref="Y20" r:id="rId3" xr:uid="{1E3C2478-D744-4972-90F8-E0CA7FE0B6E4}"/>
    <hyperlink ref="Y42" r:id="rId4" xr:uid="{DB9F6DC5-75A0-4E73-84C7-2227AD4B877F}"/>
    <hyperlink ref="Y50" r:id="rId5" xr:uid="{AE101617-8283-46CB-B010-99A97BD4EDC8}"/>
    <hyperlink ref="Y58" r:id="rId6" xr:uid="{F4728BC3-A832-47C3-869A-205C896FE919}"/>
    <hyperlink ref="Y66:AA70" r:id="rId7" display="https://www.sciencedirect.com/science/article/pii/S0165237002000682" xr:uid="{E83E446F-ABA1-4A18-BFA3-DF7DAF5C7F2B}"/>
    <hyperlink ref="Y71" r:id="rId8" xr:uid="{58DEDE20-C9E7-465E-8F50-B2EF364A9EF5}"/>
    <hyperlink ref="Y81" r:id="rId9" location="fig1" xr:uid="{D48D4AE2-6982-48A0-B692-74AA9A52172D}"/>
    <hyperlink ref="Y89" r:id="rId10" xr:uid="{97F6D04F-E1AB-4AA3-8680-DF5D89231CEC}"/>
    <hyperlink ref="Y91:AA96" r:id="rId11" display="https://pubs.acs.org/doi/full/10.1021/ef502749h" xr:uid="{DF14AD9D-AFA2-4F52-B526-064D35FECFB5}"/>
    <hyperlink ref="Y61" r:id="rId12" xr:uid="{A94DFE11-D6F1-4F8A-BDC8-0E0C38255AB2}"/>
    <hyperlink ref="Y66" r:id="rId13" xr:uid="{EF9B2ABD-5E00-4ED8-9C1F-F1FA3388116F}"/>
  </hyperlinks>
  <pageMargins left="0.7" right="0.7" top="0.75" bottom="0.75" header="0.3" footer="0.3"/>
  <pageSetup orientation="portrait" r:id="rId14"/>
  <legacyDrawing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0DA15-266C-443B-9A4C-2C6A87698DFB}">
  <dimension ref="A1:CL81"/>
  <sheetViews>
    <sheetView zoomScale="70" zoomScaleNormal="70" workbookViewId="0">
      <selection activeCell="P98" sqref="P98"/>
    </sheetView>
  </sheetViews>
  <sheetFormatPr defaultRowHeight="14.25"/>
  <cols>
    <col min="14" max="14" width="9" customWidth="1"/>
    <col min="21" max="21" width="11.3984375" customWidth="1"/>
  </cols>
  <sheetData>
    <row r="1" spans="1:90">
      <c r="A1" s="264"/>
      <c r="B1" s="153"/>
      <c r="C1" s="153"/>
      <c r="D1" s="153"/>
      <c r="E1" s="153"/>
      <c r="F1" s="265" t="s">
        <v>263</v>
      </c>
      <c r="G1" s="265"/>
      <c r="H1" s="265"/>
      <c r="I1" s="265"/>
      <c r="J1" s="265"/>
      <c r="K1" s="265"/>
      <c r="L1" s="265"/>
      <c r="M1" s="265"/>
      <c r="N1" s="265"/>
      <c r="O1" s="265"/>
      <c r="P1" s="265"/>
      <c r="Q1" s="265"/>
      <c r="R1" s="265"/>
      <c r="S1" s="265"/>
      <c r="T1" s="265"/>
      <c r="U1" s="154"/>
      <c r="V1" s="266" t="s">
        <v>1</v>
      </c>
      <c r="W1" s="266"/>
      <c r="X1" s="266"/>
      <c r="Y1" s="266"/>
      <c r="Z1" s="267" t="s">
        <v>2</v>
      </c>
      <c r="AA1" s="267"/>
      <c r="AB1" s="267"/>
      <c r="AC1" s="267"/>
      <c r="AD1" s="267"/>
      <c r="AE1" s="267"/>
      <c r="AF1" s="267"/>
      <c r="AG1" s="267"/>
      <c r="AH1" s="267"/>
      <c r="AI1" s="267"/>
    </row>
    <row r="2" spans="1:90">
      <c r="A2" s="264"/>
      <c r="B2" s="153"/>
      <c r="C2" s="153"/>
      <c r="D2" s="153"/>
      <c r="E2" s="153"/>
      <c r="F2" s="266" t="s">
        <v>4</v>
      </c>
      <c r="G2" s="266"/>
      <c r="H2" s="266"/>
      <c r="I2" s="266"/>
      <c r="J2" s="266"/>
      <c r="K2" s="266"/>
      <c r="L2" s="266" t="s">
        <v>5</v>
      </c>
      <c r="M2" s="266"/>
      <c r="N2" s="266"/>
      <c r="O2" s="266"/>
      <c r="P2" s="266"/>
      <c r="Q2" s="266"/>
      <c r="R2" s="266"/>
      <c r="S2" s="266"/>
      <c r="T2" s="266"/>
      <c r="U2" s="148"/>
      <c r="V2" s="266"/>
      <c r="W2" s="266"/>
      <c r="X2" s="266"/>
      <c r="Y2" s="266"/>
      <c r="Z2" s="267"/>
      <c r="AA2" s="267"/>
      <c r="AB2" s="267"/>
      <c r="AC2" s="267"/>
      <c r="AD2" s="267"/>
      <c r="AE2" s="267"/>
      <c r="AF2" s="267"/>
      <c r="AG2" s="267"/>
      <c r="AH2" s="267"/>
      <c r="AI2" s="267"/>
    </row>
    <row r="3" spans="1:90">
      <c r="A3" s="264"/>
      <c r="B3" s="153"/>
      <c r="C3" s="153"/>
      <c r="D3" s="153"/>
      <c r="E3" s="153"/>
      <c r="F3" s="266"/>
      <c r="G3" s="266"/>
      <c r="H3" s="266"/>
      <c r="I3" s="266"/>
      <c r="J3" s="266"/>
      <c r="K3" s="266"/>
      <c r="L3" s="266"/>
      <c r="M3" s="266"/>
      <c r="N3" s="266"/>
      <c r="O3" s="266"/>
      <c r="P3" s="266"/>
      <c r="Q3" s="266"/>
      <c r="R3" s="266"/>
      <c r="S3" s="266"/>
      <c r="T3" s="266"/>
      <c r="U3" s="148"/>
      <c r="V3" s="266"/>
      <c r="W3" s="266"/>
      <c r="X3" s="266"/>
      <c r="Y3" s="266"/>
      <c r="Z3" s="267"/>
      <c r="AA3" s="267"/>
      <c r="AB3" s="267"/>
      <c r="AC3" s="267"/>
      <c r="AD3" s="267"/>
      <c r="AE3" s="267"/>
      <c r="AF3" s="267"/>
      <c r="AG3" s="267"/>
      <c r="AH3" s="267"/>
      <c r="AI3" s="267"/>
    </row>
    <row r="4" spans="1:90" ht="40.15">
      <c r="A4" s="149" t="s">
        <v>6</v>
      </c>
      <c r="B4" s="428" t="s">
        <v>315</v>
      </c>
      <c r="C4" s="429"/>
      <c r="D4" s="429"/>
      <c r="E4" s="430"/>
      <c r="F4" s="149" t="s">
        <v>7</v>
      </c>
      <c r="G4" s="149" t="s">
        <v>8</v>
      </c>
      <c r="H4" s="149" t="s">
        <v>9</v>
      </c>
      <c r="I4" s="149" t="s">
        <v>10</v>
      </c>
      <c r="J4" s="149" t="s">
        <v>11</v>
      </c>
      <c r="K4" s="149" t="s">
        <v>12</v>
      </c>
      <c r="L4" s="149" t="s">
        <v>13</v>
      </c>
      <c r="M4" s="149" t="s">
        <v>14</v>
      </c>
      <c r="N4" s="149" t="s">
        <v>15</v>
      </c>
      <c r="O4" s="149" t="s">
        <v>16</v>
      </c>
      <c r="P4" s="149" t="s">
        <v>17</v>
      </c>
      <c r="Q4" s="149" t="s">
        <v>18</v>
      </c>
      <c r="R4" s="149" t="s">
        <v>19</v>
      </c>
      <c r="S4" s="149" t="s">
        <v>20</v>
      </c>
      <c r="T4" s="149" t="s">
        <v>21</v>
      </c>
      <c r="U4" s="149" t="s">
        <v>230</v>
      </c>
      <c r="V4" s="149" t="s">
        <v>22</v>
      </c>
      <c r="W4" s="149" t="s">
        <v>23</v>
      </c>
      <c r="X4" s="149" t="s">
        <v>24</v>
      </c>
      <c r="Y4" s="149" t="s">
        <v>25</v>
      </c>
      <c r="Z4" s="271" t="s">
        <v>26</v>
      </c>
      <c r="AA4" s="271"/>
      <c r="AB4" s="271"/>
      <c r="AC4" s="271" t="s">
        <v>27</v>
      </c>
      <c r="AD4" s="271"/>
      <c r="AE4" s="271"/>
      <c r="AF4" s="272" t="s">
        <v>28</v>
      </c>
      <c r="AG4" s="272"/>
      <c r="AH4" s="272"/>
      <c r="AI4" s="272"/>
      <c r="AJ4" s="1" t="s">
        <v>29</v>
      </c>
      <c r="AK4" s="1" t="s">
        <v>15</v>
      </c>
      <c r="AL4" s="1" t="s">
        <v>30</v>
      </c>
      <c r="AM4" s="1" t="s">
        <v>31</v>
      </c>
      <c r="AN4" s="1" t="s">
        <v>32</v>
      </c>
      <c r="AO4" s="1" t="s">
        <v>33</v>
      </c>
      <c r="AP4" s="1" t="s">
        <v>34</v>
      </c>
      <c r="AQ4" s="1" t="s">
        <v>35</v>
      </c>
      <c r="AR4" s="1" t="s">
        <v>36</v>
      </c>
    </row>
    <row r="5" spans="1:90" ht="145.5" customHeight="1">
      <c r="A5" s="159">
        <v>42</v>
      </c>
      <c r="B5" s="413" t="s">
        <v>316</v>
      </c>
      <c r="C5" s="414"/>
      <c r="D5" s="414"/>
      <c r="E5" s="415"/>
      <c r="F5" s="159">
        <v>0</v>
      </c>
      <c r="G5" s="159">
        <v>100</v>
      </c>
      <c r="H5" s="159">
        <v>0</v>
      </c>
      <c r="I5" s="159">
        <v>0</v>
      </c>
      <c r="J5" s="159">
        <v>0</v>
      </c>
      <c r="K5" s="159">
        <v>0</v>
      </c>
      <c r="L5" s="159">
        <v>300</v>
      </c>
      <c r="M5" s="27"/>
      <c r="N5" s="159">
        <v>3.5</v>
      </c>
      <c r="O5" s="159">
        <v>100</v>
      </c>
      <c r="P5" s="159"/>
      <c r="Q5" s="159"/>
      <c r="R5" s="159">
        <v>20</v>
      </c>
      <c r="S5" s="159">
        <v>1</v>
      </c>
      <c r="T5" s="163" t="s">
        <v>117</v>
      </c>
      <c r="U5" s="159">
        <v>2</v>
      </c>
      <c r="V5" s="159">
        <v>53.5</v>
      </c>
      <c r="W5" s="159">
        <v>44.8</v>
      </c>
      <c r="X5" s="159">
        <v>1.7</v>
      </c>
      <c r="Y5" s="159"/>
      <c r="Z5" s="216" t="s">
        <v>211</v>
      </c>
      <c r="AA5" s="217"/>
      <c r="AB5" s="218"/>
      <c r="AC5" s="162" t="s">
        <v>212</v>
      </c>
      <c r="AD5" s="159"/>
      <c r="AE5" s="159"/>
      <c r="AF5" s="216" t="s">
        <v>317</v>
      </c>
      <c r="AG5" s="217"/>
      <c r="AH5" s="217"/>
      <c r="AI5" s="218"/>
      <c r="AJ5" s="159" t="s">
        <v>191</v>
      </c>
      <c r="AK5" s="159"/>
      <c r="AL5" s="159"/>
      <c r="AM5" s="159"/>
      <c r="AN5" s="159"/>
      <c r="AO5" s="159"/>
      <c r="AP5" s="159">
        <v>3.22</v>
      </c>
      <c r="AQ5" s="159">
        <v>10</v>
      </c>
      <c r="AU5" s="211" t="s">
        <v>318</v>
      </c>
      <c r="AV5" s="223">
        <v>38</v>
      </c>
      <c r="AW5" s="432" t="s">
        <v>319</v>
      </c>
      <c r="AX5" s="433"/>
      <c r="AY5" s="433"/>
      <c r="AZ5" s="434"/>
      <c r="BA5" s="158">
        <v>0</v>
      </c>
      <c r="BB5" s="158">
        <v>0</v>
      </c>
      <c r="BC5" s="158">
        <v>100</v>
      </c>
      <c r="BD5" s="158">
        <v>0</v>
      </c>
      <c r="BE5" s="158">
        <v>0</v>
      </c>
      <c r="BF5" s="158">
        <v>0</v>
      </c>
      <c r="BG5" s="158">
        <v>380</v>
      </c>
      <c r="BH5" s="158">
        <v>3</v>
      </c>
      <c r="BI5" s="158"/>
      <c r="BJ5" s="158">
        <v>10</v>
      </c>
      <c r="BK5" s="158"/>
      <c r="BL5" s="158"/>
      <c r="BM5" s="158">
        <v>30</v>
      </c>
      <c r="BN5" s="158">
        <v>1</v>
      </c>
      <c r="BO5" s="158" t="s">
        <v>57</v>
      </c>
      <c r="BP5" s="158">
        <v>1</v>
      </c>
      <c r="BQ5" s="158">
        <v>54.5</v>
      </c>
      <c r="BR5" s="158">
        <v>35</v>
      </c>
      <c r="BS5" s="158">
        <v>10.5</v>
      </c>
      <c r="BT5" s="158"/>
      <c r="BU5" s="216" t="s">
        <v>171</v>
      </c>
      <c r="BV5" s="217"/>
      <c r="BW5" s="218"/>
      <c r="BX5" s="201" t="s">
        <v>172</v>
      </c>
      <c r="BY5" s="202"/>
      <c r="BZ5" s="203"/>
      <c r="CA5" s="207" t="s">
        <v>201</v>
      </c>
      <c r="CB5" s="208"/>
      <c r="CC5" s="208"/>
      <c r="CD5" s="209"/>
      <c r="CE5" s="158" t="s">
        <v>202</v>
      </c>
      <c r="CF5" s="158">
        <v>1</v>
      </c>
      <c r="CG5" s="158"/>
      <c r="CH5" s="158"/>
      <c r="CI5" s="158">
        <v>420</v>
      </c>
      <c r="CJ5" s="158"/>
      <c r="CK5" s="158">
        <v>5</v>
      </c>
      <c r="CL5" s="158">
        <v>1</v>
      </c>
    </row>
    <row r="6" spans="1:90">
      <c r="A6" s="214">
        <v>43</v>
      </c>
      <c r="B6" s="416" t="s">
        <v>320</v>
      </c>
      <c r="C6" s="208"/>
      <c r="D6" s="208"/>
      <c r="E6" s="209"/>
      <c r="F6" s="158">
        <v>0</v>
      </c>
      <c r="G6" s="158">
        <v>90</v>
      </c>
      <c r="H6" s="158">
        <v>10</v>
      </c>
      <c r="I6" s="158">
        <v>0</v>
      </c>
      <c r="J6" s="158">
        <v>0</v>
      </c>
      <c r="K6" s="158">
        <v>0</v>
      </c>
      <c r="L6" s="158">
        <v>560</v>
      </c>
      <c r="M6" s="158">
        <v>10</v>
      </c>
      <c r="N6" s="158">
        <v>4</v>
      </c>
      <c r="O6" s="28">
        <v>22.5</v>
      </c>
      <c r="P6" s="158"/>
      <c r="Q6" s="158">
        <v>90</v>
      </c>
      <c r="R6" s="158"/>
      <c r="S6" s="158">
        <v>1</v>
      </c>
      <c r="T6" s="157" t="s">
        <v>57</v>
      </c>
      <c r="U6" s="158">
        <v>1</v>
      </c>
      <c r="V6" s="158">
        <v>29</v>
      </c>
      <c r="W6" s="158">
        <v>71</v>
      </c>
      <c r="X6" s="158">
        <v>0</v>
      </c>
      <c r="Y6" s="158"/>
      <c r="Z6" s="216" t="s">
        <v>214</v>
      </c>
      <c r="AA6" s="217"/>
      <c r="AB6" s="218"/>
      <c r="AC6" s="201" t="s">
        <v>215</v>
      </c>
      <c r="AD6" s="202"/>
      <c r="AE6" s="203"/>
      <c r="AF6" s="207" t="s">
        <v>321</v>
      </c>
      <c r="AG6" s="208"/>
      <c r="AH6" s="208"/>
      <c r="AI6" s="209"/>
      <c r="AJ6" s="158" t="s">
        <v>217</v>
      </c>
      <c r="AK6" s="158"/>
      <c r="AL6" s="158"/>
      <c r="AM6" s="158"/>
      <c r="AN6" s="158"/>
      <c r="AO6" s="158"/>
      <c r="AP6" s="158"/>
      <c r="AQ6" s="158"/>
      <c r="AU6" s="211"/>
      <c r="AV6" s="431"/>
      <c r="AW6" s="435"/>
      <c r="AX6" s="436"/>
      <c r="AY6" s="436"/>
      <c r="AZ6" s="437"/>
      <c r="BA6" s="158">
        <v>0</v>
      </c>
      <c r="BB6" s="158">
        <v>0</v>
      </c>
      <c r="BC6" s="158">
        <v>100</v>
      </c>
      <c r="BD6" s="158">
        <v>0</v>
      </c>
      <c r="BE6" s="158">
        <v>0</v>
      </c>
      <c r="BF6" s="158">
        <v>0</v>
      </c>
      <c r="BG6" s="158">
        <v>380</v>
      </c>
      <c r="BH6" s="158">
        <v>3</v>
      </c>
      <c r="BI6" s="158"/>
      <c r="BJ6" s="158">
        <v>10</v>
      </c>
      <c r="BK6" s="158"/>
      <c r="BL6" s="158"/>
      <c r="BM6" s="158">
        <v>30</v>
      </c>
      <c r="BN6" s="158">
        <v>1</v>
      </c>
      <c r="BO6" s="158" t="s">
        <v>57</v>
      </c>
      <c r="BP6" s="158">
        <v>1</v>
      </c>
      <c r="BQ6" s="158">
        <v>68.8</v>
      </c>
      <c r="BR6" s="158">
        <v>24.8</v>
      </c>
      <c r="BS6" s="158">
        <v>6.4</v>
      </c>
      <c r="BT6" s="158"/>
      <c r="BU6" s="219"/>
      <c r="BV6" s="294"/>
      <c r="BW6" s="220"/>
      <c r="BX6" s="204"/>
      <c r="BY6" s="205"/>
      <c r="BZ6" s="206"/>
      <c r="CA6" s="210"/>
      <c r="CB6" s="361"/>
      <c r="CC6" s="361"/>
      <c r="CD6" s="211"/>
      <c r="CE6" s="158" t="s">
        <v>204</v>
      </c>
      <c r="CF6" s="158">
        <v>1</v>
      </c>
      <c r="CG6" s="158"/>
      <c r="CH6" s="158"/>
      <c r="CI6" s="158">
        <v>420</v>
      </c>
      <c r="CJ6" s="158"/>
      <c r="CK6" s="158">
        <v>5</v>
      </c>
      <c r="CL6" s="158">
        <v>1</v>
      </c>
    </row>
    <row r="7" spans="1:90">
      <c r="A7" s="214"/>
      <c r="B7" s="210"/>
      <c r="C7" s="361"/>
      <c r="D7" s="361"/>
      <c r="E7" s="211"/>
      <c r="F7" s="158">
        <v>0</v>
      </c>
      <c r="G7" s="158">
        <v>70</v>
      </c>
      <c r="H7" s="158">
        <v>30</v>
      </c>
      <c r="I7" s="158">
        <v>0</v>
      </c>
      <c r="J7" s="158">
        <v>0</v>
      </c>
      <c r="K7" s="158">
        <v>0</v>
      </c>
      <c r="L7" s="158">
        <v>560</v>
      </c>
      <c r="M7" s="158">
        <v>10</v>
      </c>
      <c r="N7" s="158">
        <v>4</v>
      </c>
      <c r="O7" s="28">
        <v>22.5</v>
      </c>
      <c r="P7" s="158"/>
      <c r="Q7" s="158">
        <v>90</v>
      </c>
      <c r="R7" s="158"/>
      <c r="S7" s="158">
        <v>1</v>
      </c>
      <c r="T7" s="158" t="s">
        <v>57</v>
      </c>
      <c r="U7" s="158">
        <v>1</v>
      </c>
      <c r="V7" s="158">
        <v>68</v>
      </c>
      <c r="W7" s="158">
        <v>28</v>
      </c>
      <c r="X7" s="158">
        <v>4</v>
      </c>
      <c r="Y7" s="158"/>
      <c r="Z7" s="219"/>
      <c r="AA7" s="198"/>
      <c r="AB7" s="220"/>
      <c r="AC7" s="204"/>
      <c r="AD7" s="205"/>
      <c r="AE7" s="206"/>
      <c r="AF7" s="210"/>
      <c r="AG7" s="197"/>
      <c r="AH7" s="197"/>
      <c r="AI7" s="211"/>
      <c r="AJ7" s="158" t="s">
        <v>217</v>
      </c>
      <c r="AK7" s="158"/>
      <c r="AL7" s="158"/>
      <c r="AM7" s="158"/>
      <c r="AN7" s="158"/>
      <c r="AO7" s="158"/>
      <c r="AP7" s="158"/>
      <c r="AQ7" s="158"/>
      <c r="AU7" s="211"/>
      <c r="AV7" s="431"/>
      <c r="AW7" s="435"/>
      <c r="AX7" s="436"/>
      <c r="AY7" s="436"/>
      <c r="AZ7" s="437"/>
      <c r="BA7" s="158">
        <v>100</v>
      </c>
      <c r="BB7" s="158">
        <v>0</v>
      </c>
      <c r="BC7" s="158">
        <v>0</v>
      </c>
      <c r="BD7" s="158">
        <v>0</v>
      </c>
      <c r="BE7" s="158">
        <v>0</v>
      </c>
      <c r="BF7" s="158">
        <v>0</v>
      </c>
      <c r="BG7" s="158">
        <v>430</v>
      </c>
      <c r="BH7" s="158">
        <v>3</v>
      </c>
      <c r="BI7" s="158"/>
      <c r="BJ7" s="158">
        <v>10</v>
      </c>
      <c r="BK7" s="158"/>
      <c r="BL7" s="158"/>
      <c r="BM7" s="158">
        <v>30</v>
      </c>
      <c r="BN7" s="158">
        <v>1</v>
      </c>
      <c r="BO7" s="158" t="s">
        <v>57</v>
      </c>
      <c r="BP7" s="158">
        <v>1</v>
      </c>
      <c r="BQ7" s="158">
        <v>67.8</v>
      </c>
      <c r="BR7" s="158">
        <v>23.7</v>
      </c>
      <c r="BS7" s="158">
        <v>8.5</v>
      </c>
      <c r="BT7" s="158"/>
      <c r="BU7" s="219"/>
      <c r="BV7" s="294"/>
      <c r="BW7" s="220"/>
      <c r="BX7" s="204"/>
      <c r="BY7" s="205"/>
      <c r="BZ7" s="206"/>
      <c r="CA7" s="210"/>
      <c r="CB7" s="361"/>
      <c r="CC7" s="361"/>
      <c r="CD7" s="211"/>
      <c r="CE7" s="158" t="s">
        <v>205</v>
      </c>
      <c r="CF7" s="158">
        <v>1</v>
      </c>
      <c r="CG7" s="158"/>
      <c r="CH7" s="158"/>
      <c r="CI7" s="158">
        <v>420</v>
      </c>
      <c r="CJ7" s="158"/>
      <c r="CK7" s="158">
        <v>5</v>
      </c>
      <c r="CL7" s="158">
        <v>1</v>
      </c>
    </row>
    <row r="8" spans="1:90">
      <c r="A8" s="214"/>
      <c r="B8" s="210"/>
      <c r="C8" s="361"/>
      <c r="D8" s="361"/>
      <c r="E8" s="211"/>
      <c r="F8" s="158">
        <v>0</v>
      </c>
      <c r="G8" s="158">
        <v>50</v>
      </c>
      <c r="H8" s="158">
        <v>50</v>
      </c>
      <c r="I8" s="158">
        <v>0</v>
      </c>
      <c r="J8" s="158">
        <v>0</v>
      </c>
      <c r="K8" s="158">
        <v>0</v>
      </c>
      <c r="L8" s="158">
        <v>560</v>
      </c>
      <c r="M8" s="158">
        <v>10</v>
      </c>
      <c r="N8" s="158">
        <v>4</v>
      </c>
      <c r="O8" s="28">
        <v>22.5</v>
      </c>
      <c r="P8" s="158"/>
      <c r="Q8" s="158">
        <v>90</v>
      </c>
      <c r="R8" s="158"/>
      <c r="S8" s="158">
        <v>1</v>
      </c>
      <c r="T8" s="158" t="s">
        <v>57</v>
      </c>
      <c r="U8" s="158">
        <v>1</v>
      </c>
      <c r="V8" s="158">
        <v>70</v>
      </c>
      <c r="W8" s="158">
        <v>25</v>
      </c>
      <c r="X8" s="158">
        <v>5</v>
      </c>
      <c r="Y8" s="158"/>
      <c r="Z8" s="219"/>
      <c r="AA8" s="198"/>
      <c r="AB8" s="220"/>
      <c r="AC8" s="204"/>
      <c r="AD8" s="205"/>
      <c r="AE8" s="206"/>
      <c r="AF8" s="210"/>
      <c r="AG8" s="197"/>
      <c r="AH8" s="197"/>
      <c r="AI8" s="211"/>
      <c r="AJ8" s="158" t="s">
        <v>217</v>
      </c>
      <c r="AK8" s="158"/>
      <c r="AL8" s="158"/>
      <c r="AM8" s="158"/>
      <c r="AN8" s="158"/>
      <c r="AO8" s="158"/>
      <c r="AP8" s="158"/>
      <c r="AQ8" s="158"/>
      <c r="AU8" s="211"/>
      <c r="AV8" s="431"/>
      <c r="AW8" s="435"/>
      <c r="AX8" s="436"/>
      <c r="AY8" s="436"/>
      <c r="AZ8" s="437"/>
      <c r="BA8" s="158">
        <v>100</v>
      </c>
      <c r="BB8" s="158">
        <v>0</v>
      </c>
      <c r="BC8" s="158">
        <v>0</v>
      </c>
      <c r="BD8" s="158">
        <v>0</v>
      </c>
      <c r="BE8" s="158">
        <v>0</v>
      </c>
      <c r="BF8" s="158">
        <v>0</v>
      </c>
      <c r="BG8" s="158">
        <v>430</v>
      </c>
      <c r="BH8" s="158">
        <v>3</v>
      </c>
      <c r="BI8" s="158"/>
      <c r="BJ8" s="158">
        <v>10</v>
      </c>
      <c r="BK8" s="158"/>
      <c r="BL8" s="158"/>
      <c r="BM8" s="158">
        <v>30</v>
      </c>
      <c r="BN8" s="158">
        <v>1</v>
      </c>
      <c r="BO8" s="158" t="s">
        <v>57</v>
      </c>
      <c r="BP8" s="158">
        <v>1</v>
      </c>
      <c r="BQ8" s="158">
        <v>74.3</v>
      </c>
      <c r="BR8" s="158">
        <v>13.4</v>
      </c>
      <c r="BS8" s="158">
        <v>12.3</v>
      </c>
      <c r="BT8" s="158"/>
      <c r="BU8" s="219"/>
      <c r="BV8" s="294"/>
      <c r="BW8" s="220"/>
      <c r="BX8" s="204"/>
      <c r="BY8" s="205"/>
      <c r="BZ8" s="206"/>
      <c r="CA8" s="210"/>
      <c r="CB8" s="361"/>
      <c r="CC8" s="361"/>
      <c r="CD8" s="211"/>
      <c r="CE8" s="158" t="s">
        <v>206</v>
      </c>
      <c r="CF8" s="158">
        <v>1</v>
      </c>
      <c r="CG8" s="158"/>
      <c r="CH8" s="158"/>
      <c r="CI8" s="158">
        <v>270</v>
      </c>
      <c r="CJ8" s="158"/>
      <c r="CK8" s="158">
        <v>0.3</v>
      </c>
      <c r="CL8" s="158">
        <v>1</v>
      </c>
    </row>
    <row r="9" spans="1:90">
      <c r="A9" s="214"/>
      <c r="B9" s="210"/>
      <c r="C9" s="361"/>
      <c r="D9" s="361"/>
      <c r="E9" s="211"/>
      <c r="F9" s="158">
        <v>0</v>
      </c>
      <c r="G9" s="158">
        <v>30</v>
      </c>
      <c r="H9" s="158">
        <v>70</v>
      </c>
      <c r="I9" s="158">
        <v>0</v>
      </c>
      <c r="J9" s="158">
        <v>0</v>
      </c>
      <c r="K9" s="158">
        <v>0</v>
      </c>
      <c r="L9" s="158">
        <v>560</v>
      </c>
      <c r="M9" s="158">
        <v>10</v>
      </c>
      <c r="N9" s="158">
        <v>4</v>
      </c>
      <c r="O9" s="28">
        <v>22.5</v>
      </c>
      <c r="P9" s="158"/>
      <c r="Q9" s="158">
        <v>90</v>
      </c>
      <c r="R9" s="158"/>
      <c r="S9" s="158">
        <v>1</v>
      </c>
      <c r="T9" s="158" t="s">
        <v>57</v>
      </c>
      <c r="U9" s="158">
        <v>1</v>
      </c>
      <c r="V9" s="158">
        <v>78</v>
      </c>
      <c r="W9" s="158">
        <v>20</v>
      </c>
      <c r="X9" s="158">
        <v>2</v>
      </c>
      <c r="Y9" s="158"/>
      <c r="Z9" s="219"/>
      <c r="AA9" s="198"/>
      <c r="AB9" s="220"/>
      <c r="AC9" s="204"/>
      <c r="AD9" s="205"/>
      <c r="AE9" s="206"/>
      <c r="AF9" s="210"/>
      <c r="AG9" s="197"/>
      <c r="AH9" s="197"/>
      <c r="AI9" s="211"/>
      <c r="AJ9" s="158" t="s">
        <v>217</v>
      </c>
      <c r="AK9" s="158"/>
      <c r="AL9" s="158"/>
      <c r="AM9" s="158"/>
      <c r="AN9" s="158"/>
      <c r="AO9" s="158"/>
      <c r="AP9" s="158"/>
      <c r="AQ9" s="158"/>
      <c r="AU9" s="211"/>
      <c r="AV9" s="431"/>
      <c r="AW9" s="435"/>
      <c r="AX9" s="436"/>
      <c r="AY9" s="436"/>
      <c r="AZ9" s="437"/>
      <c r="BA9" s="158">
        <v>100</v>
      </c>
      <c r="BB9" s="158">
        <v>0</v>
      </c>
      <c r="BC9" s="158">
        <v>0</v>
      </c>
      <c r="BD9" s="158">
        <v>0</v>
      </c>
      <c r="BE9" s="158">
        <v>0</v>
      </c>
      <c r="BF9" s="158">
        <v>0</v>
      </c>
      <c r="BG9" s="158">
        <v>430</v>
      </c>
      <c r="BH9" s="158">
        <v>3</v>
      </c>
      <c r="BI9" s="158"/>
      <c r="BJ9" s="158">
        <v>10</v>
      </c>
      <c r="BK9" s="158"/>
      <c r="BL9" s="158"/>
      <c r="BM9" s="158">
        <v>30</v>
      </c>
      <c r="BN9" s="158">
        <v>1</v>
      </c>
      <c r="BO9" s="158" t="s">
        <v>57</v>
      </c>
      <c r="BP9" s="158">
        <v>1</v>
      </c>
      <c r="BQ9" s="158">
        <v>49.8</v>
      </c>
      <c r="BR9" s="158">
        <v>44.3</v>
      </c>
      <c r="BS9" s="158">
        <v>5.8</v>
      </c>
      <c r="BT9" s="158"/>
      <c r="BU9" s="219"/>
      <c r="BV9" s="294"/>
      <c r="BW9" s="220"/>
      <c r="BX9" s="204"/>
      <c r="BY9" s="205"/>
      <c r="BZ9" s="206"/>
      <c r="CA9" s="210"/>
      <c r="CB9" s="361"/>
      <c r="CC9" s="361"/>
      <c r="CD9" s="211"/>
      <c r="CE9" s="158" t="s">
        <v>192</v>
      </c>
      <c r="CF9" s="158">
        <v>1</v>
      </c>
      <c r="CG9" s="158"/>
      <c r="CH9" s="158"/>
      <c r="CI9" s="158">
        <v>360</v>
      </c>
      <c r="CJ9" s="158"/>
      <c r="CK9" s="158">
        <v>10</v>
      </c>
      <c r="CL9" s="158">
        <v>1</v>
      </c>
    </row>
    <row r="10" spans="1:90">
      <c r="A10" s="214"/>
      <c r="B10" s="210"/>
      <c r="C10" s="361"/>
      <c r="D10" s="361"/>
      <c r="E10" s="211"/>
      <c r="F10" s="158">
        <v>0</v>
      </c>
      <c r="G10" s="158">
        <v>10</v>
      </c>
      <c r="H10" s="158">
        <v>90</v>
      </c>
      <c r="I10" s="158">
        <v>0</v>
      </c>
      <c r="J10" s="158">
        <v>0</v>
      </c>
      <c r="K10" s="158">
        <v>0</v>
      </c>
      <c r="L10" s="158">
        <v>560</v>
      </c>
      <c r="M10" s="158">
        <v>10</v>
      </c>
      <c r="N10" s="158">
        <v>4</v>
      </c>
      <c r="O10" s="28">
        <v>22.5</v>
      </c>
      <c r="P10" s="158"/>
      <c r="Q10" s="158">
        <v>90</v>
      </c>
      <c r="R10" s="158"/>
      <c r="S10" s="158">
        <v>1</v>
      </c>
      <c r="T10" s="158" t="s">
        <v>57</v>
      </c>
      <c r="U10" s="158">
        <v>1</v>
      </c>
      <c r="V10" s="158">
        <v>80</v>
      </c>
      <c r="W10" s="158">
        <v>12</v>
      </c>
      <c r="X10" s="158">
        <v>2</v>
      </c>
      <c r="Y10" s="158"/>
      <c r="Z10" s="219"/>
      <c r="AA10" s="198"/>
      <c r="AB10" s="220"/>
      <c r="AC10" s="204"/>
      <c r="AD10" s="205"/>
      <c r="AE10" s="206"/>
      <c r="AF10" s="210"/>
      <c r="AG10" s="197"/>
      <c r="AH10" s="197"/>
      <c r="AI10" s="211"/>
      <c r="AJ10" s="158" t="s">
        <v>217</v>
      </c>
      <c r="AK10" s="158"/>
      <c r="AL10" s="158"/>
      <c r="AM10" s="158"/>
      <c r="AN10" s="158"/>
      <c r="AO10" s="158"/>
      <c r="AP10" s="158"/>
      <c r="AQ10" s="158"/>
      <c r="AU10" s="211"/>
      <c r="AV10" s="431"/>
      <c r="AW10" s="435"/>
      <c r="AX10" s="436"/>
      <c r="AY10" s="436"/>
      <c r="AZ10" s="437"/>
      <c r="BA10" s="158">
        <v>100</v>
      </c>
      <c r="BB10" s="158">
        <v>0</v>
      </c>
      <c r="BC10" s="158">
        <v>0</v>
      </c>
      <c r="BD10" s="158">
        <v>0</v>
      </c>
      <c r="BE10" s="158">
        <v>0</v>
      </c>
      <c r="BF10" s="158">
        <v>0</v>
      </c>
      <c r="BG10" s="158">
        <v>430</v>
      </c>
      <c r="BH10" s="158">
        <v>3</v>
      </c>
      <c r="BI10" s="158"/>
      <c r="BJ10" s="158">
        <v>10</v>
      </c>
      <c r="BK10" s="158"/>
      <c r="BL10" s="158"/>
      <c r="BM10" s="158">
        <v>30</v>
      </c>
      <c r="BN10" s="158">
        <v>1</v>
      </c>
      <c r="BO10" s="158" t="s">
        <v>57</v>
      </c>
      <c r="BP10" s="158">
        <v>1</v>
      </c>
      <c r="BQ10" s="158">
        <v>71.099999999999994</v>
      </c>
      <c r="BR10" s="158">
        <v>11</v>
      </c>
      <c r="BS10" s="158">
        <v>17.899999999999999</v>
      </c>
      <c r="BT10" s="158"/>
      <c r="BU10" s="219"/>
      <c r="BV10" s="294"/>
      <c r="BW10" s="220"/>
      <c r="BX10" s="204"/>
      <c r="BY10" s="205"/>
      <c r="BZ10" s="206"/>
      <c r="CA10" s="210"/>
      <c r="CB10" s="361"/>
      <c r="CC10" s="361"/>
      <c r="CD10" s="211"/>
      <c r="CE10" s="158" t="s">
        <v>207</v>
      </c>
      <c r="CF10" s="158">
        <v>1</v>
      </c>
      <c r="CG10" s="158"/>
      <c r="CH10" s="158"/>
      <c r="CI10" s="158">
        <v>1030</v>
      </c>
      <c r="CJ10" s="158"/>
      <c r="CK10" s="158">
        <v>100</v>
      </c>
      <c r="CL10" s="158">
        <v>1</v>
      </c>
    </row>
    <row r="11" spans="1:90">
      <c r="A11" s="214"/>
      <c r="B11" s="210"/>
      <c r="C11" s="361"/>
      <c r="D11" s="361"/>
      <c r="E11" s="211"/>
      <c r="F11" s="158">
        <v>10</v>
      </c>
      <c r="G11" s="158">
        <v>90</v>
      </c>
      <c r="H11" s="158">
        <v>0</v>
      </c>
      <c r="I11" s="158">
        <v>0</v>
      </c>
      <c r="J11" s="158">
        <v>0</v>
      </c>
      <c r="K11" s="158">
        <v>0</v>
      </c>
      <c r="L11" s="158">
        <v>560</v>
      </c>
      <c r="M11" s="158">
        <v>10</v>
      </c>
      <c r="N11" s="158">
        <v>4</v>
      </c>
      <c r="O11" s="28">
        <v>22.5</v>
      </c>
      <c r="P11" s="158"/>
      <c r="Q11" s="158">
        <v>90</v>
      </c>
      <c r="R11" s="158"/>
      <c r="S11" s="158">
        <v>1</v>
      </c>
      <c r="T11" s="158" t="s">
        <v>57</v>
      </c>
      <c r="U11" s="158">
        <v>1</v>
      </c>
      <c r="V11" s="158">
        <v>55</v>
      </c>
      <c r="W11" s="158">
        <v>40</v>
      </c>
      <c r="X11" s="158">
        <v>5</v>
      </c>
      <c r="Y11" s="158"/>
      <c r="Z11" s="219"/>
      <c r="AA11" s="198"/>
      <c r="AB11" s="220"/>
      <c r="AC11" s="204"/>
      <c r="AD11" s="205"/>
      <c r="AE11" s="206"/>
      <c r="AF11" s="210"/>
      <c r="AG11" s="197"/>
      <c r="AH11" s="197"/>
      <c r="AI11" s="211"/>
      <c r="AJ11" s="158" t="s">
        <v>217</v>
      </c>
      <c r="AK11" s="158"/>
      <c r="AL11" s="158"/>
      <c r="AM11" s="158"/>
      <c r="AN11" s="158"/>
      <c r="AO11" s="158"/>
      <c r="AP11" s="158"/>
      <c r="AQ11" s="158"/>
      <c r="AU11" s="211"/>
      <c r="AV11" s="431"/>
      <c r="AW11" s="435"/>
      <c r="AX11" s="436"/>
      <c r="AY11" s="436"/>
      <c r="AZ11" s="437"/>
      <c r="BA11" s="158">
        <v>100</v>
      </c>
      <c r="BB11" s="158">
        <v>0</v>
      </c>
      <c r="BC11" s="158">
        <v>0</v>
      </c>
      <c r="BD11" s="158">
        <v>0</v>
      </c>
      <c r="BE11" s="158">
        <v>0</v>
      </c>
      <c r="BF11" s="158">
        <v>0</v>
      </c>
      <c r="BG11" s="158">
        <v>430</v>
      </c>
      <c r="BH11" s="158">
        <v>3</v>
      </c>
      <c r="BI11" s="158"/>
      <c r="BJ11" s="158">
        <v>10</v>
      </c>
      <c r="BK11" s="158"/>
      <c r="BL11" s="158"/>
      <c r="BM11" s="158">
        <v>30</v>
      </c>
      <c r="BN11" s="158">
        <v>1</v>
      </c>
      <c r="BO11" s="158" t="s">
        <v>57</v>
      </c>
      <c r="BP11" s="158">
        <v>1</v>
      </c>
      <c r="BQ11" s="158">
        <v>81.400000000000006</v>
      </c>
      <c r="BR11" s="158">
        <v>10.1</v>
      </c>
      <c r="BS11" s="158">
        <v>8.5</v>
      </c>
      <c r="BT11" s="158"/>
      <c r="BU11" s="219"/>
      <c r="BV11" s="294"/>
      <c r="BW11" s="220"/>
      <c r="BX11" s="204"/>
      <c r="BY11" s="205"/>
      <c r="BZ11" s="206"/>
      <c r="CA11" s="210"/>
      <c r="CB11" s="361"/>
      <c r="CC11" s="361"/>
      <c r="CD11" s="211"/>
      <c r="CE11" s="158" t="s">
        <v>207</v>
      </c>
      <c r="CF11" s="158">
        <v>1</v>
      </c>
      <c r="CG11" s="158"/>
      <c r="CH11" s="158"/>
      <c r="CI11" s="158">
        <v>1030</v>
      </c>
      <c r="CJ11" s="158"/>
      <c r="CK11" s="158">
        <v>100</v>
      </c>
      <c r="CL11" s="158">
        <v>1</v>
      </c>
    </row>
    <row r="12" spans="1:90">
      <c r="A12" s="214"/>
      <c r="B12" s="210"/>
      <c r="C12" s="361"/>
      <c r="D12" s="361"/>
      <c r="E12" s="211"/>
      <c r="F12" s="158">
        <v>30</v>
      </c>
      <c r="G12" s="158">
        <v>70</v>
      </c>
      <c r="H12" s="158">
        <v>0</v>
      </c>
      <c r="I12" s="158">
        <v>0</v>
      </c>
      <c r="J12" s="158">
        <v>0</v>
      </c>
      <c r="K12" s="158">
        <v>0</v>
      </c>
      <c r="L12" s="158">
        <v>560</v>
      </c>
      <c r="M12" s="158">
        <v>10</v>
      </c>
      <c r="N12" s="158">
        <v>4</v>
      </c>
      <c r="O12" s="28">
        <v>22.5</v>
      </c>
      <c r="P12" s="158"/>
      <c r="Q12" s="158">
        <v>90</v>
      </c>
      <c r="R12" s="158"/>
      <c r="S12" s="158">
        <v>1</v>
      </c>
      <c r="T12" s="158" t="s">
        <v>57</v>
      </c>
      <c r="U12" s="158">
        <v>1</v>
      </c>
      <c r="V12" s="158">
        <v>75</v>
      </c>
      <c r="W12" s="158">
        <v>20</v>
      </c>
      <c r="X12" s="158">
        <v>5</v>
      </c>
      <c r="Y12" s="158"/>
      <c r="Z12" s="219"/>
      <c r="AA12" s="198"/>
      <c r="AB12" s="220"/>
      <c r="AC12" s="204"/>
      <c r="AD12" s="205"/>
      <c r="AE12" s="206"/>
      <c r="AF12" s="210"/>
      <c r="AG12" s="197"/>
      <c r="AH12" s="197"/>
      <c r="AI12" s="211"/>
      <c r="AJ12" s="158" t="s">
        <v>217</v>
      </c>
      <c r="AK12" s="158"/>
      <c r="AL12" s="158"/>
      <c r="AM12" s="158"/>
      <c r="AN12" s="158"/>
      <c r="AO12" s="158"/>
      <c r="AP12" s="158"/>
      <c r="AQ12" s="158"/>
      <c r="AU12" s="211"/>
      <c r="AV12" s="431"/>
      <c r="AW12" s="435"/>
      <c r="AX12" s="436"/>
      <c r="AY12" s="436"/>
      <c r="AZ12" s="437"/>
      <c r="BA12" s="158">
        <v>100</v>
      </c>
      <c r="BB12" s="158">
        <v>0</v>
      </c>
      <c r="BC12" s="158">
        <v>0</v>
      </c>
      <c r="BD12" s="158">
        <v>0</v>
      </c>
      <c r="BE12" s="158">
        <v>0</v>
      </c>
      <c r="BF12" s="158">
        <v>0</v>
      </c>
      <c r="BG12" s="158">
        <v>430</v>
      </c>
      <c r="BH12" s="158">
        <v>3</v>
      </c>
      <c r="BI12" s="158"/>
      <c r="BJ12" s="158">
        <v>10</v>
      </c>
      <c r="BK12" s="158"/>
      <c r="BL12" s="158"/>
      <c r="BM12" s="158">
        <v>30</v>
      </c>
      <c r="BN12" s="158">
        <v>1</v>
      </c>
      <c r="BO12" s="158" t="s">
        <v>57</v>
      </c>
      <c r="BP12" s="158">
        <v>1</v>
      </c>
      <c r="BQ12" s="158">
        <v>80.099999999999994</v>
      </c>
      <c r="BR12" s="158">
        <v>9.1999999999999993</v>
      </c>
      <c r="BS12" s="158">
        <v>10.7</v>
      </c>
      <c r="BT12" s="158"/>
      <c r="BU12" s="219"/>
      <c r="BV12" s="294"/>
      <c r="BW12" s="220"/>
      <c r="BX12" s="204"/>
      <c r="BY12" s="205"/>
      <c r="BZ12" s="206"/>
      <c r="CA12" s="210"/>
      <c r="CB12" s="361"/>
      <c r="CC12" s="361"/>
      <c r="CD12" s="211"/>
      <c r="CE12" s="158" t="s">
        <v>207</v>
      </c>
      <c r="CF12" s="158">
        <v>1</v>
      </c>
      <c r="CG12" s="158"/>
      <c r="CH12" s="158"/>
      <c r="CI12" s="158">
        <v>1030</v>
      </c>
      <c r="CJ12" s="158"/>
      <c r="CK12" s="158">
        <v>100</v>
      </c>
      <c r="CL12" s="158">
        <v>1</v>
      </c>
    </row>
    <row r="13" spans="1:90">
      <c r="A13" s="214"/>
      <c r="B13" s="210"/>
      <c r="C13" s="361"/>
      <c r="D13" s="361"/>
      <c r="E13" s="211"/>
      <c r="F13" s="158">
        <v>50</v>
      </c>
      <c r="G13" s="158">
        <v>50</v>
      </c>
      <c r="H13" s="158">
        <v>0</v>
      </c>
      <c r="I13" s="158">
        <v>0</v>
      </c>
      <c r="J13" s="158">
        <v>0</v>
      </c>
      <c r="K13" s="158">
        <v>0</v>
      </c>
      <c r="L13" s="158">
        <v>560</v>
      </c>
      <c r="M13" s="158">
        <v>10</v>
      </c>
      <c r="N13" s="158">
        <v>4</v>
      </c>
      <c r="O13" s="28">
        <v>22.5</v>
      </c>
      <c r="P13" s="158"/>
      <c r="Q13" s="158">
        <v>90</v>
      </c>
      <c r="R13" s="158"/>
      <c r="S13" s="158">
        <v>1</v>
      </c>
      <c r="T13" s="158" t="s">
        <v>57</v>
      </c>
      <c r="U13" s="158">
        <v>1</v>
      </c>
      <c r="V13" s="158">
        <v>78</v>
      </c>
      <c r="W13" s="158">
        <v>21</v>
      </c>
      <c r="X13" s="158">
        <v>1</v>
      </c>
      <c r="Y13" s="158"/>
      <c r="Z13" s="219"/>
      <c r="AA13" s="198"/>
      <c r="AB13" s="220"/>
      <c r="AC13" s="204"/>
      <c r="AD13" s="205"/>
      <c r="AE13" s="206"/>
      <c r="AF13" s="210"/>
      <c r="AG13" s="197"/>
      <c r="AH13" s="197"/>
      <c r="AI13" s="211"/>
      <c r="AJ13" s="158" t="s">
        <v>217</v>
      </c>
      <c r="AK13" s="158"/>
      <c r="AL13" s="158"/>
      <c r="AM13" s="158"/>
      <c r="AN13" s="158"/>
      <c r="AO13" s="158"/>
      <c r="AP13" s="158"/>
      <c r="AQ13" s="158"/>
      <c r="AU13" s="211"/>
      <c r="AV13" s="431"/>
      <c r="AW13" s="435"/>
      <c r="AX13" s="436"/>
      <c r="AY13" s="436"/>
      <c r="AZ13" s="437"/>
      <c r="BA13" s="158">
        <v>100</v>
      </c>
      <c r="BB13" s="158">
        <v>0</v>
      </c>
      <c r="BC13" s="158">
        <v>0</v>
      </c>
      <c r="BD13" s="158">
        <v>0</v>
      </c>
      <c r="BE13" s="158">
        <v>0</v>
      </c>
      <c r="BF13" s="158">
        <v>0</v>
      </c>
      <c r="BG13" s="158">
        <v>430</v>
      </c>
      <c r="BH13" s="158">
        <v>3</v>
      </c>
      <c r="BI13" s="158"/>
      <c r="BJ13" s="158">
        <v>10</v>
      </c>
      <c r="BK13" s="158"/>
      <c r="BL13" s="158"/>
      <c r="BM13" s="158">
        <v>30</v>
      </c>
      <c r="BN13" s="158">
        <v>1</v>
      </c>
      <c r="BO13" s="158" t="s">
        <v>57</v>
      </c>
      <c r="BP13" s="158">
        <v>1</v>
      </c>
      <c r="BQ13" s="158">
        <v>81.900000000000006</v>
      </c>
      <c r="BR13" s="158">
        <v>9.3000000000000007</v>
      </c>
      <c r="BS13" s="158">
        <v>8.8000000000000007</v>
      </c>
      <c r="BT13" s="158"/>
      <c r="BU13" s="219"/>
      <c r="BV13" s="294"/>
      <c r="BW13" s="220"/>
      <c r="BX13" s="204"/>
      <c r="BY13" s="205"/>
      <c r="BZ13" s="206"/>
      <c r="CA13" s="210"/>
      <c r="CB13" s="361"/>
      <c r="CC13" s="361"/>
      <c r="CD13" s="211"/>
      <c r="CE13" s="158" t="s">
        <v>207</v>
      </c>
      <c r="CF13" s="158">
        <v>1</v>
      </c>
      <c r="CG13" s="158"/>
      <c r="CH13" s="158"/>
      <c r="CI13" s="158">
        <v>1030</v>
      </c>
      <c r="CJ13" s="158"/>
      <c r="CK13" s="158">
        <v>100</v>
      </c>
      <c r="CL13" s="158">
        <v>1</v>
      </c>
    </row>
    <row r="14" spans="1:90">
      <c r="A14" s="214"/>
      <c r="B14" s="210"/>
      <c r="C14" s="361"/>
      <c r="D14" s="361"/>
      <c r="E14" s="211"/>
      <c r="F14" s="158">
        <v>70</v>
      </c>
      <c r="G14" s="158">
        <v>30</v>
      </c>
      <c r="H14" s="158">
        <v>0</v>
      </c>
      <c r="I14" s="158">
        <v>0</v>
      </c>
      <c r="J14" s="158">
        <v>0</v>
      </c>
      <c r="K14" s="158">
        <v>0</v>
      </c>
      <c r="L14" s="158">
        <v>560</v>
      </c>
      <c r="M14" s="158">
        <v>10</v>
      </c>
      <c r="N14" s="158">
        <v>4</v>
      </c>
      <c r="O14" s="28">
        <v>22.5</v>
      </c>
      <c r="P14" s="158"/>
      <c r="Q14" s="158">
        <v>90</v>
      </c>
      <c r="R14" s="158"/>
      <c r="S14" s="158">
        <v>1</v>
      </c>
      <c r="T14" s="158" t="s">
        <v>57</v>
      </c>
      <c r="U14" s="158">
        <v>1</v>
      </c>
      <c r="V14" s="158">
        <v>75</v>
      </c>
      <c r="W14" s="158">
        <v>18</v>
      </c>
      <c r="X14" s="158">
        <v>7</v>
      </c>
      <c r="Y14" s="158"/>
      <c r="Z14" s="219"/>
      <c r="AA14" s="198"/>
      <c r="AB14" s="220"/>
      <c r="AC14" s="204"/>
      <c r="AD14" s="205"/>
      <c r="AE14" s="206"/>
      <c r="AF14" s="210"/>
      <c r="AG14" s="197"/>
      <c r="AH14" s="197"/>
      <c r="AI14" s="211"/>
      <c r="AJ14" s="158" t="s">
        <v>217</v>
      </c>
      <c r="AK14" s="158"/>
      <c r="AL14" s="158"/>
      <c r="AM14" s="158"/>
      <c r="AN14" s="158"/>
      <c r="AO14" s="158"/>
      <c r="AP14" s="158"/>
      <c r="AQ14" s="158"/>
      <c r="AU14" s="211"/>
      <c r="AV14" s="431"/>
      <c r="AW14" s="435"/>
      <c r="AX14" s="436"/>
      <c r="AY14" s="436"/>
      <c r="AZ14" s="437"/>
      <c r="BA14" s="158">
        <v>100</v>
      </c>
      <c r="BB14" s="158">
        <v>0</v>
      </c>
      <c r="BC14" s="158">
        <v>0</v>
      </c>
      <c r="BD14" s="158">
        <v>0</v>
      </c>
      <c r="BE14" s="158">
        <v>0</v>
      </c>
      <c r="BF14" s="158">
        <v>0</v>
      </c>
      <c r="BG14" s="158">
        <v>430</v>
      </c>
      <c r="BH14" s="158">
        <v>3</v>
      </c>
      <c r="BI14" s="158"/>
      <c r="BJ14" s="158">
        <v>10</v>
      </c>
      <c r="BK14" s="158"/>
      <c r="BL14" s="158"/>
      <c r="BM14" s="158">
        <v>30</v>
      </c>
      <c r="BN14" s="158">
        <v>1</v>
      </c>
      <c r="BO14" s="158" t="s">
        <v>57</v>
      </c>
      <c r="BP14" s="158">
        <v>1</v>
      </c>
      <c r="BQ14" s="158">
        <v>75.2</v>
      </c>
      <c r="BR14" s="158">
        <v>8.9</v>
      </c>
      <c r="BS14" s="158">
        <v>15.9</v>
      </c>
      <c r="BT14" s="158"/>
      <c r="BU14" s="219"/>
      <c r="BV14" s="294"/>
      <c r="BW14" s="220"/>
      <c r="BX14" s="204"/>
      <c r="BY14" s="205"/>
      <c r="BZ14" s="206"/>
      <c r="CA14" s="210"/>
      <c r="CB14" s="361"/>
      <c r="CC14" s="361"/>
      <c r="CD14" s="211"/>
      <c r="CE14" s="158" t="s">
        <v>207</v>
      </c>
      <c r="CF14" s="158">
        <v>1</v>
      </c>
      <c r="CG14" s="158"/>
      <c r="CH14" s="158"/>
      <c r="CI14" s="158">
        <v>1030</v>
      </c>
      <c r="CJ14" s="158"/>
      <c r="CK14" s="158">
        <v>100</v>
      </c>
      <c r="CL14" s="158">
        <v>1</v>
      </c>
    </row>
    <row r="15" spans="1:90">
      <c r="A15" s="214"/>
      <c r="B15" s="210"/>
      <c r="C15" s="361"/>
      <c r="D15" s="361"/>
      <c r="E15" s="211"/>
      <c r="F15" s="158">
        <v>90</v>
      </c>
      <c r="G15" s="158">
        <v>10</v>
      </c>
      <c r="H15" s="158">
        <v>0</v>
      </c>
      <c r="I15" s="158">
        <v>0</v>
      </c>
      <c r="J15" s="158">
        <v>0</v>
      </c>
      <c r="K15" s="158">
        <v>0</v>
      </c>
      <c r="L15" s="158">
        <v>560</v>
      </c>
      <c r="M15" s="158">
        <v>10</v>
      </c>
      <c r="N15" s="158">
        <v>4</v>
      </c>
      <c r="O15" s="28">
        <v>22.5</v>
      </c>
      <c r="P15" s="158"/>
      <c r="Q15" s="158">
        <v>90</v>
      </c>
      <c r="R15" s="158"/>
      <c r="S15" s="158">
        <v>1</v>
      </c>
      <c r="T15" s="158" t="s">
        <v>57</v>
      </c>
      <c r="U15" s="158">
        <v>1</v>
      </c>
      <c r="V15" s="158">
        <v>61</v>
      </c>
      <c r="W15" s="158">
        <v>29</v>
      </c>
      <c r="X15" s="158">
        <v>10</v>
      </c>
      <c r="Y15" s="158"/>
      <c r="Z15" s="219"/>
      <c r="AA15" s="198"/>
      <c r="AB15" s="220"/>
      <c r="AC15" s="204"/>
      <c r="AD15" s="205"/>
      <c r="AE15" s="206"/>
      <c r="AF15" s="210"/>
      <c r="AG15" s="197"/>
      <c r="AH15" s="197"/>
      <c r="AI15" s="211"/>
      <c r="AJ15" s="158" t="s">
        <v>217</v>
      </c>
      <c r="AK15" s="158"/>
      <c r="AL15" s="158"/>
      <c r="AM15" s="158"/>
      <c r="AN15" s="158"/>
      <c r="AO15" s="158"/>
      <c r="AP15" s="158"/>
      <c r="AQ15" s="158"/>
      <c r="AU15" s="211"/>
      <c r="AV15" s="431"/>
      <c r="AW15" s="435"/>
      <c r="AX15" s="436"/>
      <c r="AY15" s="436"/>
      <c r="AZ15" s="437"/>
      <c r="BA15" s="158">
        <v>0</v>
      </c>
      <c r="BB15" s="158">
        <v>0</v>
      </c>
      <c r="BC15" s="158">
        <v>100</v>
      </c>
      <c r="BD15" s="158">
        <v>0</v>
      </c>
      <c r="BE15" s="158">
        <v>0</v>
      </c>
      <c r="BF15" s="158">
        <v>0</v>
      </c>
      <c r="BG15" s="158">
        <v>380</v>
      </c>
      <c r="BH15" s="158">
        <v>3</v>
      </c>
      <c r="BI15" s="158"/>
      <c r="BJ15" s="158">
        <v>10</v>
      </c>
      <c r="BK15" s="158"/>
      <c r="BL15" s="158"/>
      <c r="BM15" s="158">
        <v>30</v>
      </c>
      <c r="BN15" s="158">
        <v>1</v>
      </c>
      <c r="BO15" s="158" t="s">
        <v>57</v>
      </c>
      <c r="BP15" s="158">
        <v>1</v>
      </c>
      <c r="BQ15" s="158">
        <v>78.3</v>
      </c>
      <c r="BR15" s="158">
        <v>11.3</v>
      </c>
      <c r="BS15" s="158">
        <v>10.4</v>
      </c>
      <c r="BT15" s="158"/>
      <c r="BU15" s="219"/>
      <c r="BV15" s="294"/>
      <c r="BW15" s="220"/>
      <c r="BX15" s="204"/>
      <c r="BY15" s="205"/>
      <c r="BZ15" s="206"/>
      <c r="CA15" s="210"/>
      <c r="CB15" s="361"/>
      <c r="CC15" s="361"/>
      <c r="CD15" s="211"/>
      <c r="CE15" s="158" t="s">
        <v>205</v>
      </c>
      <c r="CF15" s="158">
        <v>1</v>
      </c>
      <c r="CG15" s="158"/>
      <c r="CH15" s="158"/>
      <c r="CI15" s="158">
        <v>420</v>
      </c>
      <c r="CJ15" s="158"/>
      <c r="CK15" s="158">
        <v>5</v>
      </c>
      <c r="CL15" s="158">
        <v>1</v>
      </c>
    </row>
    <row r="16" spans="1:90">
      <c r="A16" s="214"/>
      <c r="B16" s="210"/>
      <c r="C16" s="361"/>
      <c r="D16" s="361"/>
      <c r="E16" s="211"/>
      <c r="F16" s="158">
        <v>10</v>
      </c>
      <c r="G16" s="158">
        <v>0</v>
      </c>
      <c r="H16" s="158">
        <v>0</v>
      </c>
      <c r="I16" s="158">
        <v>90</v>
      </c>
      <c r="J16" s="158">
        <v>0</v>
      </c>
      <c r="K16" s="158">
        <v>0</v>
      </c>
      <c r="L16" s="158">
        <v>560</v>
      </c>
      <c r="M16" s="158">
        <v>10</v>
      </c>
      <c r="N16" s="158">
        <v>4</v>
      </c>
      <c r="O16" s="28">
        <v>22.5</v>
      </c>
      <c r="P16" s="158"/>
      <c r="Q16" s="158">
        <v>90</v>
      </c>
      <c r="R16" s="158"/>
      <c r="S16" s="158">
        <v>1</v>
      </c>
      <c r="T16" s="158" t="s">
        <v>57</v>
      </c>
      <c r="U16" s="158">
        <v>1</v>
      </c>
      <c r="V16" s="158">
        <v>81</v>
      </c>
      <c r="W16" s="158">
        <v>17</v>
      </c>
      <c r="X16" s="158">
        <v>2</v>
      </c>
      <c r="Y16" s="158"/>
      <c r="Z16" s="219"/>
      <c r="AA16" s="198"/>
      <c r="AB16" s="220"/>
      <c r="AC16" s="204"/>
      <c r="AD16" s="205"/>
      <c r="AE16" s="206"/>
      <c r="AF16" s="210"/>
      <c r="AG16" s="197"/>
      <c r="AH16" s="197"/>
      <c r="AI16" s="211"/>
      <c r="AJ16" s="158" t="s">
        <v>217</v>
      </c>
      <c r="AK16" s="158"/>
      <c r="AL16" s="158"/>
      <c r="AM16" s="158"/>
      <c r="AN16" s="158"/>
      <c r="AO16" s="158"/>
      <c r="AP16" s="158"/>
      <c r="AQ16" s="158"/>
      <c r="AU16" s="211"/>
      <c r="AV16" s="431"/>
      <c r="AW16" s="435"/>
      <c r="AX16" s="436"/>
      <c r="AY16" s="436"/>
      <c r="AZ16" s="437"/>
      <c r="BA16" s="158">
        <v>0</v>
      </c>
      <c r="BB16" s="158">
        <v>0</v>
      </c>
      <c r="BC16" s="158">
        <v>100</v>
      </c>
      <c r="BD16" s="158">
        <v>0</v>
      </c>
      <c r="BE16" s="158">
        <v>0</v>
      </c>
      <c r="BF16" s="158">
        <v>0</v>
      </c>
      <c r="BG16" s="158">
        <v>380</v>
      </c>
      <c r="BH16" s="158">
        <v>3</v>
      </c>
      <c r="BI16" s="158"/>
      <c r="BJ16" s="158">
        <v>10</v>
      </c>
      <c r="BK16" s="158"/>
      <c r="BL16" s="158"/>
      <c r="BM16" s="158">
        <v>30</v>
      </c>
      <c r="BN16" s="158">
        <v>1</v>
      </c>
      <c r="BO16" s="158" t="s">
        <v>57</v>
      </c>
      <c r="BP16" s="158">
        <v>1</v>
      </c>
      <c r="BQ16" s="158">
        <v>47</v>
      </c>
      <c r="BR16" s="158">
        <v>50</v>
      </c>
      <c r="BS16" s="158">
        <v>3</v>
      </c>
      <c r="BT16" s="158"/>
      <c r="BU16" s="219"/>
      <c r="BV16" s="294"/>
      <c r="BW16" s="220"/>
      <c r="BX16" s="204"/>
      <c r="BY16" s="205"/>
      <c r="BZ16" s="206"/>
      <c r="CA16" s="210"/>
      <c r="CB16" s="361"/>
      <c r="CC16" s="361"/>
      <c r="CD16" s="211"/>
      <c r="CE16" s="158" t="s">
        <v>192</v>
      </c>
      <c r="CF16" s="158">
        <v>1</v>
      </c>
      <c r="CG16" s="158"/>
      <c r="CH16" s="158"/>
      <c r="CI16" s="158">
        <v>360</v>
      </c>
      <c r="CJ16" s="158"/>
      <c r="CK16" s="158">
        <v>10</v>
      </c>
      <c r="CL16" s="158">
        <v>1</v>
      </c>
    </row>
    <row r="17" spans="1:90">
      <c r="A17" s="214"/>
      <c r="B17" s="210"/>
      <c r="C17" s="361"/>
      <c r="D17" s="361"/>
      <c r="E17" s="211"/>
      <c r="F17" s="158">
        <v>30</v>
      </c>
      <c r="G17" s="158">
        <v>0</v>
      </c>
      <c r="H17" s="158">
        <v>0</v>
      </c>
      <c r="I17" s="158">
        <v>70</v>
      </c>
      <c r="J17" s="158">
        <v>0</v>
      </c>
      <c r="K17" s="158">
        <v>0</v>
      </c>
      <c r="L17" s="158">
        <v>560</v>
      </c>
      <c r="M17" s="158">
        <v>10</v>
      </c>
      <c r="N17" s="158">
        <v>4</v>
      </c>
      <c r="O17" s="28">
        <v>22.5</v>
      </c>
      <c r="P17" s="158"/>
      <c r="Q17" s="158">
        <v>90</v>
      </c>
      <c r="R17" s="158"/>
      <c r="S17" s="158">
        <v>1</v>
      </c>
      <c r="T17" s="158" t="s">
        <v>57</v>
      </c>
      <c r="U17" s="158">
        <v>1</v>
      </c>
      <c r="V17" s="158">
        <v>68</v>
      </c>
      <c r="W17" s="158">
        <v>31</v>
      </c>
      <c r="X17" s="158">
        <v>1</v>
      </c>
      <c r="Y17" s="158"/>
      <c r="Z17" s="219"/>
      <c r="AA17" s="198"/>
      <c r="AB17" s="220"/>
      <c r="AC17" s="204"/>
      <c r="AD17" s="205"/>
      <c r="AE17" s="206"/>
      <c r="AF17" s="210"/>
      <c r="AG17" s="197"/>
      <c r="AH17" s="197"/>
      <c r="AI17" s="211"/>
      <c r="AJ17" s="158" t="s">
        <v>217</v>
      </c>
      <c r="AK17" s="158"/>
      <c r="AL17" s="158"/>
      <c r="AM17" s="158"/>
      <c r="AN17" s="158"/>
      <c r="AO17" s="158"/>
      <c r="AP17" s="158"/>
      <c r="AQ17" s="158"/>
      <c r="AU17" s="211"/>
      <c r="AV17" s="431"/>
      <c r="AW17" s="435"/>
      <c r="AX17" s="436"/>
      <c r="AY17" s="436"/>
      <c r="AZ17" s="437"/>
      <c r="BA17" s="158">
        <v>0</v>
      </c>
      <c r="BB17" s="158">
        <v>0</v>
      </c>
      <c r="BC17" s="158">
        <v>100</v>
      </c>
      <c r="BD17" s="158">
        <v>0</v>
      </c>
      <c r="BE17" s="158">
        <v>0</v>
      </c>
      <c r="BF17" s="158">
        <v>0</v>
      </c>
      <c r="BG17" s="158">
        <v>380</v>
      </c>
      <c r="BH17" s="158">
        <v>3</v>
      </c>
      <c r="BI17" s="158"/>
      <c r="BJ17" s="158">
        <v>10</v>
      </c>
      <c r="BK17" s="158"/>
      <c r="BL17" s="158"/>
      <c r="BM17" s="158">
        <v>30</v>
      </c>
      <c r="BN17" s="158">
        <v>1</v>
      </c>
      <c r="BO17" s="158" t="s">
        <v>57</v>
      </c>
      <c r="BP17" s="158">
        <v>1</v>
      </c>
      <c r="BQ17" s="158">
        <v>75.400000000000006</v>
      </c>
      <c r="BR17" s="158">
        <v>12.1</v>
      </c>
      <c r="BS17" s="158">
        <v>12.5</v>
      </c>
      <c r="BT17" s="158"/>
      <c r="BU17" s="219"/>
      <c r="BV17" s="294"/>
      <c r="BW17" s="220"/>
      <c r="BX17" s="204"/>
      <c r="BY17" s="205"/>
      <c r="BZ17" s="206"/>
      <c r="CA17" s="210"/>
      <c r="CB17" s="361"/>
      <c r="CC17" s="361"/>
      <c r="CD17" s="211"/>
      <c r="CE17" s="158" t="s">
        <v>208</v>
      </c>
      <c r="CF17" s="158">
        <v>1</v>
      </c>
      <c r="CG17" s="158"/>
      <c r="CH17" s="158"/>
      <c r="CI17" s="158">
        <v>220</v>
      </c>
      <c r="CJ17" s="158"/>
      <c r="CK17" s="158">
        <v>100</v>
      </c>
      <c r="CL17" s="158">
        <v>1</v>
      </c>
    </row>
    <row r="18" spans="1:90">
      <c r="A18" s="214"/>
      <c r="B18" s="210"/>
      <c r="C18" s="361"/>
      <c r="D18" s="361"/>
      <c r="E18" s="211"/>
      <c r="F18" s="158">
        <v>50</v>
      </c>
      <c r="G18" s="158">
        <v>0</v>
      </c>
      <c r="H18" s="158">
        <v>0</v>
      </c>
      <c r="I18" s="158">
        <v>50</v>
      </c>
      <c r="J18" s="158">
        <v>0</v>
      </c>
      <c r="K18" s="158">
        <v>0</v>
      </c>
      <c r="L18" s="158">
        <v>560</v>
      </c>
      <c r="M18" s="158">
        <v>10</v>
      </c>
      <c r="N18" s="158">
        <v>4</v>
      </c>
      <c r="O18" s="28">
        <v>22.5</v>
      </c>
      <c r="P18" s="158"/>
      <c r="Q18" s="158">
        <v>90</v>
      </c>
      <c r="R18" s="158"/>
      <c r="S18" s="158">
        <v>1</v>
      </c>
      <c r="T18" s="158" t="s">
        <v>57</v>
      </c>
      <c r="U18" s="158">
        <v>1</v>
      </c>
      <c r="V18" s="158">
        <v>70</v>
      </c>
      <c r="W18" s="158">
        <v>29</v>
      </c>
      <c r="X18" s="158">
        <v>1</v>
      </c>
      <c r="Y18" s="158"/>
      <c r="Z18" s="219"/>
      <c r="AA18" s="198"/>
      <c r="AB18" s="220"/>
      <c r="AC18" s="204"/>
      <c r="AD18" s="205"/>
      <c r="AE18" s="206"/>
      <c r="AF18" s="210"/>
      <c r="AG18" s="197"/>
      <c r="AH18" s="197"/>
      <c r="AI18" s="211"/>
      <c r="AJ18" s="158" t="s">
        <v>217</v>
      </c>
      <c r="AK18" s="158"/>
      <c r="AL18" s="158"/>
      <c r="AM18" s="158"/>
      <c r="AN18" s="158"/>
      <c r="AO18" s="158"/>
      <c r="AP18" s="158"/>
      <c r="AQ18" s="158"/>
      <c r="AU18" s="211"/>
      <c r="AV18" s="431"/>
      <c r="AW18" s="435"/>
      <c r="AX18" s="436"/>
      <c r="AY18" s="436"/>
      <c r="AZ18" s="437"/>
      <c r="BA18" s="158">
        <v>0</v>
      </c>
      <c r="BB18" s="158">
        <v>0</v>
      </c>
      <c r="BC18" s="158">
        <v>100</v>
      </c>
      <c r="BD18" s="158">
        <v>0</v>
      </c>
      <c r="BE18" s="158">
        <v>0</v>
      </c>
      <c r="BF18" s="158">
        <v>0</v>
      </c>
      <c r="BG18" s="158">
        <v>380</v>
      </c>
      <c r="BH18" s="158">
        <v>3</v>
      </c>
      <c r="BI18" s="158"/>
      <c r="BJ18" s="158">
        <v>10</v>
      </c>
      <c r="BK18" s="158"/>
      <c r="BL18" s="158"/>
      <c r="BM18" s="158">
        <v>30</v>
      </c>
      <c r="BN18" s="158">
        <v>1</v>
      </c>
      <c r="BO18" s="158" t="s">
        <v>57</v>
      </c>
      <c r="BP18" s="158">
        <v>1</v>
      </c>
      <c r="BQ18" s="158">
        <v>80.599999999999994</v>
      </c>
      <c r="BR18" s="158">
        <v>8.6</v>
      </c>
      <c r="BS18" s="158">
        <v>10.8</v>
      </c>
      <c r="BT18" s="158"/>
      <c r="BU18" s="219"/>
      <c r="BV18" s="294"/>
      <c r="BW18" s="220"/>
      <c r="BX18" s="204"/>
      <c r="BY18" s="205"/>
      <c r="BZ18" s="206"/>
      <c r="CA18" s="210"/>
      <c r="CB18" s="361"/>
      <c r="CC18" s="361"/>
      <c r="CD18" s="211"/>
      <c r="CE18" s="158" t="s">
        <v>209</v>
      </c>
      <c r="CF18" s="158">
        <v>1</v>
      </c>
      <c r="CG18" s="158"/>
      <c r="CH18" s="158"/>
      <c r="CI18" s="158">
        <v>510</v>
      </c>
      <c r="CJ18" s="158"/>
      <c r="CK18" s="158">
        <v>100</v>
      </c>
      <c r="CL18" s="158">
        <v>1</v>
      </c>
    </row>
    <row r="19" spans="1:90">
      <c r="A19" s="214"/>
      <c r="B19" s="210"/>
      <c r="C19" s="361"/>
      <c r="D19" s="361"/>
      <c r="E19" s="211"/>
      <c r="F19" s="158">
        <v>70</v>
      </c>
      <c r="G19" s="158">
        <v>0</v>
      </c>
      <c r="H19" s="158">
        <v>0</v>
      </c>
      <c r="I19" s="158">
        <v>30</v>
      </c>
      <c r="J19" s="158">
        <v>0</v>
      </c>
      <c r="K19" s="158">
        <v>0</v>
      </c>
      <c r="L19" s="158">
        <v>560</v>
      </c>
      <c r="M19" s="158">
        <v>10</v>
      </c>
      <c r="N19" s="158">
        <v>4</v>
      </c>
      <c r="O19" s="28">
        <v>22.5</v>
      </c>
      <c r="P19" s="158"/>
      <c r="Q19" s="158">
        <v>90</v>
      </c>
      <c r="R19" s="158"/>
      <c r="S19" s="158">
        <v>1</v>
      </c>
      <c r="T19" s="158" t="s">
        <v>57</v>
      </c>
      <c r="U19" s="158">
        <v>1</v>
      </c>
      <c r="V19" s="158">
        <v>80</v>
      </c>
      <c r="W19" s="158">
        <v>17</v>
      </c>
      <c r="X19" s="158">
        <v>3</v>
      </c>
      <c r="Y19" s="158"/>
      <c r="Z19" s="219"/>
      <c r="AA19" s="198"/>
      <c r="AB19" s="220"/>
      <c r="AC19" s="204"/>
      <c r="AD19" s="205"/>
      <c r="AE19" s="206"/>
      <c r="AF19" s="210"/>
      <c r="AG19" s="197"/>
      <c r="AH19" s="197"/>
      <c r="AI19" s="211"/>
      <c r="AJ19" s="158" t="s">
        <v>217</v>
      </c>
      <c r="AK19" s="158"/>
      <c r="AL19" s="158"/>
      <c r="AM19" s="158"/>
      <c r="AN19" s="158"/>
      <c r="AO19" s="158"/>
      <c r="AP19" s="158"/>
      <c r="AQ19" s="158"/>
      <c r="AU19" s="211"/>
      <c r="AV19" s="431"/>
      <c r="AW19" s="435"/>
      <c r="AX19" s="436"/>
      <c r="AY19" s="436"/>
      <c r="AZ19" s="437"/>
      <c r="BA19" s="158">
        <v>0</v>
      </c>
      <c r="BB19" s="158">
        <v>0</v>
      </c>
      <c r="BC19" s="158">
        <v>100</v>
      </c>
      <c r="BD19" s="158">
        <v>0</v>
      </c>
      <c r="BE19" s="158">
        <v>0</v>
      </c>
      <c r="BF19" s="158">
        <v>0</v>
      </c>
      <c r="BG19" s="158">
        <v>380</v>
      </c>
      <c r="BH19" s="158">
        <v>3</v>
      </c>
      <c r="BI19" s="158"/>
      <c r="BJ19" s="158">
        <v>10</v>
      </c>
      <c r="BK19" s="158"/>
      <c r="BL19" s="158"/>
      <c r="BM19" s="158">
        <v>30</v>
      </c>
      <c r="BN19" s="158">
        <v>1</v>
      </c>
      <c r="BO19" s="158" t="s">
        <v>57</v>
      </c>
      <c r="BP19" s="158">
        <v>1</v>
      </c>
      <c r="BQ19" s="158">
        <v>86.4</v>
      </c>
      <c r="BR19" s="158">
        <v>6.6</v>
      </c>
      <c r="BS19" s="158">
        <v>6.9</v>
      </c>
      <c r="BT19" s="158"/>
      <c r="BU19" s="219"/>
      <c r="BV19" s="294"/>
      <c r="BW19" s="220"/>
      <c r="BX19" s="204"/>
      <c r="BY19" s="205"/>
      <c r="BZ19" s="206"/>
      <c r="CA19" s="210"/>
      <c r="CB19" s="361"/>
      <c r="CC19" s="361"/>
      <c r="CD19" s="211"/>
      <c r="CE19" s="158" t="s">
        <v>207</v>
      </c>
      <c r="CF19" s="158">
        <v>1</v>
      </c>
      <c r="CG19" s="158"/>
      <c r="CH19" s="158"/>
      <c r="CI19" s="158">
        <v>1030</v>
      </c>
      <c r="CJ19" s="158"/>
      <c r="CK19" s="158">
        <v>100</v>
      </c>
      <c r="CL19" s="158">
        <v>1</v>
      </c>
    </row>
    <row r="20" spans="1:90">
      <c r="A20" s="215"/>
      <c r="B20" s="243"/>
      <c r="C20" s="244"/>
      <c r="D20" s="244"/>
      <c r="E20" s="245"/>
      <c r="F20" s="159">
        <v>90</v>
      </c>
      <c r="G20" s="159">
        <v>0</v>
      </c>
      <c r="H20" s="159">
        <v>0</v>
      </c>
      <c r="I20" s="159">
        <v>10</v>
      </c>
      <c r="J20" s="159">
        <v>0</v>
      </c>
      <c r="K20" s="159">
        <v>0</v>
      </c>
      <c r="L20" s="159">
        <v>560</v>
      </c>
      <c r="M20" s="159">
        <v>10</v>
      </c>
      <c r="N20" s="159">
        <v>4</v>
      </c>
      <c r="O20" s="27">
        <v>22.5</v>
      </c>
      <c r="P20" s="159"/>
      <c r="Q20" s="159">
        <v>90</v>
      </c>
      <c r="R20" s="159"/>
      <c r="S20" s="159">
        <v>1</v>
      </c>
      <c r="T20" s="159" t="s">
        <v>57</v>
      </c>
      <c r="U20" s="158">
        <v>1</v>
      </c>
      <c r="V20" s="159">
        <v>81</v>
      </c>
      <c r="W20" s="159">
        <v>18</v>
      </c>
      <c r="X20" s="159">
        <v>1</v>
      </c>
      <c r="Y20" s="159"/>
      <c r="Z20" s="219"/>
      <c r="AA20" s="198"/>
      <c r="AB20" s="220"/>
      <c r="AC20" s="204"/>
      <c r="AD20" s="205"/>
      <c r="AE20" s="206"/>
      <c r="AF20" s="210"/>
      <c r="AG20" s="197"/>
      <c r="AH20" s="197"/>
      <c r="AI20" s="211"/>
      <c r="AJ20" s="159" t="s">
        <v>217</v>
      </c>
      <c r="AK20" s="159"/>
      <c r="AL20" s="159"/>
      <c r="AM20" s="159"/>
      <c r="AN20" s="159"/>
      <c r="AO20" s="159"/>
      <c r="AP20" s="159"/>
      <c r="AQ20" s="159"/>
      <c r="AU20" s="211"/>
      <c r="AV20" s="431"/>
      <c r="AW20" s="435"/>
      <c r="AX20" s="436"/>
      <c r="AY20" s="436"/>
      <c r="AZ20" s="437"/>
      <c r="BA20" s="158">
        <v>0</v>
      </c>
      <c r="BB20" s="158">
        <v>0</v>
      </c>
      <c r="BC20" s="158">
        <v>100</v>
      </c>
      <c r="BD20" s="158">
        <v>0</v>
      </c>
      <c r="BE20" s="158">
        <v>0</v>
      </c>
      <c r="BF20" s="158">
        <v>0</v>
      </c>
      <c r="BG20" s="158">
        <v>380</v>
      </c>
      <c r="BH20" s="158">
        <v>3</v>
      </c>
      <c r="BI20" s="158"/>
      <c r="BJ20" s="158">
        <v>10</v>
      </c>
      <c r="BK20" s="158"/>
      <c r="BL20" s="158"/>
      <c r="BM20" s="158">
        <v>30</v>
      </c>
      <c r="BN20" s="158">
        <v>1</v>
      </c>
      <c r="BO20" s="158" t="s">
        <v>57</v>
      </c>
      <c r="BP20" s="158">
        <v>1</v>
      </c>
      <c r="BQ20" s="158">
        <v>85.4</v>
      </c>
      <c r="BR20" s="158">
        <v>9.1</v>
      </c>
      <c r="BS20" s="158">
        <v>5.5</v>
      </c>
      <c r="BT20" s="158"/>
      <c r="BU20" s="219"/>
      <c r="BV20" s="294"/>
      <c r="BW20" s="220"/>
      <c r="BX20" s="204"/>
      <c r="BY20" s="205"/>
      <c r="BZ20" s="206"/>
      <c r="CA20" s="210"/>
      <c r="CB20" s="361"/>
      <c r="CC20" s="361"/>
      <c r="CD20" s="211"/>
      <c r="CE20" s="158" t="s">
        <v>207</v>
      </c>
      <c r="CF20" s="158">
        <v>1</v>
      </c>
      <c r="CG20" s="158"/>
      <c r="CH20" s="158"/>
      <c r="CI20" s="158">
        <v>1030</v>
      </c>
      <c r="CJ20" s="158"/>
      <c r="CK20" s="158">
        <v>100</v>
      </c>
      <c r="CL20" s="158">
        <v>1</v>
      </c>
    </row>
    <row r="21" spans="1:90">
      <c r="A21" s="199">
        <v>44</v>
      </c>
      <c r="B21" s="417" t="s">
        <v>322</v>
      </c>
      <c r="C21" s="217"/>
      <c r="D21" s="217"/>
      <c r="E21" s="218"/>
      <c r="F21" s="158">
        <v>0</v>
      </c>
      <c r="G21" s="158">
        <v>0</v>
      </c>
      <c r="H21" s="158">
        <v>100</v>
      </c>
      <c r="I21" s="158">
        <v>0</v>
      </c>
      <c r="J21" s="158">
        <v>0</v>
      </c>
      <c r="K21" s="158">
        <v>0</v>
      </c>
      <c r="L21" s="158">
        <v>500</v>
      </c>
      <c r="M21" s="158">
        <v>20</v>
      </c>
      <c r="N21" s="158">
        <v>2.5</v>
      </c>
      <c r="O21" s="158">
        <v>20</v>
      </c>
      <c r="P21" s="158"/>
      <c r="Q21" s="158">
        <v>56</v>
      </c>
      <c r="R21" s="158"/>
      <c r="S21" s="158">
        <v>0</v>
      </c>
      <c r="T21" s="158" t="s">
        <v>57</v>
      </c>
      <c r="U21" s="158">
        <v>1</v>
      </c>
      <c r="V21" s="158">
        <v>83</v>
      </c>
      <c r="W21" s="158">
        <v>17</v>
      </c>
      <c r="X21" s="158">
        <v>0</v>
      </c>
      <c r="Y21" s="158"/>
      <c r="Z21" s="214" t="s">
        <v>218</v>
      </c>
      <c r="AA21" s="214"/>
      <c r="AB21" s="214"/>
      <c r="AC21" s="213" t="s">
        <v>219</v>
      </c>
      <c r="AD21" s="213"/>
      <c r="AE21" s="213"/>
      <c r="AF21" s="214" t="s">
        <v>220</v>
      </c>
      <c r="AG21" s="214"/>
      <c r="AH21" s="214"/>
      <c r="AI21" s="214"/>
      <c r="AJ21" s="158" t="s">
        <v>221</v>
      </c>
      <c r="AK21" s="158"/>
      <c r="AL21" s="158"/>
      <c r="AM21" s="158"/>
      <c r="AN21" s="158">
        <v>210</v>
      </c>
      <c r="AO21" s="158"/>
      <c r="AP21" s="158"/>
      <c r="AQ21" s="158"/>
      <c r="AR21" s="158">
        <v>0</v>
      </c>
      <c r="AU21" s="211"/>
      <c r="AV21" s="431"/>
      <c r="AW21" s="435"/>
      <c r="AX21" s="436"/>
      <c r="AY21" s="436"/>
      <c r="AZ21" s="437"/>
      <c r="BA21" s="158">
        <v>0</v>
      </c>
      <c r="BB21" s="158">
        <v>0</v>
      </c>
      <c r="BC21" s="158">
        <v>100</v>
      </c>
      <c r="BD21" s="158">
        <v>0</v>
      </c>
      <c r="BE21" s="158">
        <v>0</v>
      </c>
      <c r="BF21" s="158">
        <v>0</v>
      </c>
      <c r="BG21" s="158">
        <v>380</v>
      </c>
      <c r="BH21" s="158">
        <v>3</v>
      </c>
      <c r="BI21" s="158"/>
      <c r="BJ21" s="158">
        <v>10</v>
      </c>
      <c r="BK21" s="158"/>
      <c r="BL21" s="158"/>
      <c r="BM21" s="158">
        <v>30</v>
      </c>
      <c r="BN21" s="158">
        <v>1</v>
      </c>
      <c r="BO21" s="158" t="s">
        <v>57</v>
      </c>
      <c r="BP21" s="158">
        <v>1</v>
      </c>
      <c r="BQ21" s="158">
        <v>83.3</v>
      </c>
      <c r="BR21" s="158">
        <v>11.2</v>
      </c>
      <c r="BS21" s="158">
        <v>5.5</v>
      </c>
      <c r="BT21" s="158"/>
      <c r="BU21" s="219"/>
      <c r="BV21" s="294"/>
      <c r="BW21" s="220"/>
      <c r="BX21" s="204"/>
      <c r="BY21" s="205"/>
      <c r="BZ21" s="206"/>
      <c r="CA21" s="210"/>
      <c r="CB21" s="361"/>
      <c r="CC21" s="361"/>
      <c r="CD21" s="211"/>
      <c r="CE21" s="158" t="s">
        <v>207</v>
      </c>
      <c r="CF21" s="158">
        <v>1</v>
      </c>
      <c r="CG21" s="158"/>
      <c r="CH21" s="158"/>
      <c r="CI21" s="158">
        <v>1030</v>
      </c>
      <c r="CJ21" s="158"/>
      <c r="CK21" s="158">
        <v>100</v>
      </c>
      <c r="CL21" s="158">
        <v>1</v>
      </c>
    </row>
    <row r="22" spans="1:90">
      <c r="A22" s="199"/>
      <c r="B22" s="219"/>
      <c r="C22" s="294"/>
      <c r="D22" s="294"/>
      <c r="E22" s="220"/>
      <c r="F22" s="158">
        <v>0</v>
      </c>
      <c r="G22" s="158">
        <v>0</v>
      </c>
      <c r="H22" s="158">
        <v>100</v>
      </c>
      <c r="I22" s="158">
        <v>0</v>
      </c>
      <c r="J22" s="158">
        <v>0</v>
      </c>
      <c r="K22" s="158">
        <v>0</v>
      </c>
      <c r="L22" s="158">
        <v>500</v>
      </c>
      <c r="M22" s="158">
        <v>20</v>
      </c>
      <c r="N22" s="158">
        <v>2.5</v>
      </c>
      <c r="O22" s="158">
        <v>20</v>
      </c>
      <c r="P22" s="158"/>
      <c r="Q22" s="158">
        <v>55</v>
      </c>
      <c r="R22" s="158"/>
      <c r="S22" s="158">
        <v>1</v>
      </c>
      <c r="T22" s="158" t="s">
        <v>57</v>
      </c>
      <c r="U22" s="158">
        <v>1</v>
      </c>
      <c r="V22" s="158">
        <v>84</v>
      </c>
      <c r="W22" s="158">
        <v>16</v>
      </c>
      <c r="X22" s="158">
        <v>0</v>
      </c>
      <c r="Y22" s="158"/>
      <c r="Z22" s="214"/>
      <c r="AA22" s="214"/>
      <c r="AB22" s="214"/>
      <c r="AC22" s="213"/>
      <c r="AD22" s="213"/>
      <c r="AE22" s="213"/>
      <c r="AF22" s="214"/>
      <c r="AG22" s="214"/>
      <c r="AH22" s="214"/>
      <c r="AI22" s="214"/>
      <c r="AJ22" s="158" t="s">
        <v>221</v>
      </c>
      <c r="AK22" s="158"/>
      <c r="AL22" s="158"/>
      <c r="AM22" s="158"/>
      <c r="AN22" s="158">
        <v>210</v>
      </c>
      <c r="AO22" s="158"/>
      <c r="AP22" s="158"/>
      <c r="AQ22" s="158"/>
      <c r="AR22" s="158">
        <v>5</v>
      </c>
      <c r="AU22" s="211"/>
      <c r="AV22" s="431"/>
      <c r="AW22" s="435"/>
      <c r="AX22" s="436"/>
      <c r="AY22" s="436"/>
      <c r="AZ22" s="437"/>
      <c r="BA22" s="158">
        <v>0</v>
      </c>
      <c r="BB22" s="158">
        <v>0</v>
      </c>
      <c r="BC22" s="158">
        <v>100</v>
      </c>
      <c r="BD22" s="158">
        <v>0</v>
      </c>
      <c r="BE22" s="158">
        <v>0</v>
      </c>
      <c r="BF22" s="158">
        <v>0</v>
      </c>
      <c r="BG22" s="158">
        <v>380</v>
      </c>
      <c r="BH22" s="158">
        <v>3</v>
      </c>
      <c r="BI22" s="158"/>
      <c r="BJ22" s="158">
        <v>10</v>
      </c>
      <c r="BK22" s="158"/>
      <c r="BL22" s="158"/>
      <c r="BM22" s="158">
        <v>30</v>
      </c>
      <c r="BN22" s="158">
        <v>1</v>
      </c>
      <c r="BO22" s="158" t="s">
        <v>57</v>
      </c>
      <c r="BP22" s="158">
        <v>1</v>
      </c>
      <c r="BQ22" s="158">
        <v>83.7</v>
      </c>
      <c r="BR22" s="158">
        <v>9.5</v>
      </c>
      <c r="BS22" s="158">
        <v>6.8</v>
      </c>
      <c r="BT22" s="158"/>
      <c r="BU22" s="219"/>
      <c r="BV22" s="294"/>
      <c r="BW22" s="220"/>
      <c r="BX22" s="204"/>
      <c r="BY22" s="205"/>
      <c r="BZ22" s="206"/>
      <c r="CA22" s="210"/>
      <c r="CB22" s="361"/>
      <c r="CC22" s="361"/>
      <c r="CD22" s="211"/>
      <c r="CE22" s="158" t="s">
        <v>207</v>
      </c>
      <c r="CF22" s="158">
        <v>1</v>
      </c>
      <c r="CG22" s="158"/>
      <c r="CH22" s="158"/>
      <c r="CI22" s="158">
        <v>1030</v>
      </c>
      <c r="CJ22" s="158"/>
      <c r="CK22" s="158">
        <v>100</v>
      </c>
      <c r="CL22" s="158">
        <v>1</v>
      </c>
    </row>
    <row r="23" spans="1:90">
      <c r="A23" s="199"/>
      <c r="B23" s="219"/>
      <c r="C23" s="294"/>
      <c r="D23" s="294"/>
      <c r="E23" s="220"/>
      <c r="F23" s="158">
        <v>0</v>
      </c>
      <c r="G23" s="158">
        <v>0</v>
      </c>
      <c r="H23" s="158">
        <v>100</v>
      </c>
      <c r="I23" s="158">
        <v>0</v>
      </c>
      <c r="J23" s="158">
        <v>0</v>
      </c>
      <c r="K23" s="158">
        <v>0</v>
      </c>
      <c r="L23" s="158">
        <v>500</v>
      </c>
      <c r="M23" s="158">
        <v>20</v>
      </c>
      <c r="N23" s="158">
        <v>2.5</v>
      </c>
      <c r="O23" s="158">
        <v>20</v>
      </c>
      <c r="P23" s="158"/>
      <c r="Q23" s="158">
        <v>52</v>
      </c>
      <c r="R23" s="158"/>
      <c r="S23" s="158">
        <v>1</v>
      </c>
      <c r="T23" s="158" t="s">
        <v>57</v>
      </c>
      <c r="U23" s="158">
        <v>1</v>
      </c>
      <c r="V23" s="158">
        <v>85</v>
      </c>
      <c r="W23" s="158">
        <v>15</v>
      </c>
      <c r="X23" s="158">
        <v>0</v>
      </c>
      <c r="Y23" s="158"/>
      <c r="Z23" s="214"/>
      <c r="AA23" s="214"/>
      <c r="AB23" s="214"/>
      <c r="AC23" s="213"/>
      <c r="AD23" s="213"/>
      <c r="AE23" s="213"/>
      <c r="AF23" s="214"/>
      <c r="AG23" s="214"/>
      <c r="AH23" s="214"/>
      <c r="AI23" s="214"/>
      <c r="AJ23" s="158" t="s">
        <v>221</v>
      </c>
      <c r="AK23" s="158"/>
      <c r="AL23" s="158"/>
      <c r="AM23" s="158"/>
      <c r="AN23" s="158">
        <v>210</v>
      </c>
      <c r="AO23" s="158"/>
      <c r="AP23" s="158"/>
      <c r="AQ23" s="158"/>
      <c r="AR23" s="158">
        <v>10</v>
      </c>
      <c r="AU23" s="211"/>
      <c r="AV23" s="431"/>
      <c r="AW23" s="438"/>
      <c r="AX23" s="439"/>
      <c r="AY23" s="439"/>
      <c r="AZ23" s="440"/>
      <c r="BA23" s="159">
        <v>0</v>
      </c>
      <c r="BB23" s="159">
        <v>0</v>
      </c>
      <c r="BC23" s="159">
        <v>100</v>
      </c>
      <c r="BD23" s="159">
        <v>0</v>
      </c>
      <c r="BE23" s="159">
        <v>0</v>
      </c>
      <c r="BF23" s="159">
        <v>0</v>
      </c>
      <c r="BG23" s="159">
        <v>380</v>
      </c>
      <c r="BH23" s="159">
        <v>3</v>
      </c>
      <c r="BI23" s="159"/>
      <c r="BJ23" s="159">
        <v>10</v>
      </c>
      <c r="BK23" s="159"/>
      <c r="BL23" s="159"/>
      <c r="BM23" s="159">
        <v>30</v>
      </c>
      <c r="BN23" s="159">
        <v>1</v>
      </c>
      <c r="BO23" s="159" t="s">
        <v>57</v>
      </c>
      <c r="BP23" s="159">
        <v>1</v>
      </c>
      <c r="BQ23" s="159">
        <v>83</v>
      </c>
      <c r="BR23" s="159">
        <v>9.3000000000000007</v>
      </c>
      <c r="BS23" s="159">
        <v>7.7</v>
      </c>
      <c r="BT23" s="159"/>
      <c r="BU23" s="219"/>
      <c r="BV23" s="294"/>
      <c r="BW23" s="220"/>
      <c r="BX23" s="204"/>
      <c r="BY23" s="205"/>
      <c r="BZ23" s="206"/>
      <c r="CA23" s="210"/>
      <c r="CB23" s="361"/>
      <c r="CC23" s="361"/>
      <c r="CD23" s="211"/>
      <c r="CE23" s="159" t="s">
        <v>207</v>
      </c>
      <c r="CF23" s="159">
        <v>1</v>
      </c>
      <c r="CG23" s="159"/>
      <c r="CH23" s="159"/>
      <c r="CI23" s="159">
        <v>1030</v>
      </c>
      <c r="CJ23" s="159"/>
      <c r="CK23" s="159">
        <v>100</v>
      </c>
      <c r="CL23" s="159">
        <v>1</v>
      </c>
    </row>
    <row r="24" spans="1:90">
      <c r="A24" s="199"/>
      <c r="B24" s="219"/>
      <c r="C24" s="294"/>
      <c r="D24" s="294"/>
      <c r="E24" s="220"/>
      <c r="F24" s="158">
        <v>0</v>
      </c>
      <c r="G24" s="158">
        <v>0</v>
      </c>
      <c r="H24" s="158">
        <v>100</v>
      </c>
      <c r="I24" s="158">
        <v>0</v>
      </c>
      <c r="J24" s="158">
        <v>0</v>
      </c>
      <c r="K24" s="158">
        <v>0</v>
      </c>
      <c r="L24" s="158">
        <v>500</v>
      </c>
      <c r="M24" s="158">
        <v>20</v>
      </c>
      <c r="N24" s="158">
        <v>2.5</v>
      </c>
      <c r="O24" s="158">
        <v>20</v>
      </c>
      <c r="P24" s="158"/>
      <c r="Q24" s="158">
        <v>47.5</v>
      </c>
      <c r="R24" s="158"/>
      <c r="S24" s="158">
        <v>1</v>
      </c>
      <c r="T24" s="158" t="s">
        <v>57</v>
      </c>
      <c r="U24" s="158">
        <v>1</v>
      </c>
      <c r="V24" s="158">
        <v>83</v>
      </c>
      <c r="W24" s="158">
        <v>17</v>
      </c>
      <c r="X24" s="158">
        <v>0</v>
      </c>
      <c r="Y24" s="158"/>
      <c r="Z24" s="214"/>
      <c r="AA24" s="214"/>
      <c r="AB24" s="214"/>
      <c r="AC24" s="213"/>
      <c r="AD24" s="213"/>
      <c r="AE24" s="213"/>
      <c r="AF24" s="214"/>
      <c r="AG24" s="214"/>
      <c r="AH24" s="214"/>
      <c r="AI24" s="214"/>
      <c r="AJ24" s="158" t="s">
        <v>221</v>
      </c>
      <c r="AK24" s="158"/>
      <c r="AL24" s="158"/>
      <c r="AM24" s="158"/>
      <c r="AN24" s="158">
        <v>210</v>
      </c>
      <c r="AO24" s="158"/>
      <c r="AP24" s="158"/>
      <c r="AQ24" s="158"/>
      <c r="AR24" s="158">
        <v>20</v>
      </c>
    </row>
    <row r="25" spans="1:90">
      <c r="A25" s="199"/>
      <c r="B25" s="219"/>
      <c r="C25" s="294"/>
      <c r="D25" s="294"/>
      <c r="E25" s="220"/>
      <c r="F25" s="158">
        <v>0</v>
      </c>
      <c r="G25" s="158">
        <v>0</v>
      </c>
      <c r="H25" s="158">
        <v>100</v>
      </c>
      <c r="I25" s="158">
        <v>0</v>
      </c>
      <c r="J25" s="158">
        <v>0</v>
      </c>
      <c r="K25" s="158">
        <v>0</v>
      </c>
      <c r="L25" s="158">
        <v>500</v>
      </c>
      <c r="M25" s="158">
        <v>20</v>
      </c>
      <c r="N25" s="158">
        <v>2.5</v>
      </c>
      <c r="O25" s="158">
        <v>20</v>
      </c>
      <c r="P25" s="158"/>
      <c r="Q25" s="158">
        <v>44</v>
      </c>
      <c r="R25" s="158"/>
      <c r="S25" s="158">
        <v>1</v>
      </c>
      <c r="T25" s="158" t="s">
        <v>57</v>
      </c>
      <c r="U25" s="158">
        <v>1</v>
      </c>
      <c r="V25" s="158">
        <v>77</v>
      </c>
      <c r="W25" s="158">
        <v>22</v>
      </c>
      <c r="X25" s="158">
        <v>1</v>
      </c>
      <c r="Y25" s="158"/>
      <c r="Z25" s="214"/>
      <c r="AA25" s="214"/>
      <c r="AB25" s="214"/>
      <c r="AC25" s="213"/>
      <c r="AD25" s="213"/>
      <c r="AE25" s="213"/>
      <c r="AF25" s="214"/>
      <c r="AG25" s="214"/>
      <c r="AH25" s="214"/>
      <c r="AI25" s="214"/>
      <c r="AJ25" s="158" t="s">
        <v>221</v>
      </c>
      <c r="AK25" s="158"/>
      <c r="AL25" s="158"/>
      <c r="AM25" s="158"/>
      <c r="AN25" s="158">
        <v>210</v>
      </c>
      <c r="AO25" s="158"/>
      <c r="AP25" s="158"/>
      <c r="AQ25" s="158"/>
      <c r="AR25" s="158">
        <v>33</v>
      </c>
    </row>
    <row r="26" spans="1:90">
      <c r="A26" s="199"/>
      <c r="B26" s="219"/>
      <c r="C26" s="294"/>
      <c r="D26" s="294"/>
      <c r="E26" s="220"/>
      <c r="F26" s="158">
        <v>0</v>
      </c>
      <c r="G26" s="158">
        <v>100</v>
      </c>
      <c r="H26" s="158">
        <v>0</v>
      </c>
      <c r="I26" s="158">
        <v>0</v>
      </c>
      <c r="J26" s="158">
        <v>0</v>
      </c>
      <c r="K26" s="158">
        <v>0</v>
      </c>
      <c r="L26" s="158">
        <v>500</v>
      </c>
      <c r="M26" s="158">
        <v>20</v>
      </c>
      <c r="N26" s="158">
        <v>2.5</v>
      </c>
      <c r="O26" s="158">
        <v>20</v>
      </c>
      <c r="P26" s="158"/>
      <c r="Q26" s="158">
        <v>82.5</v>
      </c>
      <c r="R26" s="158"/>
      <c r="S26" s="158">
        <v>0</v>
      </c>
      <c r="T26" s="158" t="s">
        <v>57</v>
      </c>
      <c r="U26" s="158">
        <v>1</v>
      </c>
      <c r="V26" s="158">
        <v>76</v>
      </c>
      <c r="W26" s="158">
        <v>23</v>
      </c>
      <c r="X26" s="158">
        <v>1</v>
      </c>
      <c r="Y26" s="158"/>
      <c r="Z26" s="214"/>
      <c r="AA26" s="214"/>
      <c r="AB26" s="214"/>
      <c r="AC26" s="213"/>
      <c r="AD26" s="213"/>
      <c r="AE26" s="213"/>
      <c r="AF26" s="214"/>
      <c r="AG26" s="214"/>
      <c r="AH26" s="214"/>
      <c r="AI26" s="214"/>
      <c r="AJ26" s="158" t="s">
        <v>221</v>
      </c>
      <c r="AK26" s="158"/>
      <c r="AL26" s="158"/>
      <c r="AM26" s="158"/>
      <c r="AN26" s="158">
        <v>210</v>
      </c>
      <c r="AO26" s="158"/>
      <c r="AP26" s="158"/>
      <c r="AQ26" s="158"/>
      <c r="AR26" s="158">
        <v>0</v>
      </c>
    </row>
    <row r="27" spans="1:90">
      <c r="A27" s="199"/>
      <c r="B27" s="219"/>
      <c r="C27" s="294"/>
      <c r="D27" s="294"/>
      <c r="E27" s="220"/>
      <c r="F27" s="158">
        <v>0</v>
      </c>
      <c r="G27" s="158">
        <v>100</v>
      </c>
      <c r="H27" s="158">
        <v>0</v>
      </c>
      <c r="I27" s="158">
        <v>0</v>
      </c>
      <c r="J27" s="158">
        <v>0</v>
      </c>
      <c r="K27" s="158">
        <v>0</v>
      </c>
      <c r="L27" s="158">
        <v>500</v>
      </c>
      <c r="M27" s="158">
        <v>20</v>
      </c>
      <c r="N27" s="158">
        <v>2.5</v>
      </c>
      <c r="O27" s="158">
        <v>20</v>
      </c>
      <c r="P27" s="158"/>
      <c r="Q27" s="158">
        <v>80</v>
      </c>
      <c r="R27" s="158"/>
      <c r="S27" s="158">
        <v>1</v>
      </c>
      <c r="T27" s="158" t="s">
        <v>57</v>
      </c>
      <c r="U27" s="158">
        <v>1</v>
      </c>
      <c r="V27" s="158">
        <v>78</v>
      </c>
      <c r="W27" s="158">
        <v>22</v>
      </c>
      <c r="X27" s="158">
        <v>0</v>
      </c>
      <c r="Y27" s="158"/>
      <c r="Z27" s="214"/>
      <c r="AA27" s="214"/>
      <c r="AB27" s="214"/>
      <c r="AC27" s="213"/>
      <c r="AD27" s="213"/>
      <c r="AE27" s="213"/>
      <c r="AF27" s="214"/>
      <c r="AG27" s="214"/>
      <c r="AH27" s="214"/>
      <c r="AI27" s="214"/>
      <c r="AJ27" s="158" t="s">
        <v>221</v>
      </c>
      <c r="AK27" s="158"/>
      <c r="AL27" s="158"/>
      <c r="AM27" s="158"/>
      <c r="AN27" s="158">
        <v>210</v>
      </c>
      <c r="AO27" s="158"/>
      <c r="AP27" s="158"/>
      <c r="AQ27" s="158"/>
      <c r="AR27" s="158">
        <v>5</v>
      </c>
    </row>
    <row r="28" spans="1:90">
      <c r="A28" s="199"/>
      <c r="B28" s="219"/>
      <c r="C28" s="294"/>
      <c r="D28" s="294"/>
      <c r="E28" s="220"/>
      <c r="F28" s="158">
        <v>0</v>
      </c>
      <c r="G28" s="158">
        <v>100</v>
      </c>
      <c r="H28" s="158">
        <v>0</v>
      </c>
      <c r="I28" s="158">
        <v>0</v>
      </c>
      <c r="J28" s="158">
        <v>0</v>
      </c>
      <c r="K28" s="158">
        <v>0</v>
      </c>
      <c r="L28" s="158">
        <v>500</v>
      </c>
      <c r="M28" s="158">
        <v>20</v>
      </c>
      <c r="N28" s="158">
        <v>2.5</v>
      </c>
      <c r="O28" s="158">
        <v>20</v>
      </c>
      <c r="P28" s="158"/>
      <c r="Q28" s="158">
        <v>74</v>
      </c>
      <c r="R28" s="158"/>
      <c r="S28" s="158">
        <v>1</v>
      </c>
      <c r="T28" s="158" t="s">
        <v>57</v>
      </c>
      <c r="U28" s="158">
        <v>1</v>
      </c>
      <c r="V28" s="158">
        <v>82</v>
      </c>
      <c r="W28" s="158">
        <v>18</v>
      </c>
      <c r="X28" s="158">
        <v>0</v>
      </c>
      <c r="Y28" s="158"/>
      <c r="Z28" s="214"/>
      <c r="AA28" s="214"/>
      <c r="AB28" s="214"/>
      <c r="AC28" s="213"/>
      <c r="AD28" s="213"/>
      <c r="AE28" s="213"/>
      <c r="AF28" s="214"/>
      <c r="AG28" s="214"/>
      <c r="AH28" s="214"/>
      <c r="AI28" s="214"/>
      <c r="AJ28" s="158" t="s">
        <v>221</v>
      </c>
      <c r="AK28" s="158"/>
      <c r="AL28" s="158"/>
      <c r="AM28" s="158"/>
      <c r="AN28" s="158">
        <v>210</v>
      </c>
      <c r="AO28" s="158"/>
      <c r="AP28" s="158"/>
      <c r="AQ28" s="158"/>
      <c r="AR28" s="158">
        <v>10</v>
      </c>
    </row>
    <row r="29" spans="1:90">
      <c r="A29" s="199"/>
      <c r="B29" s="219"/>
      <c r="C29" s="294"/>
      <c r="D29" s="294"/>
      <c r="E29" s="220"/>
      <c r="F29" s="158">
        <v>0</v>
      </c>
      <c r="G29" s="158">
        <v>100</v>
      </c>
      <c r="H29" s="158">
        <v>0</v>
      </c>
      <c r="I29" s="158">
        <v>0</v>
      </c>
      <c r="J29" s="158">
        <v>0</v>
      </c>
      <c r="K29" s="158">
        <v>0</v>
      </c>
      <c r="L29" s="158">
        <v>500</v>
      </c>
      <c r="M29" s="158">
        <v>20</v>
      </c>
      <c r="N29" s="158">
        <v>2.5</v>
      </c>
      <c r="O29" s="158">
        <v>20</v>
      </c>
      <c r="P29" s="158"/>
      <c r="Q29" s="158">
        <v>70</v>
      </c>
      <c r="R29" s="158"/>
      <c r="S29" s="158">
        <v>1</v>
      </c>
      <c r="T29" s="158" t="s">
        <v>57</v>
      </c>
      <c r="U29" s="158">
        <v>1</v>
      </c>
      <c r="V29" s="158">
        <v>75</v>
      </c>
      <c r="W29" s="158">
        <v>24</v>
      </c>
      <c r="X29" s="158">
        <v>1</v>
      </c>
      <c r="Y29" s="158"/>
      <c r="Z29" s="214"/>
      <c r="AA29" s="214"/>
      <c r="AB29" s="214"/>
      <c r="AC29" s="213"/>
      <c r="AD29" s="213"/>
      <c r="AE29" s="213"/>
      <c r="AF29" s="214"/>
      <c r="AG29" s="214"/>
      <c r="AH29" s="214"/>
      <c r="AI29" s="214"/>
      <c r="AJ29" s="158" t="s">
        <v>221</v>
      </c>
      <c r="AK29" s="158"/>
      <c r="AL29" s="158"/>
      <c r="AM29" s="158"/>
      <c r="AN29" s="158">
        <v>210</v>
      </c>
      <c r="AO29" s="158"/>
      <c r="AP29" s="158"/>
      <c r="AQ29" s="158"/>
      <c r="AR29" s="158">
        <v>20</v>
      </c>
    </row>
    <row r="30" spans="1:90">
      <c r="A30" s="199"/>
      <c r="B30" s="219"/>
      <c r="C30" s="294"/>
      <c r="D30" s="294"/>
      <c r="E30" s="220"/>
      <c r="F30" s="158">
        <v>0</v>
      </c>
      <c r="G30" s="158">
        <v>100</v>
      </c>
      <c r="H30" s="158">
        <v>0</v>
      </c>
      <c r="I30" s="158">
        <v>0</v>
      </c>
      <c r="J30" s="158">
        <v>0</v>
      </c>
      <c r="K30" s="158">
        <v>0</v>
      </c>
      <c r="L30" s="158">
        <v>500</v>
      </c>
      <c r="M30" s="158">
        <v>20</v>
      </c>
      <c r="N30" s="158">
        <v>2.5</v>
      </c>
      <c r="O30" s="158">
        <v>20</v>
      </c>
      <c r="P30" s="158"/>
      <c r="Q30" s="158">
        <v>66</v>
      </c>
      <c r="R30" s="158"/>
      <c r="S30" s="158">
        <v>1</v>
      </c>
      <c r="T30" s="158" t="s">
        <v>57</v>
      </c>
      <c r="U30" s="158">
        <v>1</v>
      </c>
      <c r="V30" s="158">
        <v>68</v>
      </c>
      <c r="W30" s="158">
        <v>29</v>
      </c>
      <c r="X30" s="158">
        <v>3</v>
      </c>
      <c r="Y30" s="158"/>
      <c r="Z30" s="214"/>
      <c r="AA30" s="214"/>
      <c r="AB30" s="214"/>
      <c r="AC30" s="213"/>
      <c r="AD30" s="213"/>
      <c r="AE30" s="213"/>
      <c r="AF30" s="214"/>
      <c r="AG30" s="214"/>
      <c r="AH30" s="214"/>
      <c r="AI30" s="214"/>
      <c r="AJ30" s="158" t="s">
        <v>221</v>
      </c>
      <c r="AK30" s="158"/>
      <c r="AL30" s="158"/>
      <c r="AM30" s="158"/>
      <c r="AN30" s="158">
        <v>210</v>
      </c>
      <c r="AO30" s="158"/>
      <c r="AP30" s="158"/>
      <c r="AQ30" s="158"/>
      <c r="AR30" s="158">
        <v>33</v>
      </c>
    </row>
    <row r="31" spans="1:90">
      <c r="A31" s="199"/>
      <c r="B31" s="219"/>
      <c r="C31" s="294"/>
      <c r="D31" s="294"/>
      <c r="E31" s="220"/>
      <c r="F31" s="158">
        <v>100</v>
      </c>
      <c r="G31" s="158">
        <v>0</v>
      </c>
      <c r="H31" s="158">
        <v>0</v>
      </c>
      <c r="I31" s="158">
        <v>0</v>
      </c>
      <c r="J31" s="158">
        <v>0</v>
      </c>
      <c r="K31" s="158">
        <v>0</v>
      </c>
      <c r="L31" s="158">
        <v>500</v>
      </c>
      <c r="M31" s="158">
        <v>20</v>
      </c>
      <c r="N31" s="158">
        <v>2.5</v>
      </c>
      <c r="O31" s="158">
        <v>20</v>
      </c>
      <c r="P31" s="158"/>
      <c r="Q31" s="158">
        <v>73</v>
      </c>
      <c r="R31" s="158"/>
      <c r="S31" s="158">
        <v>0</v>
      </c>
      <c r="T31" s="158" t="s">
        <v>57</v>
      </c>
      <c r="U31" s="158">
        <v>1</v>
      </c>
      <c r="V31" s="158">
        <v>78</v>
      </c>
      <c r="W31" s="158">
        <v>21</v>
      </c>
      <c r="X31" s="158">
        <v>1</v>
      </c>
      <c r="Y31" s="158"/>
      <c r="Z31" s="214"/>
      <c r="AA31" s="214"/>
      <c r="AB31" s="214"/>
      <c r="AC31" s="213"/>
      <c r="AD31" s="213"/>
      <c r="AE31" s="213"/>
      <c r="AF31" s="214"/>
      <c r="AG31" s="214"/>
      <c r="AH31" s="214"/>
      <c r="AI31" s="214"/>
      <c r="AJ31" s="158" t="s">
        <v>221</v>
      </c>
      <c r="AK31" s="158"/>
      <c r="AL31" s="158"/>
      <c r="AM31" s="158"/>
      <c r="AN31" s="158">
        <v>210</v>
      </c>
      <c r="AO31" s="158"/>
      <c r="AP31" s="158"/>
      <c r="AQ31" s="158"/>
      <c r="AR31" s="158">
        <v>0</v>
      </c>
    </row>
    <row r="32" spans="1:90">
      <c r="A32" s="199"/>
      <c r="B32" s="219"/>
      <c r="C32" s="294"/>
      <c r="D32" s="294"/>
      <c r="E32" s="220"/>
      <c r="F32" s="158">
        <v>100</v>
      </c>
      <c r="G32" s="158">
        <v>0</v>
      </c>
      <c r="H32" s="158">
        <v>0</v>
      </c>
      <c r="I32" s="158">
        <v>0</v>
      </c>
      <c r="J32" s="158">
        <v>0</v>
      </c>
      <c r="K32" s="158">
        <v>0</v>
      </c>
      <c r="L32" s="158">
        <v>500</v>
      </c>
      <c r="M32" s="158">
        <v>20</v>
      </c>
      <c r="N32" s="158">
        <v>2.5</v>
      </c>
      <c r="O32" s="158">
        <v>20</v>
      </c>
      <c r="P32" s="158"/>
      <c r="Q32" s="158">
        <v>69</v>
      </c>
      <c r="R32" s="158"/>
      <c r="S32" s="158">
        <v>1</v>
      </c>
      <c r="T32" s="158" t="s">
        <v>57</v>
      </c>
      <c r="U32" s="158">
        <v>1</v>
      </c>
      <c r="V32" s="158">
        <v>79</v>
      </c>
      <c r="W32" s="158">
        <v>21</v>
      </c>
      <c r="X32" s="158">
        <v>0</v>
      </c>
      <c r="Y32" s="158"/>
      <c r="Z32" s="214"/>
      <c r="AA32" s="214"/>
      <c r="AB32" s="214"/>
      <c r="AC32" s="213"/>
      <c r="AD32" s="213"/>
      <c r="AE32" s="213"/>
      <c r="AF32" s="214"/>
      <c r="AG32" s="214"/>
      <c r="AH32" s="214"/>
      <c r="AI32" s="214"/>
      <c r="AJ32" s="158" t="s">
        <v>221</v>
      </c>
      <c r="AK32" s="158"/>
      <c r="AL32" s="158"/>
      <c r="AM32" s="158"/>
      <c r="AN32" s="158">
        <v>210</v>
      </c>
      <c r="AO32" s="158"/>
      <c r="AP32" s="158"/>
      <c r="AQ32" s="158"/>
      <c r="AR32" s="158">
        <v>5</v>
      </c>
    </row>
    <row r="33" spans="1:44">
      <c r="A33" s="199"/>
      <c r="B33" s="219"/>
      <c r="C33" s="294"/>
      <c r="D33" s="294"/>
      <c r="E33" s="220"/>
      <c r="F33" s="158">
        <v>100</v>
      </c>
      <c r="G33" s="158">
        <v>0</v>
      </c>
      <c r="H33" s="158">
        <v>0</v>
      </c>
      <c r="I33" s="158">
        <v>0</v>
      </c>
      <c r="J33" s="158">
        <v>0</v>
      </c>
      <c r="K33" s="158">
        <v>0</v>
      </c>
      <c r="L33" s="158">
        <v>500</v>
      </c>
      <c r="M33" s="158">
        <v>20</v>
      </c>
      <c r="N33" s="158">
        <v>2.5</v>
      </c>
      <c r="O33" s="158">
        <v>20</v>
      </c>
      <c r="P33" s="158"/>
      <c r="Q33" s="158">
        <v>64</v>
      </c>
      <c r="R33" s="158"/>
      <c r="S33" s="158">
        <v>1</v>
      </c>
      <c r="T33" s="158" t="s">
        <v>57</v>
      </c>
      <c r="U33" s="158">
        <v>1</v>
      </c>
      <c r="V33" s="158">
        <v>80</v>
      </c>
      <c r="W33" s="158">
        <v>20</v>
      </c>
      <c r="X33" s="158">
        <v>0</v>
      </c>
      <c r="Y33" s="158"/>
      <c r="Z33" s="214"/>
      <c r="AA33" s="214"/>
      <c r="AB33" s="214"/>
      <c r="AC33" s="213"/>
      <c r="AD33" s="213"/>
      <c r="AE33" s="213"/>
      <c r="AF33" s="214"/>
      <c r="AG33" s="214"/>
      <c r="AH33" s="214"/>
      <c r="AI33" s="214"/>
      <c r="AJ33" s="158" t="s">
        <v>221</v>
      </c>
      <c r="AK33" s="158"/>
      <c r="AL33" s="158"/>
      <c r="AM33" s="158"/>
      <c r="AN33" s="158">
        <v>210</v>
      </c>
      <c r="AO33" s="158"/>
      <c r="AP33" s="158"/>
      <c r="AQ33" s="158"/>
      <c r="AR33" s="158">
        <v>10</v>
      </c>
    </row>
    <row r="34" spans="1:44">
      <c r="A34" s="199"/>
      <c r="B34" s="219"/>
      <c r="C34" s="294"/>
      <c r="D34" s="294"/>
      <c r="E34" s="220"/>
      <c r="F34" s="158">
        <v>100</v>
      </c>
      <c r="G34" s="158">
        <v>0</v>
      </c>
      <c r="H34" s="158">
        <v>0</v>
      </c>
      <c r="I34" s="158">
        <v>0</v>
      </c>
      <c r="J34" s="158">
        <v>0</v>
      </c>
      <c r="K34" s="158">
        <v>0</v>
      </c>
      <c r="L34" s="158">
        <v>500</v>
      </c>
      <c r="M34" s="158">
        <v>20</v>
      </c>
      <c r="N34" s="158">
        <v>2.5</v>
      </c>
      <c r="O34" s="158">
        <v>20</v>
      </c>
      <c r="P34" s="158"/>
      <c r="Q34" s="158">
        <v>60</v>
      </c>
      <c r="R34" s="158"/>
      <c r="S34" s="158">
        <v>1</v>
      </c>
      <c r="T34" s="158" t="s">
        <v>57</v>
      </c>
      <c r="U34" s="158">
        <v>1</v>
      </c>
      <c r="V34" s="158">
        <v>79</v>
      </c>
      <c r="W34" s="158">
        <v>21</v>
      </c>
      <c r="X34" s="158">
        <v>0</v>
      </c>
      <c r="Y34" s="158"/>
      <c r="Z34" s="214"/>
      <c r="AA34" s="214"/>
      <c r="AB34" s="214"/>
      <c r="AC34" s="213"/>
      <c r="AD34" s="213"/>
      <c r="AE34" s="213"/>
      <c r="AF34" s="214"/>
      <c r="AG34" s="214"/>
      <c r="AH34" s="214"/>
      <c r="AI34" s="214"/>
      <c r="AJ34" s="158" t="s">
        <v>221</v>
      </c>
      <c r="AK34" s="158"/>
      <c r="AL34" s="158"/>
      <c r="AM34" s="158"/>
      <c r="AN34" s="158">
        <v>210</v>
      </c>
      <c r="AO34" s="158"/>
      <c r="AP34" s="158"/>
      <c r="AQ34" s="158"/>
      <c r="AR34" s="158">
        <v>20</v>
      </c>
    </row>
    <row r="35" spans="1:44">
      <c r="A35" s="199"/>
      <c r="B35" s="219"/>
      <c r="C35" s="294"/>
      <c r="D35" s="294"/>
      <c r="E35" s="220"/>
      <c r="F35" s="158">
        <v>100</v>
      </c>
      <c r="G35" s="158">
        <v>0</v>
      </c>
      <c r="H35" s="158">
        <v>0</v>
      </c>
      <c r="I35" s="158">
        <v>0</v>
      </c>
      <c r="J35" s="158">
        <v>0</v>
      </c>
      <c r="K35" s="158">
        <v>0</v>
      </c>
      <c r="L35" s="158">
        <v>500</v>
      </c>
      <c r="M35" s="158">
        <v>20</v>
      </c>
      <c r="N35" s="158">
        <v>2.5</v>
      </c>
      <c r="O35" s="158">
        <v>20</v>
      </c>
      <c r="P35" s="158"/>
      <c r="Q35" s="158">
        <v>52</v>
      </c>
      <c r="R35" s="158"/>
      <c r="S35" s="158">
        <v>1</v>
      </c>
      <c r="T35" s="158" t="s">
        <v>57</v>
      </c>
      <c r="U35" s="158">
        <v>1</v>
      </c>
      <c r="V35" s="158">
        <v>73</v>
      </c>
      <c r="W35" s="158">
        <v>27</v>
      </c>
      <c r="X35" s="158">
        <v>0</v>
      </c>
      <c r="Y35" s="158"/>
      <c r="Z35" s="214"/>
      <c r="AA35" s="214"/>
      <c r="AB35" s="214"/>
      <c r="AC35" s="213"/>
      <c r="AD35" s="213"/>
      <c r="AE35" s="213"/>
      <c r="AF35" s="214"/>
      <c r="AG35" s="214"/>
      <c r="AH35" s="214"/>
      <c r="AI35" s="214"/>
      <c r="AJ35" s="158" t="s">
        <v>221</v>
      </c>
      <c r="AK35" s="158"/>
      <c r="AL35" s="158"/>
      <c r="AM35" s="158"/>
      <c r="AN35" s="158">
        <v>210</v>
      </c>
      <c r="AO35" s="158"/>
      <c r="AP35" s="158"/>
      <c r="AQ35" s="158"/>
      <c r="AR35" s="158">
        <v>33</v>
      </c>
    </row>
    <row r="36" spans="1:44">
      <c r="A36" s="199"/>
      <c r="B36" s="219"/>
      <c r="C36" s="294"/>
      <c r="D36" s="294"/>
      <c r="E36" s="220"/>
      <c r="F36" s="158">
        <v>33.299999999999997</v>
      </c>
      <c r="G36" s="158">
        <v>33.299999999999997</v>
      </c>
      <c r="H36" s="158">
        <v>33.299999999999997</v>
      </c>
      <c r="I36" s="158">
        <v>0</v>
      </c>
      <c r="J36" s="158">
        <v>0</v>
      </c>
      <c r="K36" s="158">
        <v>0</v>
      </c>
      <c r="L36" s="158">
        <v>500</v>
      </c>
      <c r="M36" s="158">
        <v>20</v>
      </c>
      <c r="N36" s="158">
        <v>2.5</v>
      </c>
      <c r="O36" s="158">
        <v>20</v>
      </c>
      <c r="P36" s="158"/>
      <c r="Q36" s="158">
        <v>74</v>
      </c>
      <c r="R36" s="158"/>
      <c r="S36" s="158">
        <v>0</v>
      </c>
      <c r="T36" s="158" t="s">
        <v>57</v>
      </c>
      <c r="U36" s="158">
        <v>1</v>
      </c>
      <c r="V36" s="158">
        <v>77</v>
      </c>
      <c r="W36" s="158">
        <v>21</v>
      </c>
      <c r="X36" s="158">
        <v>2</v>
      </c>
      <c r="Y36" s="158"/>
      <c r="Z36" s="214"/>
      <c r="AA36" s="214"/>
      <c r="AB36" s="214"/>
      <c r="AC36" s="213"/>
      <c r="AD36" s="213"/>
      <c r="AE36" s="213"/>
      <c r="AF36" s="214"/>
      <c r="AG36" s="214"/>
      <c r="AH36" s="214"/>
      <c r="AI36" s="214"/>
      <c r="AJ36" s="158" t="s">
        <v>221</v>
      </c>
      <c r="AK36" s="158"/>
      <c r="AL36" s="158"/>
      <c r="AM36" s="158"/>
      <c r="AN36" s="158">
        <v>210</v>
      </c>
      <c r="AO36" s="158"/>
      <c r="AP36" s="158"/>
      <c r="AQ36" s="158"/>
      <c r="AR36" s="158">
        <v>0</v>
      </c>
    </row>
    <row r="37" spans="1:44">
      <c r="A37" s="199"/>
      <c r="B37" s="219"/>
      <c r="C37" s="294"/>
      <c r="D37" s="294"/>
      <c r="E37" s="220"/>
      <c r="F37" s="158">
        <v>33.299999999999997</v>
      </c>
      <c r="G37" s="158">
        <v>33.299999999999997</v>
      </c>
      <c r="H37" s="158">
        <v>33.299999999999997</v>
      </c>
      <c r="I37" s="158">
        <v>0</v>
      </c>
      <c r="J37" s="158">
        <v>0</v>
      </c>
      <c r="K37" s="158">
        <v>0</v>
      </c>
      <c r="L37" s="158">
        <v>500</v>
      </c>
      <c r="M37" s="158">
        <v>20</v>
      </c>
      <c r="N37" s="158">
        <v>2.5</v>
      </c>
      <c r="O37" s="158">
        <v>20</v>
      </c>
      <c r="P37" s="158"/>
      <c r="Q37" s="158">
        <v>72.5</v>
      </c>
      <c r="R37" s="158"/>
      <c r="S37" s="158">
        <v>1</v>
      </c>
      <c r="T37" s="158" t="s">
        <v>57</v>
      </c>
      <c r="U37" s="158">
        <v>1</v>
      </c>
      <c r="V37" s="158">
        <v>79</v>
      </c>
      <c r="W37" s="158">
        <v>20</v>
      </c>
      <c r="X37" s="158">
        <v>1</v>
      </c>
      <c r="Y37" s="158"/>
      <c r="Z37" s="214"/>
      <c r="AA37" s="214"/>
      <c r="AB37" s="214"/>
      <c r="AC37" s="213"/>
      <c r="AD37" s="213"/>
      <c r="AE37" s="213"/>
      <c r="AF37" s="214"/>
      <c r="AG37" s="214"/>
      <c r="AH37" s="214"/>
      <c r="AI37" s="214"/>
      <c r="AJ37" s="158" t="s">
        <v>221</v>
      </c>
      <c r="AK37" s="158"/>
      <c r="AL37" s="158"/>
      <c r="AM37" s="158"/>
      <c r="AN37" s="158">
        <v>210</v>
      </c>
      <c r="AO37" s="158"/>
      <c r="AP37" s="158"/>
      <c r="AQ37" s="158"/>
      <c r="AR37" s="158">
        <v>5</v>
      </c>
    </row>
    <row r="38" spans="1:44">
      <c r="A38" s="199"/>
      <c r="B38" s="219"/>
      <c r="C38" s="294"/>
      <c r="D38" s="294"/>
      <c r="E38" s="220"/>
      <c r="F38" s="158">
        <v>33.299999999999997</v>
      </c>
      <c r="G38" s="158">
        <v>33.299999999999997</v>
      </c>
      <c r="H38" s="158">
        <v>33.299999999999997</v>
      </c>
      <c r="I38" s="158">
        <v>0</v>
      </c>
      <c r="J38" s="158">
        <v>0</v>
      </c>
      <c r="K38" s="158">
        <v>0</v>
      </c>
      <c r="L38" s="158">
        <v>500</v>
      </c>
      <c r="M38" s="158">
        <v>20</v>
      </c>
      <c r="N38" s="158">
        <v>2.5</v>
      </c>
      <c r="O38" s="158">
        <v>20</v>
      </c>
      <c r="P38" s="158"/>
      <c r="Q38" s="158">
        <v>66</v>
      </c>
      <c r="R38" s="158"/>
      <c r="S38" s="158">
        <v>1</v>
      </c>
      <c r="T38" s="158" t="s">
        <v>57</v>
      </c>
      <c r="U38" s="158">
        <v>1</v>
      </c>
      <c r="V38" s="158">
        <v>80</v>
      </c>
      <c r="W38" s="158">
        <v>20</v>
      </c>
      <c r="X38" s="158">
        <v>0</v>
      </c>
      <c r="Y38" s="158"/>
      <c r="Z38" s="214"/>
      <c r="AA38" s="214"/>
      <c r="AB38" s="214"/>
      <c r="AC38" s="213"/>
      <c r="AD38" s="213"/>
      <c r="AE38" s="213"/>
      <c r="AF38" s="214"/>
      <c r="AG38" s="214"/>
      <c r="AH38" s="214"/>
      <c r="AI38" s="214"/>
      <c r="AJ38" s="158" t="s">
        <v>221</v>
      </c>
      <c r="AK38" s="158"/>
      <c r="AL38" s="158"/>
      <c r="AM38" s="158"/>
      <c r="AN38" s="158">
        <v>210</v>
      </c>
      <c r="AO38" s="158"/>
      <c r="AP38" s="158"/>
      <c r="AQ38" s="158"/>
      <c r="AR38" s="158">
        <v>10</v>
      </c>
    </row>
    <row r="39" spans="1:44">
      <c r="A39" s="199"/>
      <c r="B39" s="219"/>
      <c r="C39" s="294"/>
      <c r="D39" s="294"/>
      <c r="E39" s="220"/>
      <c r="F39" s="158">
        <v>33.299999999999997</v>
      </c>
      <c r="G39" s="158">
        <v>33.299999999999997</v>
      </c>
      <c r="H39" s="158">
        <v>33.299999999999997</v>
      </c>
      <c r="I39" s="158">
        <v>0</v>
      </c>
      <c r="J39" s="158">
        <v>0</v>
      </c>
      <c r="K39" s="158">
        <v>0</v>
      </c>
      <c r="L39" s="158">
        <v>500</v>
      </c>
      <c r="M39" s="158">
        <v>20</v>
      </c>
      <c r="N39" s="158">
        <v>2.5</v>
      </c>
      <c r="O39" s="158">
        <v>20</v>
      </c>
      <c r="P39" s="158"/>
      <c r="Q39" s="158">
        <v>57.5</v>
      </c>
      <c r="R39" s="158"/>
      <c r="S39" s="158">
        <v>1</v>
      </c>
      <c r="T39" s="158" t="s">
        <v>57</v>
      </c>
      <c r="U39" s="158">
        <v>1</v>
      </c>
      <c r="V39" s="158">
        <v>78</v>
      </c>
      <c r="W39" s="158">
        <v>22</v>
      </c>
      <c r="X39" s="158">
        <v>0</v>
      </c>
      <c r="Y39" s="158"/>
      <c r="Z39" s="214"/>
      <c r="AA39" s="214"/>
      <c r="AB39" s="214"/>
      <c r="AC39" s="213"/>
      <c r="AD39" s="213"/>
      <c r="AE39" s="213"/>
      <c r="AF39" s="214"/>
      <c r="AG39" s="214"/>
      <c r="AH39" s="214"/>
      <c r="AI39" s="214"/>
      <c r="AJ39" s="158" t="s">
        <v>221</v>
      </c>
      <c r="AK39" s="158"/>
      <c r="AL39" s="158"/>
      <c r="AM39" s="158"/>
      <c r="AN39" s="158">
        <v>210</v>
      </c>
      <c r="AO39" s="158"/>
      <c r="AP39" s="158"/>
      <c r="AQ39" s="158"/>
      <c r="AR39" s="158">
        <v>20</v>
      </c>
    </row>
    <row r="40" spans="1:44">
      <c r="A40" s="200"/>
      <c r="B40" s="240"/>
      <c r="C40" s="241"/>
      <c r="D40" s="241"/>
      <c r="E40" s="242"/>
      <c r="F40" s="159">
        <v>33.299999999999997</v>
      </c>
      <c r="G40" s="159">
        <v>33.299999999999997</v>
      </c>
      <c r="H40" s="159">
        <v>33.299999999999997</v>
      </c>
      <c r="I40" s="159">
        <v>0</v>
      </c>
      <c r="J40" s="159">
        <v>0</v>
      </c>
      <c r="K40" s="159">
        <v>0</v>
      </c>
      <c r="L40" s="159">
        <v>500</v>
      </c>
      <c r="M40" s="159">
        <v>20</v>
      </c>
      <c r="N40" s="159">
        <v>2.5</v>
      </c>
      <c r="O40" s="159">
        <v>20</v>
      </c>
      <c r="P40" s="159"/>
      <c r="Q40" s="159">
        <v>47.5</v>
      </c>
      <c r="R40" s="159"/>
      <c r="S40" s="159">
        <v>1</v>
      </c>
      <c r="T40" s="158" t="s">
        <v>57</v>
      </c>
      <c r="U40" s="158">
        <v>1</v>
      </c>
      <c r="V40" s="159">
        <v>76</v>
      </c>
      <c r="W40" s="159">
        <v>23</v>
      </c>
      <c r="X40" s="159">
        <v>1</v>
      </c>
      <c r="Y40" s="159"/>
      <c r="Z40" s="215"/>
      <c r="AA40" s="215"/>
      <c r="AB40" s="215"/>
      <c r="AC40" s="221"/>
      <c r="AD40" s="221"/>
      <c r="AE40" s="221"/>
      <c r="AF40" s="215"/>
      <c r="AG40" s="215"/>
      <c r="AH40" s="215"/>
      <c r="AI40" s="215"/>
      <c r="AJ40" s="159" t="s">
        <v>221</v>
      </c>
      <c r="AK40" s="159"/>
      <c r="AL40" s="159"/>
      <c r="AM40" s="159"/>
      <c r="AN40" s="159">
        <v>210</v>
      </c>
      <c r="AO40" s="159"/>
      <c r="AP40" s="159"/>
      <c r="AQ40" s="159"/>
      <c r="AR40" s="159">
        <v>33</v>
      </c>
    </row>
    <row r="41" spans="1:44">
      <c r="A41" s="199">
        <v>45</v>
      </c>
      <c r="B41" s="418" t="s">
        <v>323</v>
      </c>
      <c r="C41" s="419"/>
      <c r="D41" s="419"/>
      <c r="E41" s="420"/>
      <c r="F41" s="158">
        <v>0</v>
      </c>
      <c r="G41" s="158">
        <v>0</v>
      </c>
      <c r="H41" s="158">
        <v>100</v>
      </c>
      <c r="I41" s="158">
        <v>0</v>
      </c>
      <c r="J41" s="158">
        <v>0</v>
      </c>
      <c r="K41" s="158">
        <v>0</v>
      </c>
      <c r="L41" s="158">
        <v>400</v>
      </c>
      <c r="M41" s="25"/>
      <c r="N41" s="158">
        <v>25</v>
      </c>
      <c r="O41" s="158">
        <v>1000</v>
      </c>
      <c r="P41" s="158"/>
      <c r="Q41" s="158">
        <v>120</v>
      </c>
      <c r="R41" s="158"/>
      <c r="S41" s="158">
        <v>0</v>
      </c>
      <c r="T41" s="158" t="s">
        <v>57</v>
      </c>
      <c r="U41" s="158">
        <v>1</v>
      </c>
      <c r="V41" s="158">
        <v>78</v>
      </c>
      <c r="W41" s="158">
        <v>21</v>
      </c>
      <c r="X41" s="158">
        <v>1</v>
      </c>
      <c r="Y41" s="158"/>
      <c r="Z41" s="199" t="s">
        <v>222</v>
      </c>
      <c r="AA41" s="199"/>
      <c r="AB41" s="199"/>
      <c r="AC41" s="201" t="s">
        <v>223</v>
      </c>
      <c r="AD41" s="202"/>
      <c r="AE41" s="203"/>
      <c r="AF41" s="207" t="s">
        <v>224</v>
      </c>
      <c r="AG41" s="208"/>
      <c r="AH41" s="208"/>
      <c r="AI41" s="209"/>
      <c r="AJ41" s="158" t="s">
        <v>225</v>
      </c>
      <c r="AK41" s="158">
        <v>5</v>
      </c>
      <c r="AL41" s="158"/>
      <c r="AM41" s="158"/>
      <c r="AN41" s="158"/>
      <c r="AO41" s="158"/>
      <c r="AP41" s="158"/>
      <c r="AQ41" s="158"/>
      <c r="AR41" s="158">
        <v>10</v>
      </c>
    </row>
    <row r="42" spans="1:44">
      <c r="A42" s="199"/>
      <c r="B42" s="421"/>
      <c r="C42" s="422"/>
      <c r="D42" s="422"/>
      <c r="E42" s="423"/>
      <c r="F42" s="158">
        <v>0</v>
      </c>
      <c r="G42" s="158">
        <v>0</v>
      </c>
      <c r="H42" s="158">
        <v>100</v>
      </c>
      <c r="I42" s="158">
        <v>0</v>
      </c>
      <c r="J42" s="158">
        <v>0</v>
      </c>
      <c r="K42" s="158">
        <v>0</v>
      </c>
      <c r="L42" s="158">
        <v>450</v>
      </c>
      <c r="M42" s="25"/>
      <c r="N42" s="158">
        <v>25</v>
      </c>
      <c r="O42" s="158">
        <v>1000</v>
      </c>
      <c r="P42" s="158"/>
      <c r="Q42" s="158">
        <v>120</v>
      </c>
      <c r="R42" s="158"/>
      <c r="S42" s="158">
        <v>0</v>
      </c>
      <c r="T42" s="158" t="s">
        <v>57</v>
      </c>
      <c r="U42" s="158">
        <v>1</v>
      </c>
      <c r="V42" s="158">
        <v>79.599999999999994</v>
      </c>
      <c r="W42" s="158">
        <v>19.3</v>
      </c>
      <c r="X42" s="158">
        <v>0.1</v>
      </c>
      <c r="Y42" s="158"/>
      <c r="Z42" s="199"/>
      <c r="AA42" s="199"/>
      <c r="AB42" s="199"/>
      <c r="AC42" s="204"/>
      <c r="AD42" s="205"/>
      <c r="AE42" s="206"/>
      <c r="AF42" s="210"/>
      <c r="AG42" s="197"/>
      <c r="AH42" s="197"/>
      <c r="AI42" s="211"/>
      <c r="AJ42" s="158" t="s">
        <v>225</v>
      </c>
      <c r="AK42" s="158">
        <v>5</v>
      </c>
      <c r="AL42" s="158"/>
      <c r="AM42" s="158"/>
      <c r="AN42" s="158"/>
      <c r="AO42" s="158"/>
      <c r="AP42" s="158"/>
      <c r="AQ42" s="158"/>
      <c r="AR42" s="158">
        <v>10</v>
      </c>
    </row>
    <row r="43" spans="1:44">
      <c r="A43" s="199"/>
      <c r="B43" s="421"/>
      <c r="C43" s="422"/>
      <c r="D43" s="422"/>
      <c r="E43" s="423"/>
      <c r="F43" s="158">
        <v>0</v>
      </c>
      <c r="G43" s="158">
        <v>0</v>
      </c>
      <c r="H43" s="158">
        <v>100</v>
      </c>
      <c r="I43" s="158">
        <v>0</v>
      </c>
      <c r="J43" s="158">
        <v>0</v>
      </c>
      <c r="K43" s="158">
        <v>0</v>
      </c>
      <c r="L43" s="158">
        <v>500</v>
      </c>
      <c r="M43" s="25"/>
      <c r="N43" s="158">
        <v>25</v>
      </c>
      <c r="O43" s="158">
        <v>1000</v>
      </c>
      <c r="P43" s="158"/>
      <c r="Q43" s="158">
        <v>120</v>
      </c>
      <c r="R43" s="158"/>
      <c r="S43" s="158">
        <v>0</v>
      </c>
      <c r="T43" s="158" t="s">
        <v>57</v>
      </c>
      <c r="U43" s="158">
        <v>1</v>
      </c>
      <c r="V43" s="158">
        <v>81</v>
      </c>
      <c r="W43" s="158">
        <v>18</v>
      </c>
      <c r="X43" s="158">
        <v>1</v>
      </c>
      <c r="Y43" s="158"/>
      <c r="Z43" s="199"/>
      <c r="AA43" s="199"/>
      <c r="AB43" s="199"/>
      <c r="AC43" s="204"/>
      <c r="AD43" s="205"/>
      <c r="AE43" s="206"/>
      <c r="AF43" s="210"/>
      <c r="AG43" s="197"/>
      <c r="AH43" s="197"/>
      <c r="AI43" s="211"/>
      <c r="AJ43" s="158" t="s">
        <v>225</v>
      </c>
      <c r="AK43" s="158">
        <v>5</v>
      </c>
      <c r="AL43" s="158"/>
      <c r="AM43" s="158"/>
      <c r="AN43" s="158"/>
      <c r="AO43" s="158"/>
      <c r="AP43" s="158"/>
      <c r="AQ43" s="158"/>
      <c r="AR43" s="158">
        <v>10</v>
      </c>
    </row>
    <row r="44" spans="1:44">
      <c r="A44" s="199"/>
      <c r="B44" s="421"/>
      <c r="C44" s="422"/>
      <c r="D44" s="422"/>
      <c r="E44" s="423"/>
      <c r="F44" s="158">
        <v>0</v>
      </c>
      <c r="G44" s="158">
        <v>0</v>
      </c>
      <c r="H44" s="158">
        <v>100</v>
      </c>
      <c r="I44" s="158">
        <v>0</v>
      </c>
      <c r="J44" s="158">
        <v>0</v>
      </c>
      <c r="K44" s="158">
        <v>0</v>
      </c>
      <c r="L44" s="158">
        <v>400</v>
      </c>
      <c r="M44" s="25"/>
      <c r="N44" s="158">
        <v>25</v>
      </c>
      <c r="O44" s="158">
        <v>1000</v>
      </c>
      <c r="P44" s="158"/>
      <c r="Q44" s="158">
        <v>120</v>
      </c>
      <c r="R44" s="158"/>
      <c r="S44" s="158">
        <v>1</v>
      </c>
      <c r="T44" s="158" t="s">
        <v>57</v>
      </c>
      <c r="U44" s="158">
        <v>1</v>
      </c>
      <c r="V44" s="158">
        <v>78.400000000000006</v>
      </c>
      <c r="W44" s="158">
        <v>20.5</v>
      </c>
      <c r="X44" s="158">
        <v>1.1000000000000001</v>
      </c>
      <c r="Y44" s="158"/>
      <c r="Z44" s="199"/>
      <c r="AA44" s="199"/>
      <c r="AB44" s="199"/>
      <c r="AC44" s="204"/>
      <c r="AD44" s="205"/>
      <c r="AE44" s="206"/>
      <c r="AF44" s="210"/>
      <c r="AG44" s="197"/>
      <c r="AH44" s="197"/>
      <c r="AI44" s="211"/>
      <c r="AJ44" s="158" t="s">
        <v>225</v>
      </c>
      <c r="AK44" s="158">
        <v>5</v>
      </c>
      <c r="AL44" s="158"/>
      <c r="AM44" s="158"/>
      <c r="AN44" s="158"/>
      <c r="AO44" s="158"/>
      <c r="AP44" s="158"/>
      <c r="AQ44" s="158"/>
      <c r="AR44" s="158">
        <v>10</v>
      </c>
    </row>
    <row r="45" spans="1:44">
      <c r="A45" s="199"/>
      <c r="B45" s="421"/>
      <c r="C45" s="422"/>
      <c r="D45" s="422"/>
      <c r="E45" s="423"/>
      <c r="F45" s="158">
        <v>0</v>
      </c>
      <c r="G45" s="158">
        <v>0</v>
      </c>
      <c r="H45" s="158">
        <v>100</v>
      </c>
      <c r="I45" s="158">
        <v>0</v>
      </c>
      <c r="J45" s="158">
        <v>0</v>
      </c>
      <c r="K45" s="158">
        <v>0</v>
      </c>
      <c r="L45" s="158">
        <v>450</v>
      </c>
      <c r="M45" s="25"/>
      <c r="N45" s="158">
        <v>25</v>
      </c>
      <c r="O45" s="158">
        <v>1000</v>
      </c>
      <c r="P45" s="158"/>
      <c r="Q45" s="158">
        <v>120</v>
      </c>
      <c r="R45" s="158"/>
      <c r="S45" s="158">
        <v>1</v>
      </c>
      <c r="T45" s="158" t="s">
        <v>57</v>
      </c>
      <c r="U45" s="158">
        <v>1</v>
      </c>
      <c r="V45" s="158">
        <v>75.5</v>
      </c>
      <c r="W45" s="158">
        <v>23.6</v>
      </c>
      <c r="X45" s="158">
        <v>0.9</v>
      </c>
      <c r="Y45" s="158"/>
      <c r="Z45" s="199"/>
      <c r="AA45" s="199"/>
      <c r="AB45" s="199"/>
      <c r="AC45" s="204"/>
      <c r="AD45" s="205"/>
      <c r="AE45" s="206"/>
      <c r="AF45" s="210"/>
      <c r="AG45" s="197"/>
      <c r="AH45" s="197"/>
      <c r="AI45" s="211"/>
      <c r="AJ45" s="158" t="s">
        <v>225</v>
      </c>
      <c r="AK45" s="158">
        <v>5</v>
      </c>
      <c r="AL45" s="158"/>
      <c r="AM45" s="158"/>
      <c r="AN45" s="158"/>
      <c r="AO45" s="158"/>
      <c r="AP45" s="158"/>
      <c r="AQ45" s="158"/>
      <c r="AR45" s="158">
        <v>10</v>
      </c>
    </row>
    <row r="46" spans="1:44">
      <c r="A46" s="199"/>
      <c r="B46" s="421"/>
      <c r="C46" s="422"/>
      <c r="D46" s="422"/>
      <c r="E46" s="423"/>
      <c r="F46" s="158">
        <v>0</v>
      </c>
      <c r="G46" s="158">
        <v>0</v>
      </c>
      <c r="H46" s="158">
        <v>100</v>
      </c>
      <c r="I46" s="158">
        <v>0</v>
      </c>
      <c r="J46" s="158">
        <v>0</v>
      </c>
      <c r="K46" s="158">
        <v>0</v>
      </c>
      <c r="L46" s="158">
        <v>500</v>
      </c>
      <c r="M46" s="25"/>
      <c r="N46" s="158">
        <v>25</v>
      </c>
      <c r="O46" s="158">
        <v>1000</v>
      </c>
      <c r="P46" s="158"/>
      <c r="Q46" s="158">
        <v>120</v>
      </c>
      <c r="R46" s="158"/>
      <c r="S46" s="158">
        <v>1</v>
      </c>
      <c r="T46" s="158" t="s">
        <v>57</v>
      </c>
      <c r="U46" s="158">
        <v>1</v>
      </c>
      <c r="V46" s="158">
        <v>53.2</v>
      </c>
      <c r="W46" s="158">
        <v>45.8</v>
      </c>
      <c r="X46" s="158">
        <v>1</v>
      </c>
      <c r="Y46" s="158"/>
      <c r="Z46" s="199"/>
      <c r="AA46" s="199"/>
      <c r="AB46" s="199"/>
      <c r="AC46" s="204"/>
      <c r="AD46" s="205"/>
      <c r="AE46" s="206"/>
      <c r="AF46" s="210"/>
      <c r="AG46" s="197"/>
      <c r="AH46" s="197"/>
      <c r="AI46" s="211"/>
      <c r="AJ46" s="158" t="s">
        <v>225</v>
      </c>
      <c r="AK46" s="158">
        <v>5</v>
      </c>
      <c r="AL46" s="158"/>
      <c r="AM46" s="158"/>
      <c r="AN46" s="158"/>
      <c r="AO46" s="158"/>
      <c r="AP46" s="158"/>
      <c r="AQ46" s="158"/>
      <c r="AR46" s="158">
        <v>10</v>
      </c>
    </row>
    <row r="47" spans="1:44">
      <c r="A47" s="199"/>
      <c r="B47" s="421"/>
      <c r="C47" s="422"/>
      <c r="D47" s="422"/>
      <c r="E47" s="423"/>
      <c r="F47" s="158">
        <v>0</v>
      </c>
      <c r="G47" s="158">
        <v>0</v>
      </c>
      <c r="H47" s="158">
        <v>90</v>
      </c>
      <c r="I47" s="158">
        <v>0</v>
      </c>
      <c r="J47" s="158">
        <v>0</v>
      </c>
      <c r="K47" s="158">
        <v>10</v>
      </c>
      <c r="L47" s="158">
        <v>400</v>
      </c>
      <c r="M47" s="25"/>
      <c r="N47" s="158">
        <v>25</v>
      </c>
      <c r="O47" s="158">
        <v>1000</v>
      </c>
      <c r="P47" s="158"/>
      <c r="Q47" s="158">
        <v>120</v>
      </c>
      <c r="R47" s="158"/>
      <c r="S47" s="158">
        <v>1</v>
      </c>
      <c r="T47" s="158" t="s">
        <v>57</v>
      </c>
      <c r="U47" s="158">
        <v>1</v>
      </c>
      <c r="V47" s="158">
        <v>73</v>
      </c>
      <c r="W47" s="158">
        <v>24.7</v>
      </c>
      <c r="X47" s="158">
        <v>2.2999999999999998</v>
      </c>
      <c r="Y47" s="158"/>
      <c r="Z47" s="199"/>
      <c r="AA47" s="199"/>
      <c r="AB47" s="199"/>
      <c r="AC47" s="204"/>
      <c r="AD47" s="205"/>
      <c r="AE47" s="206"/>
      <c r="AF47" s="210"/>
      <c r="AG47" s="197"/>
      <c r="AH47" s="197"/>
      <c r="AI47" s="211"/>
      <c r="AJ47" s="158" t="s">
        <v>225</v>
      </c>
      <c r="AK47" s="158">
        <v>5</v>
      </c>
      <c r="AL47" s="158"/>
      <c r="AM47" s="158"/>
      <c r="AN47" s="158"/>
      <c r="AO47" s="158"/>
      <c r="AP47" s="158"/>
      <c r="AQ47" s="158"/>
      <c r="AR47" s="158">
        <v>10</v>
      </c>
    </row>
    <row r="48" spans="1:44">
      <c r="A48" s="199"/>
      <c r="B48" s="421"/>
      <c r="C48" s="422"/>
      <c r="D48" s="422"/>
      <c r="E48" s="423"/>
      <c r="F48" s="158">
        <v>0</v>
      </c>
      <c r="G48" s="158">
        <v>0</v>
      </c>
      <c r="H48" s="158">
        <v>75</v>
      </c>
      <c r="I48" s="158">
        <v>0</v>
      </c>
      <c r="J48" s="158">
        <v>0</v>
      </c>
      <c r="K48" s="158">
        <v>25</v>
      </c>
      <c r="L48" s="158">
        <v>450</v>
      </c>
      <c r="M48" s="25"/>
      <c r="N48" s="158">
        <v>25</v>
      </c>
      <c r="O48" s="158">
        <v>1000</v>
      </c>
      <c r="P48" s="158"/>
      <c r="Q48" s="158">
        <v>120</v>
      </c>
      <c r="R48" s="158"/>
      <c r="S48" s="158">
        <v>1</v>
      </c>
      <c r="T48" s="158" t="s">
        <v>57</v>
      </c>
      <c r="U48" s="158">
        <v>1</v>
      </c>
      <c r="V48" s="158">
        <v>54.7</v>
      </c>
      <c r="W48" s="158">
        <v>39.4</v>
      </c>
      <c r="X48" s="158">
        <v>5.9</v>
      </c>
      <c r="Y48" s="158"/>
      <c r="Z48" s="199"/>
      <c r="AA48" s="199"/>
      <c r="AB48" s="199"/>
      <c r="AC48" s="204"/>
      <c r="AD48" s="205"/>
      <c r="AE48" s="206"/>
      <c r="AF48" s="210"/>
      <c r="AG48" s="197"/>
      <c r="AH48" s="197"/>
      <c r="AI48" s="211"/>
      <c r="AJ48" s="158" t="s">
        <v>225</v>
      </c>
      <c r="AK48" s="158">
        <v>5</v>
      </c>
      <c r="AL48" s="158"/>
      <c r="AM48" s="158"/>
      <c r="AN48" s="158"/>
      <c r="AO48" s="158"/>
      <c r="AP48" s="158"/>
      <c r="AQ48" s="158"/>
      <c r="AR48" s="158">
        <v>10</v>
      </c>
    </row>
    <row r="49" spans="1:44">
      <c r="A49" s="200"/>
      <c r="B49" s="424"/>
      <c r="C49" s="425"/>
      <c r="D49" s="425"/>
      <c r="E49" s="426"/>
      <c r="F49" s="159">
        <v>0</v>
      </c>
      <c r="G49" s="159">
        <v>0</v>
      </c>
      <c r="H49" s="159">
        <v>65</v>
      </c>
      <c r="I49" s="159">
        <v>0</v>
      </c>
      <c r="J49" s="159">
        <v>0</v>
      </c>
      <c r="K49" s="159">
        <v>35</v>
      </c>
      <c r="L49" s="159">
        <v>500</v>
      </c>
      <c r="M49" s="26"/>
      <c r="N49" s="159">
        <v>25</v>
      </c>
      <c r="O49" s="159">
        <v>1000</v>
      </c>
      <c r="P49" s="159"/>
      <c r="Q49" s="159">
        <v>120</v>
      </c>
      <c r="R49" s="159"/>
      <c r="S49" s="159">
        <v>1</v>
      </c>
      <c r="T49" s="159" t="s">
        <v>57</v>
      </c>
      <c r="U49" s="158">
        <v>1</v>
      </c>
      <c r="V49" s="159">
        <v>45</v>
      </c>
      <c r="W49" s="159">
        <v>46.5</v>
      </c>
      <c r="X49" s="159">
        <v>8.5</v>
      </c>
      <c r="Y49" s="159"/>
      <c r="Z49" s="200"/>
      <c r="AA49" s="200"/>
      <c r="AB49" s="200"/>
      <c r="AC49" s="204"/>
      <c r="AD49" s="205"/>
      <c r="AE49" s="206"/>
      <c r="AF49" s="210"/>
      <c r="AG49" s="197"/>
      <c r="AH49" s="197"/>
      <c r="AI49" s="211"/>
      <c r="AJ49" s="159" t="s">
        <v>225</v>
      </c>
      <c r="AK49" s="159">
        <v>5</v>
      </c>
      <c r="AL49" s="159"/>
      <c r="AM49" s="159"/>
      <c r="AN49" s="159"/>
      <c r="AO49" s="159"/>
      <c r="AP49" s="159"/>
      <c r="AQ49" s="159"/>
      <c r="AR49" s="159">
        <v>10</v>
      </c>
    </row>
    <row r="50" spans="1:44">
      <c r="A50" s="199">
        <v>46</v>
      </c>
      <c r="B50" s="427" t="s">
        <v>324</v>
      </c>
      <c r="C50" s="208"/>
      <c r="D50" s="208"/>
      <c r="E50" s="209"/>
      <c r="F50" s="158">
        <v>0</v>
      </c>
      <c r="G50" s="158">
        <v>0</v>
      </c>
      <c r="H50" s="158">
        <v>0</v>
      </c>
      <c r="I50" s="158">
        <v>100</v>
      </c>
      <c r="J50" s="158">
        <v>0</v>
      </c>
      <c r="K50" s="158">
        <v>0</v>
      </c>
      <c r="L50" s="158">
        <v>450</v>
      </c>
      <c r="M50" s="158">
        <v>5</v>
      </c>
      <c r="N50" s="158">
        <v>20</v>
      </c>
      <c r="O50" s="158">
        <v>1000</v>
      </c>
      <c r="P50" s="158"/>
      <c r="Q50" s="158">
        <v>75</v>
      </c>
      <c r="R50" s="158"/>
      <c r="S50" s="159">
        <v>1</v>
      </c>
      <c r="T50" s="158" t="s">
        <v>57</v>
      </c>
      <c r="U50" s="158">
        <v>1</v>
      </c>
      <c r="V50" s="158">
        <v>70</v>
      </c>
      <c r="W50" s="158">
        <v>14.2</v>
      </c>
      <c r="X50" s="158">
        <v>15.8</v>
      </c>
      <c r="Y50" s="158"/>
      <c r="Z50" s="212" t="s">
        <v>131</v>
      </c>
      <c r="AA50" s="212"/>
      <c r="AB50" s="212"/>
      <c r="AC50" s="213" t="s">
        <v>226</v>
      </c>
      <c r="AD50" s="213"/>
      <c r="AE50" s="213"/>
      <c r="AF50" s="214" t="s">
        <v>227</v>
      </c>
      <c r="AG50" s="214"/>
      <c r="AH50" s="214"/>
      <c r="AI50" s="214"/>
      <c r="AJ50" s="158" t="s">
        <v>228</v>
      </c>
      <c r="AK50" s="158">
        <v>0.1</v>
      </c>
      <c r="AL50" s="158"/>
      <c r="AM50" s="158"/>
      <c r="AN50" s="158"/>
      <c r="AO50" s="158"/>
      <c r="AP50" s="158"/>
      <c r="AQ50" s="158"/>
      <c r="AR50" s="158">
        <v>100</v>
      </c>
    </row>
    <row r="51" spans="1:44">
      <c r="A51" s="199"/>
      <c r="B51" s="210"/>
      <c r="C51" s="361"/>
      <c r="D51" s="361"/>
      <c r="E51" s="211"/>
      <c r="F51" s="158">
        <v>0</v>
      </c>
      <c r="G51" s="158">
        <v>0</v>
      </c>
      <c r="H51" s="158">
        <v>0</v>
      </c>
      <c r="I51" s="158">
        <v>100</v>
      </c>
      <c r="J51" s="158">
        <v>0</v>
      </c>
      <c r="K51" s="158">
        <v>0</v>
      </c>
      <c r="L51" s="158">
        <v>450</v>
      </c>
      <c r="M51" s="158">
        <v>10</v>
      </c>
      <c r="N51" s="158">
        <v>20</v>
      </c>
      <c r="O51" s="158">
        <v>1000</v>
      </c>
      <c r="P51" s="158"/>
      <c r="Q51" s="158">
        <v>75</v>
      </c>
      <c r="R51" s="158"/>
      <c r="S51" s="159">
        <v>1</v>
      </c>
      <c r="T51" s="158" t="s">
        <v>57</v>
      </c>
      <c r="U51" s="158">
        <v>1</v>
      </c>
      <c r="V51" s="158">
        <v>60</v>
      </c>
      <c r="W51" s="158">
        <v>15.4</v>
      </c>
      <c r="X51" s="158">
        <v>24.6</v>
      </c>
      <c r="Y51" s="158"/>
      <c r="Z51" s="212"/>
      <c r="AA51" s="212"/>
      <c r="AB51" s="212"/>
      <c r="AC51" s="213"/>
      <c r="AD51" s="213"/>
      <c r="AE51" s="213"/>
      <c r="AF51" s="214"/>
      <c r="AG51" s="214"/>
      <c r="AH51" s="214"/>
      <c r="AI51" s="214"/>
      <c r="AJ51" s="158" t="s">
        <v>229</v>
      </c>
      <c r="AK51" s="158">
        <v>0.1</v>
      </c>
      <c r="AL51" s="158"/>
      <c r="AM51" s="158"/>
      <c r="AN51" s="158"/>
      <c r="AO51" s="158"/>
      <c r="AP51" s="158"/>
      <c r="AQ51" s="158"/>
      <c r="AR51" s="158">
        <v>100</v>
      </c>
    </row>
    <row r="52" spans="1:44">
      <c r="A52" s="199"/>
      <c r="B52" s="210"/>
      <c r="C52" s="361"/>
      <c r="D52" s="361"/>
      <c r="E52" s="211"/>
      <c r="F52" s="158">
        <v>50</v>
      </c>
      <c r="G52" s="158">
        <v>50</v>
      </c>
      <c r="H52" s="158">
        <v>0</v>
      </c>
      <c r="I52" s="158">
        <v>0</v>
      </c>
      <c r="J52" s="158">
        <v>0</v>
      </c>
      <c r="K52" s="158">
        <v>0</v>
      </c>
      <c r="L52" s="158">
        <v>450</v>
      </c>
      <c r="M52" s="158">
        <v>10</v>
      </c>
      <c r="N52" s="158">
        <v>20</v>
      </c>
      <c r="O52" s="158">
        <v>1000</v>
      </c>
      <c r="P52" s="158"/>
      <c r="Q52" s="158">
        <v>75</v>
      </c>
      <c r="R52" s="158"/>
      <c r="S52" s="159">
        <v>1</v>
      </c>
      <c r="T52" s="158" t="s">
        <v>57</v>
      </c>
      <c r="U52" s="158">
        <v>1</v>
      </c>
      <c r="V52" s="158">
        <v>40</v>
      </c>
      <c r="W52" s="158">
        <v>47</v>
      </c>
      <c r="X52" s="158">
        <v>13</v>
      </c>
      <c r="Y52" s="158"/>
      <c r="Z52" s="212"/>
      <c r="AA52" s="212"/>
      <c r="AB52" s="212"/>
      <c r="AC52" s="213"/>
      <c r="AD52" s="213"/>
      <c r="AE52" s="213"/>
      <c r="AF52" s="214"/>
      <c r="AG52" s="214"/>
      <c r="AH52" s="214"/>
      <c r="AI52" s="214"/>
      <c r="AJ52" s="158" t="s">
        <v>228</v>
      </c>
      <c r="AK52" s="158">
        <v>0.1</v>
      </c>
      <c r="AL52" s="158"/>
      <c r="AM52" s="158"/>
      <c r="AN52" s="158"/>
      <c r="AO52" s="158"/>
      <c r="AP52" s="158"/>
      <c r="AQ52" s="158"/>
      <c r="AR52" s="158">
        <v>100</v>
      </c>
    </row>
    <row r="53" spans="1:44">
      <c r="A53" s="199"/>
      <c r="B53" s="210"/>
      <c r="C53" s="361"/>
      <c r="D53" s="361"/>
      <c r="E53" s="211"/>
      <c r="F53" s="158">
        <v>50</v>
      </c>
      <c r="G53" s="158">
        <v>50</v>
      </c>
      <c r="H53" s="158">
        <v>0</v>
      </c>
      <c r="I53" s="158">
        <v>0</v>
      </c>
      <c r="J53" s="158">
        <v>0</v>
      </c>
      <c r="K53" s="158">
        <v>0</v>
      </c>
      <c r="L53" s="158">
        <v>450</v>
      </c>
      <c r="M53" s="158">
        <v>10</v>
      </c>
      <c r="N53" s="158">
        <v>20</v>
      </c>
      <c r="O53" s="158">
        <v>1000</v>
      </c>
      <c r="P53" s="158"/>
      <c r="Q53" s="158">
        <v>75</v>
      </c>
      <c r="R53" s="158"/>
      <c r="S53" s="159">
        <v>1</v>
      </c>
      <c r="T53" s="158" t="s">
        <v>57</v>
      </c>
      <c r="U53" s="158">
        <v>1</v>
      </c>
      <c r="V53" s="158">
        <v>42</v>
      </c>
      <c r="W53" s="158">
        <v>50.8</v>
      </c>
      <c r="X53" s="158">
        <v>7.2</v>
      </c>
      <c r="Y53" s="158"/>
      <c r="Z53" s="212"/>
      <c r="AA53" s="212"/>
      <c r="AB53" s="212"/>
      <c r="AC53" s="213"/>
      <c r="AD53" s="213"/>
      <c r="AE53" s="213"/>
      <c r="AF53" s="214"/>
      <c r="AG53" s="214"/>
      <c r="AH53" s="214"/>
      <c r="AI53" s="214"/>
      <c r="AJ53" s="158" t="s">
        <v>229</v>
      </c>
      <c r="AK53" s="158">
        <v>0.1</v>
      </c>
      <c r="AL53" s="158"/>
      <c r="AM53" s="158"/>
      <c r="AN53" s="158"/>
      <c r="AO53" s="158"/>
      <c r="AP53" s="158"/>
      <c r="AQ53" s="158"/>
      <c r="AR53" s="158">
        <v>100</v>
      </c>
    </row>
    <row r="54" spans="1:44">
      <c r="A54" s="199"/>
      <c r="B54" s="210"/>
      <c r="C54" s="361"/>
      <c r="D54" s="361"/>
      <c r="E54" s="211"/>
      <c r="F54" s="158">
        <v>0</v>
      </c>
      <c r="G54" s="158">
        <v>0</v>
      </c>
      <c r="H54" s="158">
        <v>100</v>
      </c>
      <c r="I54" s="158">
        <v>0</v>
      </c>
      <c r="J54" s="158">
        <v>0</v>
      </c>
      <c r="K54" s="158">
        <v>0</v>
      </c>
      <c r="L54" s="158">
        <v>450</v>
      </c>
      <c r="M54" s="158">
        <v>10</v>
      </c>
      <c r="N54" s="158">
        <v>20</v>
      </c>
      <c r="O54" s="158">
        <v>1000</v>
      </c>
      <c r="P54" s="158"/>
      <c r="Q54" s="158">
        <v>75</v>
      </c>
      <c r="R54" s="158"/>
      <c r="S54" s="159">
        <v>1</v>
      </c>
      <c r="T54" s="158" t="s">
        <v>57</v>
      </c>
      <c r="U54" s="158">
        <v>1</v>
      </c>
      <c r="V54" s="158">
        <v>40</v>
      </c>
      <c r="W54" s="158">
        <v>41.1</v>
      </c>
      <c r="X54" s="158">
        <v>18.899999999999999</v>
      </c>
      <c r="Y54" s="158"/>
      <c r="Z54" s="212"/>
      <c r="AA54" s="212"/>
      <c r="AB54" s="212"/>
      <c r="AC54" s="213"/>
      <c r="AD54" s="213"/>
      <c r="AE54" s="213"/>
      <c r="AF54" s="214"/>
      <c r="AG54" s="214"/>
      <c r="AH54" s="214"/>
      <c r="AI54" s="214"/>
      <c r="AJ54" s="158" t="s">
        <v>228</v>
      </c>
      <c r="AK54" s="158">
        <v>0.1</v>
      </c>
      <c r="AL54" s="158"/>
      <c r="AM54" s="158"/>
      <c r="AN54" s="158"/>
      <c r="AO54" s="158"/>
      <c r="AP54" s="158"/>
      <c r="AQ54" s="158"/>
      <c r="AR54" s="158">
        <v>100</v>
      </c>
    </row>
    <row r="55" spans="1:44">
      <c r="A55" s="199"/>
      <c r="B55" s="210"/>
      <c r="C55" s="361"/>
      <c r="D55" s="361"/>
      <c r="E55" s="211"/>
      <c r="F55" s="158">
        <v>0</v>
      </c>
      <c r="G55" s="158">
        <v>0</v>
      </c>
      <c r="H55" s="158">
        <v>100</v>
      </c>
      <c r="I55" s="158">
        <v>0</v>
      </c>
      <c r="J55" s="158">
        <v>0</v>
      </c>
      <c r="K55" s="158">
        <v>0</v>
      </c>
      <c r="L55" s="158">
        <v>450</v>
      </c>
      <c r="M55" s="158">
        <v>10</v>
      </c>
      <c r="N55" s="158">
        <v>20</v>
      </c>
      <c r="O55" s="158">
        <v>1000</v>
      </c>
      <c r="P55" s="158"/>
      <c r="Q55" s="158">
        <v>75</v>
      </c>
      <c r="R55" s="158"/>
      <c r="S55" s="159">
        <v>1</v>
      </c>
      <c r="T55" s="158" t="s">
        <v>57</v>
      </c>
      <c r="U55" s="158">
        <v>1</v>
      </c>
      <c r="V55" s="158">
        <v>54</v>
      </c>
      <c r="W55" s="158">
        <v>26.1</v>
      </c>
      <c r="X55" s="158">
        <v>19.899999999999999</v>
      </c>
      <c r="Y55" s="158"/>
      <c r="Z55" s="212"/>
      <c r="AA55" s="212"/>
      <c r="AB55" s="212"/>
      <c r="AC55" s="213"/>
      <c r="AD55" s="213"/>
      <c r="AE55" s="213"/>
      <c r="AF55" s="214"/>
      <c r="AG55" s="214"/>
      <c r="AH55" s="214"/>
      <c r="AI55" s="214"/>
      <c r="AJ55" s="158" t="s">
        <v>229</v>
      </c>
      <c r="AK55" s="158">
        <v>0.1</v>
      </c>
      <c r="AL55" s="158"/>
      <c r="AM55" s="158"/>
      <c r="AN55" s="158"/>
      <c r="AO55" s="158"/>
      <c r="AP55" s="158"/>
      <c r="AQ55" s="158"/>
      <c r="AR55" s="158">
        <v>100</v>
      </c>
    </row>
    <row r="56" spans="1:44">
      <c r="A56" s="199"/>
      <c r="B56" s="210"/>
      <c r="C56" s="361"/>
      <c r="D56" s="361"/>
      <c r="E56" s="211"/>
      <c r="F56" s="158">
        <v>0</v>
      </c>
      <c r="G56" s="158">
        <v>50</v>
      </c>
      <c r="H56" s="158">
        <v>0</v>
      </c>
      <c r="I56" s="158">
        <v>50</v>
      </c>
      <c r="J56" s="158">
        <v>0</v>
      </c>
      <c r="K56" s="158">
        <v>0</v>
      </c>
      <c r="L56" s="158">
        <v>450</v>
      </c>
      <c r="M56" s="158">
        <v>10</v>
      </c>
      <c r="N56" s="158">
        <v>20</v>
      </c>
      <c r="O56" s="158">
        <v>1000</v>
      </c>
      <c r="P56" s="158"/>
      <c r="Q56" s="158">
        <v>75</v>
      </c>
      <c r="R56" s="158"/>
      <c r="S56" s="159">
        <v>1</v>
      </c>
      <c r="T56" s="158" t="s">
        <v>57</v>
      </c>
      <c r="U56" s="158">
        <v>1</v>
      </c>
      <c r="V56" s="158">
        <v>44</v>
      </c>
      <c r="W56" s="158">
        <v>34.799999999999997</v>
      </c>
      <c r="X56" s="158">
        <v>21.2</v>
      </c>
      <c r="Y56" s="158"/>
      <c r="Z56" s="212"/>
      <c r="AA56" s="212"/>
      <c r="AB56" s="212"/>
      <c r="AC56" s="213"/>
      <c r="AD56" s="213"/>
      <c r="AE56" s="213"/>
      <c r="AF56" s="214"/>
      <c r="AG56" s="214"/>
      <c r="AH56" s="214"/>
      <c r="AI56" s="214"/>
      <c r="AJ56" s="158" t="s">
        <v>228</v>
      </c>
      <c r="AK56" s="158">
        <v>0.1</v>
      </c>
      <c r="AL56" s="158"/>
      <c r="AM56" s="158"/>
      <c r="AN56" s="158"/>
      <c r="AO56" s="158"/>
      <c r="AP56" s="158"/>
      <c r="AQ56" s="158"/>
      <c r="AR56" s="158">
        <v>100</v>
      </c>
    </row>
    <row r="57" spans="1:44">
      <c r="A57" s="199"/>
      <c r="B57" s="210"/>
      <c r="C57" s="361"/>
      <c r="D57" s="361"/>
      <c r="E57" s="211"/>
      <c r="F57" s="158">
        <v>0</v>
      </c>
      <c r="G57" s="158">
        <v>50</v>
      </c>
      <c r="H57" s="158">
        <v>0</v>
      </c>
      <c r="I57" s="158">
        <v>50</v>
      </c>
      <c r="J57" s="158">
        <v>0</v>
      </c>
      <c r="K57" s="158">
        <v>0</v>
      </c>
      <c r="L57" s="158">
        <v>450</v>
      </c>
      <c r="M57" s="158">
        <v>10</v>
      </c>
      <c r="N57" s="158">
        <v>20</v>
      </c>
      <c r="O57" s="158">
        <v>1000</v>
      </c>
      <c r="P57" s="158"/>
      <c r="Q57" s="158">
        <v>75</v>
      </c>
      <c r="R57" s="158"/>
      <c r="S57" s="159">
        <v>1</v>
      </c>
      <c r="T57" s="158" t="s">
        <v>57</v>
      </c>
      <c r="U57" s="158">
        <v>1</v>
      </c>
      <c r="V57" s="158">
        <v>52</v>
      </c>
      <c r="W57" s="158">
        <v>29.2</v>
      </c>
      <c r="X57" s="158">
        <v>18.8</v>
      </c>
      <c r="Y57" s="158"/>
      <c r="Z57" s="212"/>
      <c r="AA57" s="212"/>
      <c r="AB57" s="212"/>
      <c r="AC57" s="213"/>
      <c r="AD57" s="213"/>
      <c r="AE57" s="213"/>
      <c r="AF57" s="214"/>
      <c r="AG57" s="214"/>
      <c r="AH57" s="214"/>
      <c r="AI57" s="214"/>
      <c r="AJ57" s="158" t="s">
        <v>229</v>
      </c>
      <c r="AK57" s="158">
        <v>0.1</v>
      </c>
      <c r="AL57" s="158"/>
      <c r="AM57" s="158"/>
      <c r="AN57" s="158"/>
      <c r="AO57" s="158"/>
      <c r="AP57" s="158"/>
      <c r="AQ57" s="158"/>
      <c r="AR57" s="158">
        <v>100</v>
      </c>
    </row>
    <row r="58" spans="1:44">
      <c r="A58" s="199"/>
      <c r="B58" s="210"/>
      <c r="C58" s="361"/>
      <c r="D58" s="361"/>
      <c r="E58" s="211"/>
      <c r="F58" s="158">
        <v>0</v>
      </c>
      <c r="G58" s="158">
        <v>0</v>
      </c>
      <c r="H58" s="158">
        <v>50</v>
      </c>
      <c r="I58" s="158">
        <v>50</v>
      </c>
      <c r="J58" s="158">
        <v>0</v>
      </c>
      <c r="K58" s="158">
        <v>0</v>
      </c>
      <c r="L58" s="158">
        <v>450</v>
      </c>
      <c r="M58" s="158">
        <v>10</v>
      </c>
      <c r="N58" s="158">
        <v>20</v>
      </c>
      <c r="O58" s="158">
        <v>1000</v>
      </c>
      <c r="P58" s="158"/>
      <c r="Q58" s="158">
        <v>75</v>
      </c>
      <c r="R58" s="158"/>
      <c r="S58" s="159">
        <v>1</v>
      </c>
      <c r="T58" s="158" t="s">
        <v>57</v>
      </c>
      <c r="U58" s="158">
        <v>1</v>
      </c>
      <c r="V58" s="158">
        <v>54</v>
      </c>
      <c r="W58" s="158">
        <v>25.7</v>
      </c>
      <c r="X58" s="158">
        <v>20.3</v>
      </c>
      <c r="Y58" s="158"/>
      <c r="Z58" s="212"/>
      <c r="AA58" s="212"/>
      <c r="AB58" s="212"/>
      <c r="AC58" s="213"/>
      <c r="AD58" s="213"/>
      <c r="AE58" s="213"/>
      <c r="AF58" s="214"/>
      <c r="AG58" s="214"/>
      <c r="AH58" s="214"/>
      <c r="AI58" s="214"/>
      <c r="AJ58" s="158" t="s">
        <v>228</v>
      </c>
      <c r="AK58" s="158">
        <v>0.1</v>
      </c>
      <c r="AL58" s="158"/>
      <c r="AM58" s="158"/>
      <c r="AN58" s="158"/>
      <c r="AO58" s="158"/>
      <c r="AP58" s="158"/>
      <c r="AQ58" s="158"/>
      <c r="AR58" s="158">
        <v>100</v>
      </c>
    </row>
    <row r="59" spans="1:44">
      <c r="A59" s="199"/>
      <c r="B59" s="210"/>
      <c r="C59" s="361"/>
      <c r="D59" s="361"/>
      <c r="E59" s="211"/>
      <c r="F59" s="158">
        <v>0</v>
      </c>
      <c r="G59" s="158">
        <v>0</v>
      </c>
      <c r="H59" s="158">
        <v>50</v>
      </c>
      <c r="I59" s="158">
        <v>50</v>
      </c>
      <c r="J59" s="158">
        <v>0</v>
      </c>
      <c r="K59" s="158">
        <v>0</v>
      </c>
      <c r="L59" s="158">
        <v>450</v>
      </c>
      <c r="M59" s="158">
        <v>10</v>
      </c>
      <c r="N59" s="158">
        <v>20</v>
      </c>
      <c r="O59" s="158">
        <v>1000</v>
      </c>
      <c r="P59" s="158"/>
      <c r="Q59" s="158">
        <v>75</v>
      </c>
      <c r="R59" s="158"/>
      <c r="S59" s="159">
        <v>1</v>
      </c>
      <c r="T59" s="158" t="s">
        <v>57</v>
      </c>
      <c r="U59" s="158">
        <v>1</v>
      </c>
      <c r="V59" s="158">
        <v>34</v>
      </c>
      <c r="W59" s="158">
        <v>30.8</v>
      </c>
      <c r="X59" s="158">
        <v>35.200000000000003</v>
      </c>
      <c r="Y59" s="158"/>
      <c r="Z59" s="212"/>
      <c r="AA59" s="212"/>
      <c r="AB59" s="212"/>
      <c r="AC59" s="213"/>
      <c r="AD59" s="213"/>
      <c r="AE59" s="213"/>
      <c r="AF59" s="214"/>
      <c r="AG59" s="214"/>
      <c r="AH59" s="214"/>
      <c r="AI59" s="214"/>
      <c r="AJ59" s="158" t="s">
        <v>229</v>
      </c>
      <c r="AK59" s="158">
        <v>0.1</v>
      </c>
      <c r="AL59" s="158"/>
      <c r="AM59" s="158"/>
      <c r="AN59" s="158"/>
      <c r="AO59" s="158"/>
      <c r="AP59" s="158"/>
      <c r="AQ59" s="158"/>
      <c r="AR59" s="158">
        <v>100</v>
      </c>
    </row>
    <row r="60" spans="1:44">
      <c r="A60" s="199"/>
      <c r="B60" s="210"/>
      <c r="C60" s="361"/>
      <c r="D60" s="361"/>
      <c r="E60" s="211"/>
      <c r="F60" s="158">
        <v>0</v>
      </c>
      <c r="G60" s="158">
        <v>50</v>
      </c>
      <c r="H60" s="158">
        <v>50</v>
      </c>
      <c r="I60" s="158">
        <v>0</v>
      </c>
      <c r="J60" s="158">
        <v>0</v>
      </c>
      <c r="K60" s="158">
        <v>0</v>
      </c>
      <c r="L60" s="158">
        <v>450</v>
      </c>
      <c r="M60" s="158">
        <v>10</v>
      </c>
      <c r="N60" s="158">
        <v>20</v>
      </c>
      <c r="O60" s="158">
        <v>1000</v>
      </c>
      <c r="P60" s="158"/>
      <c r="Q60" s="158">
        <v>75</v>
      </c>
      <c r="R60" s="158"/>
      <c r="S60" s="159">
        <v>1</v>
      </c>
      <c r="T60" s="158" t="s">
        <v>57</v>
      </c>
      <c r="U60" s="158">
        <v>1</v>
      </c>
      <c r="V60" s="158">
        <v>44</v>
      </c>
      <c r="W60" s="158">
        <v>44.6</v>
      </c>
      <c r="X60" s="158">
        <v>11.4</v>
      </c>
      <c r="Y60" s="158"/>
      <c r="Z60" s="212"/>
      <c r="AA60" s="212"/>
      <c r="AB60" s="212"/>
      <c r="AC60" s="213"/>
      <c r="AD60" s="213"/>
      <c r="AE60" s="213"/>
      <c r="AF60" s="214"/>
      <c r="AG60" s="214"/>
      <c r="AH60" s="214"/>
      <c r="AI60" s="214"/>
      <c r="AJ60" s="158" t="s">
        <v>228</v>
      </c>
      <c r="AK60" s="158">
        <v>0.1</v>
      </c>
      <c r="AL60" s="158"/>
      <c r="AM60" s="158"/>
      <c r="AN60" s="158"/>
      <c r="AO60" s="158"/>
      <c r="AP60" s="158"/>
      <c r="AQ60" s="158"/>
      <c r="AR60" s="158">
        <v>100</v>
      </c>
    </row>
    <row r="61" spans="1:44">
      <c r="A61" s="199"/>
      <c r="B61" s="210"/>
      <c r="C61" s="361"/>
      <c r="D61" s="361"/>
      <c r="E61" s="211"/>
      <c r="F61" s="158">
        <v>0</v>
      </c>
      <c r="G61" s="158">
        <v>50</v>
      </c>
      <c r="H61" s="158">
        <v>50</v>
      </c>
      <c r="I61" s="158">
        <v>0</v>
      </c>
      <c r="J61" s="158">
        <v>0</v>
      </c>
      <c r="K61" s="158">
        <v>0</v>
      </c>
      <c r="L61" s="158">
        <v>450</v>
      </c>
      <c r="M61" s="158">
        <v>10</v>
      </c>
      <c r="N61" s="158">
        <v>20</v>
      </c>
      <c r="O61" s="158">
        <v>1000</v>
      </c>
      <c r="P61" s="158"/>
      <c r="Q61" s="158">
        <v>75</v>
      </c>
      <c r="R61" s="158"/>
      <c r="S61" s="159">
        <v>1</v>
      </c>
      <c r="T61" s="158" t="s">
        <v>57</v>
      </c>
      <c r="U61" s="158">
        <v>1</v>
      </c>
      <c r="V61" s="158">
        <v>40</v>
      </c>
      <c r="W61" s="158">
        <v>43.5</v>
      </c>
      <c r="X61" s="158">
        <v>16.5</v>
      </c>
      <c r="Y61" s="158"/>
      <c r="Z61" s="212"/>
      <c r="AA61" s="212"/>
      <c r="AB61" s="212"/>
      <c r="AC61" s="213"/>
      <c r="AD61" s="213"/>
      <c r="AE61" s="213"/>
      <c r="AF61" s="214"/>
      <c r="AG61" s="214"/>
      <c r="AH61" s="214"/>
      <c r="AI61" s="214"/>
      <c r="AJ61" s="158" t="s">
        <v>229</v>
      </c>
      <c r="AK61" s="158">
        <v>0.1</v>
      </c>
      <c r="AL61" s="158"/>
      <c r="AM61" s="158"/>
      <c r="AN61" s="158"/>
      <c r="AO61" s="158"/>
      <c r="AP61" s="158"/>
      <c r="AQ61" s="158"/>
      <c r="AR61" s="158">
        <v>100</v>
      </c>
    </row>
    <row r="62" spans="1:44">
      <c r="A62" s="199"/>
      <c r="B62" s="210"/>
      <c r="C62" s="361"/>
      <c r="D62" s="361"/>
      <c r="E62" s="211"/>
      <c r="F62" s="158">
        <v>0</v>
      </c>
      <c r="G62" s="158">
        <v>25</v>
      </c>
      <c r="H62" s="158">
        <v>25</v>
      </c>
      <c r="I62" s="158">
        <v>50</v>
      </c>
      <c r="J62" s="158">
        <v>0</v>
      </c>
      <c r="K62" s="158">
        <v>0</v>
      </c>
      <c r="L62" s="158">
        <v>450</v>
      </c>
      <c r="M62" s="158">
        <v>10</v>
      </c>
      <c r="N62" s="158">
        <v>20</v>
      </c>
      <c r="O62" s="158">
        <v>1000</v>
      </c>
      <c r="P62" s="158"/>
      <c r="Q62" s="158">
        <v>75</v>
      </c>
      <c r="R62" s="158"/>
      <c r="S62" s="159">
        <v>1</v>
      </c>
      <c r="T62" s="158" t="s">
        <v>57</v>
      </c>
      <c r="U62" s="158">
        <v>1</v>
      </c>
      <c r="V62" s="158">
        <v>44</v>
      </c>
      <c r="W62" s="158">
        <v>37</v>
      </c>
      <c r="X62" s="158">
        <v>19</v>
      </c>
      <c r="Y62" s="158"/>
      <c r="Z62" s="212"/>
      <c r="AA62" s="212"/>
      <c r="AB62" s="212"/>
      <c r="AC62" s="213"/>
      <c r="AD62" s="213"/>
      <c r="AE62" s="213"/>
      <c r="AF62" s="214"/>
      <c r="AG62" s="214"/>
      <c r="AH62" s="214"/>
      <c r="AI62" s="214"/>
      <c r="AJ62" s="158" t="s">
        <v>228</v>
      </c>
      <c r="AK62" s="158">
        <v>0.1</v>
      </c>
      <c r="AL62" s="158"/>
      <c r="AM62" s="158"/>
      <c r="AN62" s="158"/>
      <c r="AO62" s="158"/>
      <c r="AP62" s="158"/>
      <c r="AQ62" s="158"/>
      <c r="AR62" s="158">
        <v>100</v>
      </c>
    </row>
    <row r="63" spans="1:44">
      <c r="A63" s="199"/>
      <c r="B63" s="210"/>
      <c r="C63" s="361"/>
      <c r="D63" s="361"/>
      <c r="E63" s="211"/>
      <c r="F63" s="158">
        <v>0</v>
      </c>
      <c r="G63" s="158">
        <v>25</v>
      </c>
      <c r="H63" s="158">
        <v>25</v>
      </c>
      <c r="I63" s="158">
        <v>50</v>
      </c>
      <c r="J63" s="158">
        <v>0</v>
      </c>
      <c r="K63" s="158">
        <v>0</v>
      </c>
      <c r="L63" s="158">
        <v>450</v>
      </c>
      <c r="M63" s="158">
        <v>10</v>
      </c>
      <c r="N63" s="158">
        <v>20</v>
      </c>
      <c r="O63" s="158">
        <v>1000</v>
      </c>
      <c r="P63" s="158"/>
      <c r="Q63" s="158">
        <v>75</v>
      </c>
      <c r="R63" s="158"/>
      <c r="S63" s="159">
        <v>1</v>
      </c>
      <c r="T63" s="158" t="s">
        <v>57</v>
      </c>
      <c r="U63" s="158">
        <v>1</v>
      </c>
      <c r="V63" s="158">
        <v>40</v>
      </c>
      <c r="W63" s="158">
        <v>30.3</v>
      </c>
      <c r="X63" s="158">
        <v>29.7</v>
      </c>
      <c r="Y63" s="158"/>
      <c r="Z63" s="212"/>
      <c r="AA63" s="212"/>
      <c r="AB63" s="212"/>
      <c r="AC63" s="213"/>
      <c r="AD63" s="213"/>
      <c r="AE63" s="213"/>
      <c r="AF63" s="214"/>
      <c r="AG63" s="214"/>
      <c r="AH63" s="214"/>
      <c r="AI63" s="214"/>
      <c r="AJ63" s="158" t="s">
        <v>229</v>
      </c>
      <c r="AK63" s="158">
        <v>0.1</v>
      </c>
      <c r="AL63" s="158"/>
      <c r="AM63" s="158"/>
      <c r="AN63" s="158"/>
      <c r="AO63" s="158"/>
      <c r="AP63" s="158"/>
      <c r="AQ63" s="158"/>
      <c r="AR63" s="158">
        <v>100</v>
      </c>
    </row>
    <row r="64" spans="1:44">
      <c r="A64" s="199"/>
      <c r="B64" s="210"/>
      <c r="C64" s="361"/>
      <c r="D64" s="361"/>
      <c r="E64" s="211"/>
      <c r="F64" s="158">
        <v>0</v>
      </c>
      <c r="G64" s="158">
        <v>20</v>
      </c>
      <c r="H64" s="158">
        <v>20</v>
      </c>
      <c r="I64" s="158">
        <v>20</v>
      </c>
      <c r="J64" s="158">
        <v>0</v>
      </c>
      <c r="K64" s="158">
        <v>20</v>
      </c>
      <c r="L64" s="158">
        <v>450</v>
      </c>
      <c r="M64" s="158">
        <v>10</v>
      </c>
      <c r="N64" s="158">
        <v>20</v>
      </c>
      <c r="O64" s="158">
        <v>1000</v>
      </c>
      <c r="P64" s="158"/>
      <c r="Q64" s="158">
        <v>75</v>
      </c>
      <c r="R64" s="158"/>
      <c r="S64" s="159">
        <v>1</v>
      </c>
      <c r="T64" s="158" t="s">
        <v>57</v>
      </c>
      <c r="U64" s="158">
        <v>1</v>
      </c>
      <c r="V64" s="158">
        <v>28</v>
      </c>
      <c r="W64" s="158">
        <v>39.200000000000003</v>
      </c>
      <c r="X64" s="158">
        <v>32.799999999999997</v>
      </c>
      <c r="Y64" s="158"/>
      <c r="Z64" s="212"/>
      <c r="AA64" s="212"/>
      <c r="AB64" s="212"/>
      <c r="AC64" s="213"/>
      <c r="AD64" s="213"/>
      <c r="AE64" s="213"/>
      <c r="AF64" s="214"/>
      <c r="AG64" s="214"/>
      <c r="AH64" s="214"/>
      <c r="AI64" s="214"/>
      <c r="AJ64" s="158" t="s">
        <v>228</v>
      </c>
      <c r="AK64" s="158">
        <v>0.1</v>
      </c>
      <c r="AL64" s="158"/>
      <c r="AM64" s="158"/>
      <c r="AN64" s="158"/>
      <c r="AO64" s="158"/>
      <c r="AP64" s="158"/>
      <c r="AQ64" s="158"/>
      <c r="AR64" s="158">
        <v>100</v>
      </c>
    </row>
    <row r="65" spans="1:44">
      <c r="A65" s="199"/>
      <c r="B65" s="243"/>
      <c r="C65" s="244"/>
      <c r="D65" s="244"/>
      <c r="E65" s="245"/>
      <c r="F65" s="158">
        <v>0</v>
      </c>
      <c r="G65" s="158">
        <v>20</v>
      </c>
      <c r="H65" s="158">
        <v>20</v>
      </c>
      <c r="I65" s="158">
        <v>20</v>
      </c>
      <c r="J65" s="158">
        <v>0</v>
      </c>
      <c r="K65" s="158">
        <v>20</v>
      </c>
      <c r="L65" s="158">
        <v>450</v>
      </c>
      <c r="M65" s="158">
        <v>10</v>
      </c>
      <c r="N65" s="158">
        <v>20</v>
      </c>
      <c r="O65" s="158">
        <v>1000</v>
      </c>
      <c r="P65" s="158"/>
      <c r="Q65" s="158">
        <v>75</v>
      </c>
      <c r="R65" s="158"/>
      <c r="S65" s="159">
        <v>1</v>
      </c>
      <c r="T65" s="158" t="s">
        <v>57</v>
      </c>
      <c r="U65" s="158">
        <v>1</v>
      </c>
      <c r="V65" s="158">
        <v>30</v>
      </c>
      <c r="W65" s="158">
        <v>38.4</v>
      </c>
      <c r="X65" s="158">
        <v>31.6</v>
      </c>
      <c r="Y65" s="158"/>
      <c r="Z65" s="212"/>
      <c r="AA65" s="212"/>
      <c r="AB65" s="212"/>
      <c r="AC65" s="213"/>
      <c r="AD65" s="213"/>
      <c r="AE65" s="213"/>
      <c r="AF65" s="214"/>
      <c r="AG65" s="214"/>
      <c r="AH65" s="214"/>
      <c r="AI65" s="214"/>
      <c r="AJ65" s="158" t="s">
        <v>229</v>
      </c>
      <c r="AK65" s="158">
        <v>0.1</v>
      </c>
      <c r="AL65" s="158"/>
      <c r="AM65" s="158"/>
      <c r="AN65" s="158"/>
      <c r="AO65" s="158"/>
      <c r="AP65" s="158"/>
      <c r="AQ65" s="158"/>
      <c r="AR65" s="158">
        <v>100</v>
      </c>
    </row>
    <row r="66" spans="1:44">
      <c r="S66" s="159">
        <v>1</v>
      </c>
    </row>
    <row r="71" spans="1:44">
      <c r="B71" s="411" t="s">
        <v>264</v>
      </c>
      <c r="C71" s="412"/>
      <c r="D71" s="412"/>
      <c r="E71" s="412"/>
      <c r="F71" s="412"/>
      <c r="G71" s="412"/>
      <c r="H71" s="412"/>
      <c r="I71" s="412"/>
      <c r="J71" s="412"/>
      <c r="K71" s="412"/>
      <c r="L71" s="412"/>
      <c r="M71" s="412"/>
      <c r="N71" s="412"/>
      <c r="O71" s="412"/>
    </row>
    <row r="72" spans="1:44" ht="42.75">
      <c r="B72" s="29" t="s">
        <v>265</v>
      </c>
      <c r="C72" s="30" t="s">
        <v>266</v>
      </c>
      <c r="D72" s="30" t="s">
        <v>267</v>
      </c>
      <c r="E72" s="30" t="s">
        <v>268</v>
      </c>
      <c r="F72" s="30" t="s">
        <v>245</v>
      </c>
      <c r="G72" s="30" t="s">
        <v>246</v>
      </c>
      <c r="H72" s="30" t="s">
        <v>247</v>
      </c>
      <c r="I72" s="30" t="s">
        <v>248</v>
      </c>
      <c r="J72" s="30" t="s">
        <v>249</v>
      </c>
      <c r="K72" s="30" t="s">
        <v>250</v>
      </c>
      <c r="L72" s="30" t="s">
        <v>21</v>
      </c>
      <c r="M72" s="30" t="s">
        <v>232</v>
      </c>
      <c r="N72" s="30" t="s">
        <v>20</v>
      </c>
      <c r="O72" s="30" t="s">
        <v>28</v>
      </c>
    </row>
    <row r="73" spans="1:44">
      <c r="B73" s="158">
        <v>42</v>
      </c>
      <c r="C73" s="158">
        <v>1</v>
      </c>
      <c r="D73" s="158" t="s">
        <v>269</v>
      </c>
      <c r="E73" s="158" t="s">
        <v>269</v>
      </c>
      <c r="F73" s="158" t="s">
        <v>269</v>
      </c>
      <c r="G73" s="158" t="s">
        <v>269</v>
      </c>
      <c r="H73" s="158" t="s">
        <v>269</v>
      </c>
      <c r="I73" s="159" t="s">
        <v>270</v>
      </c>
      <c r="J73" s="158" t="s">
        <v>270</v>
      </c>
      <c r="K73" s="158" t="s">
        <v>269</v>
      </c>
      <c r="L73" s="158" t="s">
        <v>269</v>
      </c>
      <c r="M73" s="158" t="s">
        <v>269</v>
      </c>
      <c r="N73" s="157" t="s">
        <v>269</v>
      </c>
      <c r="O73" s="33"/>
    </row>
    <row r="74" spans="1:44">
      <c r="B74" s="159">
        <v>43</v>
      </c>
      <c r="C74" s="159">
        <v>15</v>
      </c>
      <c r="D74" s="159" t="s">
        <v>269</v>
      </c>
      <c r="E74" s="159" t="s">
        <v>269</v>
      </c>
      <c r="F74" s="159" t="s">
        <v>269</v>
      </c>
      <c r="G74" s="159" t="s">
        <v>269</v>
      </c>
      <c r="H74" s="159" t="s">
        <v>269</v>
      </c>
      <c r="I74" s="159" t="s">
        <v>270</v>
      </c>
      <c r="J74" s="159" t="s">
        <v>269</v>
      </c>
      <c r="K74" s="159" t="s">
        <v>270</v>
      </c>
      <c r="L74" s="159" t="s">
        <v>269</v>
      </c>
      <c r="M74" s="159" t="s">
        <v>269</v>
      </c>
      <c r="N74" s="159" t="s">
        <v>269</v>
      </c>
      <c r="O74" s="159"/>
    </row>
    <row r="75" spans="1:44">
      <c r="B75" s="159">
        <v>44</v>
      </c>
      <c r="C75" s="159">
        <v>20</v>
      </c>
      <c r="D75" s="159" t="s">
        <v>269</v>
      </c>
      <c r="E75" s="159" t="s">
        <v>269</v>
      </c>
      <c r="F75" s="159" t="s">
        <v>269</v>
      </c>
      <c r="G75" s="159" t="s">
        <v>269</v>
      </c>
      <c r="H75" s="159" t="s">
        <v>269</v>
      </c>
      <c r="I75" s="159" t="s">
        <v>270</v>
      </c>
      <c r="J75" s="159" t="s">
        <v>269</v>
      </c>
      <c r="K75" s="159" t="s">
        <v>270</v>
      </c>
      <c r="L75" s="159" t="s">
        <v>269</v>
      </c>
      <c r="M75" s="159" t="s">
        <v>269</v>
      </c>
      <c r="N75" s="159" t="s">
        <v>269</v>
      </c>
      <c r="O75" s="159"/>
    </row>
    <row r="76" spans="1:44">
      <c r="B76" s="159">
        <v>45</v>
      </c>
      <c r="C76" s="159">
        <v>9</v>
      </c>
      <c r="D76" s="159" t="s">
        <v>269</v>
      </c>
      <c r="E76" s="159" t="s">
        <v>269</v>
      </c>
      <c r="F76" s="159" t="s">
        <v>270</v>
      </c>
      <c r="G76" s="159" t="s">
        <v>269</v>
      </c>
      <c r="H76" s="159" t="s">
        <v>269</v>
      </c>
      <c r="I76" s="159" t="s">
        <v>270</v>
      </c>
      <c r="J76" s="159" t="s">
        <v>269</v>
      </c>
      <c r="K76" s="159" t="s">
        <v>270</v>
      </c>
      <c r="L76" s="159" t="s">
        <v>269</v>
      </c>
      <c r="M76" s="159" t="s">
        <v>269</v>
      </c>
      <c r="N76" s="159" t="s">
        <v>269</v>
      </c>
      <c r="O76" s="159"/>
    </row>
    <row r="77" spans="1:44" ht="42.75" customHeight="1">
      <c r="B77" s="159">
        <v>46</v>
      </c>
      <c r="C77" s="159">
        <v>16</v>
      </c>
      <c r="D77" s="159" t="s">
        <v>269</v>
      </c>
      <c r="E77" s="159" t="s">
        <v>269</v>
      </c>
      <c r="F77" s="159" t="s">
        <v>269</v>
      </c>
      <c r="G77" s="159" t="s">
        <v>269</v>
      </c>
      <c r="H77" s="159" t="s">
        <v>269</v>
      </c>
      <c r="I77" s="159" t="s">
        <v>270</v>
      </c>
      <c r="J77" s="159" t="s">
        <v>269</v>
      </c>
      <c r="K77" s="159" t="s">
        <v>270</v>
      </c>
      <c r="L77" s="159" t="s">
        <v>269</v>
      </c>
      <c r="M77" s="159" t="s">
        <v>269</v>
      </c>
      <c r="N77" s="159" t="s">
        <v>269</v>
      </c>
      <c r="O77" s="163"/>
    </row>
    <row r="78" spans="1:44">
      <c r="B78" s="114" t="s">
        <v>291</v>
      </c>
      <c r="C78" s="115">
        <f>SUM(C73:C77)</f>
        <v>61</v>
      </c>
      <c r="D78" s="115">
        <f t="shared" ref="D78:N78" si="0">COUNTIF(D73:D77,"Yes")</f>
        <v>5</v>
      </c>
      <c r="E78" s="115">
        <f t="shared" si="0"/>
        <v>5</v>
      </c>
      <c r="F78" s="115">
        <f t="shared" si="0"/>
        <v>4</v>
      </c>
      <c r="G78" s="115">
        <f t="shared" si="0"/>
        <v>5</v>
      </c>
      <c r="H78" s="115">
        <f t="shared" si="0"/>
        <v>5</v>
      </c>
      <c r="I78" s="115">
        <f t="shared" si="0"/>
        <v>0</v>
      </c>
      <c r="J78" s="115">
        <f t="shared" si="0"/>
        <v>4</v>
      </c>
      <c r="K78" s="115">
        <f t="shared" si="0"/>
        <v>1</v>
      </c>
      <c r="L78" s="115">
        <f t="shared" si="0"/>
        <v>5</v>
      </c>
      <c r="M78" s="115">
        <f t="shared" si="0"/>
        <v>5</v>
      </c>
      <c r="N78" s="115">
        <f t="shared" si="0"/>
        <v>5</v>
      </c>
      <c r="O78" s="115"/>
    </row>
    <row r="79" spans="1:44">
      <c r="B79" s="45" t="s">
        <v>304</v>
      </c>
      <c r="D79">
        <v>61</v>
      </c>
      <c r="E79">
        <v>61</v>
      </c>
      <c r="F79">
        <v>52</v>
      </c>
      <c r="G79">
        <v>61</v>
      </c>
      <c r="H79">
        <v>61</v>
      </c>
      <c r="I79">
        <v>0</v>
      </c>
      <c r="J79">
        <v>60</v>
      </c>
      <c r="K79">
        <v>1</v>
      </c>
      <c r="L79">
        <v>61</v>
      </c>
      <c r="M79">
        <v>61</v>
      </c>
      <c r="N79">
        <v>61</v>
      </c>
    </row>
    <row r="80" spans="1:44" ht="28.5">
      <c r="B80" s="139" t="s">
        <v>295</v>
      </c>
      <c r="C80">
        <f>COUNTIF(T5:T65, "Batch")</f>
        <v>60</v>
      </c>
    </row>
    <row r="81" spans="2:3" ht="28.5">
      <c r="B81" s="139" t="s">
        <v>325</v>
      </c>
      <c r="C81">
        <f>COUNTIF(T5:T66, "Fixed Bed Reactor")</f>
        <v>1</v>
      </c>
    </row>
  </sheetData>
  <mergeCells count="40">
    <mergeCell ref="CA5:CD23"/>
    <mergeCell ref="B4:E4"/>
    <mergeCell ref="Z4:AB4"/>
    <mergeCell ref="AC4:AE4"/>
    <mergeCell ref="AF4:AI4"/>
    <mergeCell ref="AF5:AI5"/>
    <mergeCell ref="AU5:AU23"/>
    <mergeCell ref="AV5:AV23"/>
    <mergeCell ref="AW5:AZ23"/>
    <mergeCell ref="BU5:BW23"/>
    <mergeCell ref="BX5:BZ23"/>
    <mergeCell ref="A1:A3"/>
    <mergeCell ref="F1:T1"/>
    <mergeCell ref="V1:Y3"/>
    <mergeCell ref="Z1:AI3"/>
    <mergeCell ref="F2:K3"/>
    <mergeCell ref="L2:T3"/>
    <mergeCell ref="AF50:AI65"/>
    <mergeCell ref="B6:E20"/>
    <mergeCell ref="B21:E40"/>
    <mergeCell ref="B41:E49"/>
    <mergeCell ref="B50:E65"/>
    <mergeCell ref="Z6:AB20"/>
    <mergeCell ref="AC6:AE20"/>
    <mergeCell ref="AF6:AI20"/>
    <mergeCell ref="Z41:AB49"/>
    <mergeCell ref="AF41:AI49"/>
    <mergeCell ref="Z21:AB40"/>
    <mergeCell ref="AC21:AE40"/>
    <mergeCell ref="AF21:AI40"/>
    <mergeCell ref="AC41:AE49"/>
    <mergeCell ref="B71:O71"/>
    <mergeCell ref="B5:E5"/>
    <mergeCell ref="A50:A65"/>
    <mergeCell ref="Z50:AB65"/>
    <mergeCell ref="AC50:AE65"/>
    <mergeCell ref="A41:A49"/>
    <mergeCell ref="A21:A40"/>
    <mergeCell ref="A6:A20"/>
    <mergeCell ref="Z5:AB5"/>
  </mergeCells>
  <hyperlinks>
    <hyperlink ref="AC5" r:id="rId1" xr:uid="{C69294FE-A81B-4B36-A503-7D396DB8967A}"/>
    <hyperlink ref="AC6" r:id="rId2" xr:uid="{BB21A183-0870-499C-B6D8-9F4F4234FD39}"/>
    <hyperlink ref="AC21" r:id="rId3" xr:uid="{E4A58B0C-5977-496F-A9D1-621850C4B680}"/>
    <hyperlink ref="AC41" r:id="rId4" xr:uid="{5CADFD23-0C15-4037-8223-663528B4FE96}"/>
    <hyperlink ref="AC50" r:id="rId5" location=":~:text=Overall%20catalytic%20pyrolysis%20of%20PP,et%20al.%2C%202010" xr:uid="{0C8FC208-2DAD-4DC1-81A9-30D09F14D8EE}"/>
    <hyperlink ref="BX5" r:id="rId6" xr:uid="{17645622-D061-4058-810D-692F0CD20C57}"/>
  </hyperlinks>
  <pageMargins left="0.7" right="0.7" top="0.75" bottom="0.75" header="0.3" footer="0.3"/>
  <pageSetup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AA7BBE21F7434BB53A877CAF030E51" ma:contentTypeVersion="4" ma:contentTypeDescription="Create a new document." ma:contentTypeScope="" ma:versionID="f2aadcd8737945f0f8b8121849e53e33">
  <xsd:schema xmlns:xsd="http://www.w3.org/2001/XMLSchema" xmlns:xs="http://www.w3.org/2001/XMLSchema" xmlns:p="http://schemas.microsoft.com/office/2006/metadata/properties" xmlns:ns2="e19b0fe8-48d5-46e4-87de-9b9047741d6c" targetNamespace="http://schemas.microsoft.com/office/2006/metadata/properties" ma:root="true" ma:fieldsID="0ac2ee7d8780c83f6508a689531dd94f" ns2:_="">
    <xsd:import namespace="e19b0fe8-48d5-46e4-87de-9b9047741d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b0fe8-48d5-46e4-87de-9b9047741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68873-2CC8-4E18-AF2F-A6CF82DD5400}">
  <ds:schemaRefs>
    <ds:schemaRef ds:uri="http://purl.org/dc/terms/"/>
    <ds:schemaRef ds:uri="e19b0fe8-48d5-46e4-87de-9b9047741d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3E14B79-C6D5-47B0-BBE7-610085100040}">
  <ds:schemaRefs>
    <ds:schemaRef ds:uri="http://schemas.microsoft.com/sharepoint/v3/contenttype/forms"/>
  </ds:schemaRefs>
</ds:datastoreItem>
</file>

<file path=customXml/itemProps3.xml><?xml version="1.0" encoding="utf-8"?>
<ds:datastoreItem xmlns:ds="http://schemas.openxmlformats.org/officeDocument/2006/customXml" ds:itemID="{7518D655-1520-4EDB-842A-C92BA3E27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b0fe8-48d5-46e4-87de-9b9047741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Model Ready Data</vt:lpstr>
      <vt:lpstr>Data</vt:lpstr>
      <vt:lpstr>Stats</vt:lpstr>
      <vt:lpstr>Orderd By Reactor </vt:lpstr>
      <vt:lpstr>Eric Data Fix</vt:lpstr>
      <vt:lpstr>Owen Data Fixing</vt:lpstr>
      <vt:lpstr>Chris Data Fixed</vt:lpstr>
      <vt:lpstr>Rando Data Fixing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Skangos</dc:creator>
  <cp:keywords/>
  <dc:description/>
  <cp:lastModifiedBy> </cp:lastModifiedBy>
  <cp:revision/>
  <dcterms:created xsi:type="dcterms:W3CDTF">2020-11-17T14:51:01Z</dcterms:created>
  <dcterms:modified xsi:type="dcterms:W3CDTF">2021-05-05T21:07:15Z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0x01010016AA7BBE21F7434BB53A877CAF030E51</vt:lpwstr>
  </property>
</Properties>
</file>