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4"/>
    <sheet state="visible" name="Coding" sheetId="2" r:id="rId5"/>
    <sheet state="visible" name="Tallies" sheetId="3" r:id="rId6"/>
    <sheet state="visible" name="mucking about" sheetId="4" r:id="rId7"/>
  </sheets>
  <definedNames/>
  <calcPr/>
</workbook>
</file>

<file path=xl/sharedStrings.xml><?xml version="1.0" encoding="utf-8"?>
<sst xmlns="http://schemas.openxmlformats.org/spreadsheetml/2006/main" count="3105" uniqueCount="1097">
  <si>
    <t>StartDate</t>
  </si>
  <si>
    <t>EndDate</t>
  </si>
  <si>
    <t>Duration (in seconds)</t>
  </si>
  <si>
    <t>RecordedDate</t>
  </si>
  <si>
    <t>ResponseId</t>
  </si>
  <si>
    <t>UserLanguage</t>
  </si>
  <si>
    <t>Q1</t>
  </si>
  <si>
    <t>Q2</t>
  </si>
  <si>
    <t>Q2_4_TEXT</t>
  </si>
  <si>
    <t>Q3</t>
  </si>
  <si>
    <t>Q4</t>
  </si>
  <si>
    <t>Q5</t>
  </si>
  <si>
    <t>Q6</t>
  </si>
  <si>
    <t>Q7</t>
  </si>
  <si>
    <t>Q8</t>
  </si>
  <si>
    <t>Q9</t>
  </si>
  <si>
    <t>Start Date</t>
  </si>
  <si>
    <t>End Date</t>
  </si>
  <si>
    <t>Recorded Date</t>
  </si>
  <si>
    <t>Response ID</t>
  </si>
  <si>
    <t>User Language</t>
  </si>
  <si>
    <t>How old are you?</t>
  </si>
  <si>
    <t>What is your gender? - Selected Choice</t>
  </si>
  <si>
    <t>What is your gender? - Other - Text</t>
  </si>
  <si>
    <t>Do you have a disability?</t>
  </si>
  <si>
    <t>Do you live in Iceland?</t>
  </si>
  <si>
    <t>What is your primary method of transportation?</t>
  </si>
  <si>
    <t>How often do you ride the bus?</t>
  </si>
  <si>
    <t>Why do/don't you ride the bus?</t>
  </si>
  <si>
    <t>Do you have any recommendations for improvements of the bus transportation?</t>
  </si>
  <si>
    <t>Do you have anything else you would like to say about Straeto?</t>
  </si>
  <si>
    <t>{"ImportId":"startDate","timeZone":"America/Denver"}</t>
  </si>
  <si>
    <t>{"ImportId":"endDate","timeZone":"America/Denver"}</t>
  </si>
  <si>
    <t>{"ImportId":"duration"}</t>
  </si>
  <si>
    <t>{"ImportId":"recordedDate","timeZone":"America/Denver"}</t>
  </si>
  <si>
    <t>{"ImportId":"_recordId"}</t>
  </si>
  <si>
    <t>{"ImportId":"userLanguage"}</t>
  </si>
  <si>
    <t>{"ImportId":"QID9"}</t>
  </si>
  <si>
    <t>{"ImportId":"QID10"}</t>
  </si>
  <si>
    <t>{"ImportId":"QID10_4_TEXT"}</t>
  </si>
  <si>
    <t>{"ImportId":"QID11"}</t>
  </si>
  <si>
    <t>{"ImportId":"QID1"}</t>
  </si>
  <si>
    <t>{"ImportId":"QID2_TEXT"}</t>
  </si>
  <si>
    <t>{"ImportId":"QID3_TEXT"}</t>
  </si>
  <si>
    <t>{"ImportId":"QID5_TEXT"}</t>
  </si>
  <si>
    <t>{"ImportId":"QID7_TEXT"}</t>
  </si>
  <si>
    <t>{"ImportId":"QID8_TEXT"}</t>
  </si>
  <si>
    <t>R_2ydP24N9Xga3DpN</t>
  </si>
  <si>
    <t>EN</t>
  </si>
  <si>
    <t>25-39</t>
  </si>
  <si>
    <t>Male</t>
  </si>
  <si>
    <t>No</t>
  </si>
  <si>
    <t>Yes</t>
  </si>
  <si>
    <t>Car</t>
  </si>
  <si>
    <t>Never</t>
  </si>
  <si>
    <t>Tickets are expensive, availability and timing is poor, stops are not optimized, routes are not optimized</t>
  </si>
  <si>
    <t>More frequency, wider time of availability, express busses during peak hours, more stops in outer suburbs</t>
  </si>
  <si>
    <t>Build a rail system</t>
  </si>
  <si>
    <t>R_22G3gbdj1HwJEnT</t>
  </si>
  <si>
    <t>Female</t>
  </si>
  <si>
    <t>Bus or walking</t>
  </si>
  <si>
    <t>Everyday</t>
  </si>
  <si>
    <t>Cause I don't have a driving license</t>
  </si>
  <si>
    <t>Run more frequently</t>
  </si>
  <si>
    <t>R_1Ld3GcNhTcNI0og</t>
  </si>
  <si>
    <t>18-24</t>
  </si>
  <si>
    <t>1-2 times per year</t>
  </si>
  <si>
    <t>Inconvenient bus schedule and routes for suburbs. Very inconvenient when going from one suburb to another, ie going anywhere NOT from suburb to downtown area</t>
  </si>
  <si>
    <t xml:space="preserve">The 6 and 7 routes + Grafarvogur in general needs a reexamination </t>
  </si>
  <si>
    <t>R_vv11aO8pKJX7Qk1</t>
  </si>
  <si>
    <t>Once a month</t>
  </si>
  <si>
    <t xml:space="preserve">I ride because I have been drinking and can't drive. I don't gonwith the bus because of the inconvenience of it. A 12 minutes car rides takes easily 50 minutes by bus. </t>
  </si>
  <si>
    <t xml:space="preserve">Cheaper, better distribution of lines. </t>
  </si>
  <si>
    <t>R_22rzeUM2hKbwISi</t>
  </si>
  <si>
    <t>40-66</t>
  </si>
  <si>
    <t>public</t>
  </si>
  <si>
    <t xml:space="preserve">whenever I'm in Iceland </t>
  </si>
  <si>
    <t xml:space="preserve">I don't like the smell though </t>
  </si>
  <si>
    <t>app not working in summer 2022</t>
  </si>
  <si>
    <t>R_PZOzwrI1RrAV1nj</t>
  </si>
  <si>
    <t xml:space="preserve">Strætó </t>
  </si>
  <si>
    <t xml:space="preserve">Daily when in Iceland </t>
  </si>
  <si>
    <t xml:space="preserve">Much cheaper to ride bus than to rent car </t>
  </si>
  <si>
    <t xml:space="preserve">Make it possible to sign up/activate app without having an Icelandic phone number. I had to ask my cousin if I could use her phone number to get access code texted to me. </t>
  </si>
  <si>
    <t>R_a9kZe3JtpapKdzP</t>
  </si>
  <si>
    <t>the bus</t>
  </si>
  <si>
    <t>5x a week</t>
  </si>
  <si>
    <t>it's cheap</t>
  </si>
  <si>
    <t>R_2SqolNfwNerYgrC</t>
  </si>
  <si>
    <t>Bus</t>
  </si>
  <si>
    <t>Around 10 times a week</t>
  </si>
  <si>
    <t>R_3pHCB43O625Q7yV</t>
  </si>
  <si>
    <t>Bus/walking</t>
  </si>
  <si>
    <t>Twice a day</t>
  </si>
  <si>
    <t>Can't afford a xar</t>
  </si>
  <si>
    <t>Make it cheaper, unify routes, direct more busses on main routes</t>
  </si>
  <si>
    <t>It's shit</t>
  </si>
  <si>
    <t>R_3phYjFRJP0JWXpm</t>
  </si>
  <si>
    <t>bíll</t>
  </si>
  <si>
    <t>nokkrum sinnum í mánuði</t>
  </si>
  <si>
    <t>þægilegt en svolítið seinfarnara en bíllinn</t>
  </si>
  <si>
    <t>nei</t>
  </si>
  <si>
    <t>elska strætó</t>
  </si>
  <si>
    <t>R_2rZvPaTdr6SkHuN</t>
  </si>
  <si>
    <t>Private car</t>
  </si>
  <si>
    <t>Few times per month</t>
  </si>
  <si>
    <t>I work from home. When I worked in an office, the bus was my primary mode of transportation to/from work</t>
  </si>
  <si>
    <t>Increase the frequency of busses and stop making them arrive at the same time. If I am in Mjodd and want to go downtown I can take one of several busses which leave within 3 minutes of each other. If I miss those, I have to wait 15-30 minutes for the next ones. This is insane.</t>
  </si>
  <si>
    <t>I prefer taking the bus on my daily commute, and so does my wife. We have a car which is unused while we travel by bus. Irregular trips and store trips are usually always by car. If there was a readily available zipcar service nearby I would hardly use my car at all.</t>
  </si>
  <si>
    <t>R_2WT3eKTrS5QBnCm</t>
  </si>
  <si>
    <t>rarely</t>
  </si>
  <si>
    <t>inconvenient bus stop and expensive</t>
  </si>
  <si>
    <t>my bus of choice should continue to Reykjavík University</t>
  </si>
  <si>
    <t>R_31oYyfVHuoE0A2e</t>
  </si>
  <si>
    <t>5 days a week, 2-4 times a day</t>
  </si>
  <si>
    <t xml:space="preserve">Cars are expensive. </t>
  </si>
  <si>
    <t xml:space="preserve">Klapp scanners need to be bigger, the majority of the screen is used to display an emoji and only has like a small part that actually scans the QR code. It should be the other way around. </t>
  </si>
  <si>
    <t>R_DBvhJM2TXmzSQnv</t>
  </si>
  <si>
    <t xml:space="preserve">Rarely </t>
  </si>
  <si>
    <t xml:space="preserve">Inconvenient </t>
  </si>
  <si>
    <t>R_1hxPPXXotljvL3H</t>
  </si>
  <si>
    <t>Walking, Bus</t>
  </si>
  <si>
    <t>1-2x per week</t>
  </si>
  <si>
    <t>bus scheduling (I ride if the schedule is convenient for me)</t>
  </si>
  <si>
    <t>increase amount of times stopped at each station</t>
  </si>
  <si>
    <t>lower fares please</t>
  </si>
  <si>
    <t>R_2rHO8Ct00WQIg8c</t>
  </si>
  <si>
    <t>Walking</t>
  </si>
  <si>
    <t>Cheap, easy, reliable and has the potential to be cleaner for the environment.</t>
  </si>
  <si>
    <t>More vehicles during rush-hour and a simpler method of payment.</t>
  </si>
  <si>
    <t>Generally an ok system but could use improvements in scheduling.</t>
  </si>
  <si>
    <t>R_a5FIVAeiYEssgdX</t>
  </si>
  <si>
    <t xml:space="preserve">Once or twice a week </t>
  </si>
  <si>
    <t xml:space="preserve">A ride that takes 15 minutes with a car takes 45 minutes with the bus.  </t>
  </si>
  <si>
    <t>R_2ZWcRO55vJFspOc</t>
  </si>
  <si>
    <t>Not since I was about 19 years old</t>
  </si>
  <si>
    <t>Got too expensive, too slow and I got a car</t>
  </si>
  <si>
    <t>Going back to the old Strætó app transaction, the Klappid app didnt improve on anything and made things worse from what i’ve heard</t>
  </si>
  <si>
    <t>Its a shame that they didnt focus more of the bus tracking feature on their app. live tracking of each bus was helpful when i was a younger student but it never modernised any further</t>
  </si>
  <si>
    <t>R_21jhTu6uHGz7Kxi</t>
  </si>
  <si>
    <t>Live 1 hour away from work</t>
  </si>
  <si>
    <t>Make it free like they did in Akureyri (A town in the north)</t>
  </si>
  <si>
    <t>Hire drivers who don't hate people.</t>
  </si>
  <si>
    <t>R_3yFFieJhBzMYvex</t>
  </si>
  <si>
    <t>bike</t>
  </si>
  <si>
    <t>3-4 times a week</t>
  </si>
  <si>
    <t>the number one bus is too crowded and uncomfortable in the mornings</t>
  </si>
  <si>
    <t>higher frequency and add buses when its crowded</t>
  </si>
  <si>
    <t>it sucks</t>
  </si>
  <si>
    <t>R_334kQcliwyO5QtJ</t>
  </si>
  <si>
    <t>bus and walking</t>
  </si>
  <si>
    <t>several times per week</t>
  </si>
  <si>
    <t>have no car available at the moment</t>
  </si>
  <si>
    <t>improve the klapp system and the app; the old stræto app was much better</t>
  </si>
  <si>
    <t>R_cZRDAiccorOCG1b</t>
  </si>
  <si>
    <t>Walking / rental scooter</t>
  </si>
  <si>
    <t>1-3 times per month</t>
  </si>
  <si>
    <t>Expensive, unreliable and cold.</t>
  </si>
  <si>
    <t>Either make it cheaper or fix frequency/reliability.</t>
  </si>
  <si>
    <t>I am centrally located and any trip under 15-20 min is cheaper by rental scooter.</t>
  </si>
  <si>
    <t>R_2xOYDhTxD3SZph2</t>
  </si>
  <si>
    <t>3-5 times a year</t>
  </si>
  <si>
    <t xml:space="preserve">Inconvenience </t>
  </si>
  <si>
    <t>More frequent pick ups, better app, better routes</t>
  </si>
  <si>
    <t>Be better</t>
  </si>
  <si>
    <t>R_9RKU62YjLq3sic1</t>
  </si>
  <si>
    <t xml:space="preserve">3-4 days a week </t>
  </si>
  <si>
    <t xml:space="preserve">It’s convenient </t>
  </si>
  <si>
    <t>Better scheduling and communication between buses</t>
  </si>
  <si>
    <t xml:space="preserve">Your drivers are often rude and arrogant. The buses are often late or leave much to early. Your older drivers are often racist.  </t>
  </si>
  <si>
    <t>R_3Ok7LjoONYWqKXp</t>
  </si>
  <si>
    <t>Twice a year</t>
  </si>
  <si>
    <t>Car breaks down or im drunk</t>
  </si>
  <si>
    <t xml:space="preserve">I could tell you all about it (███████@███.com) </t>
  </si>
  <si>
    <t>R_3dM187q7fbz7n4A</t>
  </si>
  <si>
    <t>car</t>
  </si>
  <si>
    <t>once a month</t>
  </si>
  <si>
    <t>frequency and trip time</t>
  </si>
  <si>
    <t xml:space="preserve">improve frequence and dedicated infrastructor </t>
  </si>
  <si>
    <t>R_21cT3HL31aWMEBa</t>
  </si>
  <si>
    <t>walking</t>
  </si>
  <si>
    <t>4 times per week</t>
  </si>
  <si>
    <t>convenient</t>
  </si>
  <si>
    <t>R_Rf80Au1ydV2NKJH</t>
  </si>
  <si>
    <t>bus</t>
  </si>
  <si>
    <t>2 times a day, 5-6 days of the week</t>
  </si>
  <si>
    <t>i dont have a car</t>
  </si>
  <si>
    <t>More private lanes so the bus can be on time, and more trips per hpur</t>
  </si>
  <si>
    <t>R_2wNtWrYpi1o9Jzr</t>
  </si>
  <si>
    <t>Strætó, walking and sometimes an electric scooter</t>
  </si>
  <si>
    <t>5 to 6 days a week</t>
  </si>
  <si>
    <t>I don't have a car, I don't like driving so I prefer public transport</t>
  </si>
  <si>
    <t>more frequency between busses and better service on the weekend and more dedicate bus lanes along the busiest streets</t>
  </si>
  <si>
    <t>i hope that with more and more discussion about the environmental of cars and traffic issues in capitol area there will be a continued discussion about improving public transport for the future</t>
  </si>
  <si>
    <t>R_2Pvd8vndTquvEF3</t>
  </si>
  <si>
    <t>E-scooter</t>
  </si>
  <si>
    <t>10 times a weak</t>
  </si>
  <si>
    <t>I don't have a car and my scool is to far from hom to use the e-scooter</t>
  </si>
  <si>
    <t>Better timing so they are on time and shorter between buses. Start erlier in the morning and end later in the evening. No difrens between weekdais and weekends. Better servis for lowincom nagborhood and better conectoins for negburhoods.</t>
  </si>
  <si>
    <t xml:space="preserve">It sucks and I hate Klappið. </t>
  </si>
  <si>
    <t>R_O0RBkE7DZsFQIaR</t>
  </si>
  <si>
    <t xml:space="preserve">Car, because it's way more faster and convenient </t>
  </si>
  <si>
    <t>Once per week, when i have to not want to.</t>
  </si>
  <si>
    <t>Public transportation in Iceland sucks! I come from europe, so i know how real public transport looks like and Straeto isn't it.</t>
  </si>
  <si>
    <t>Longer operation hours, especially on Friday and Saturday</t>
  </si>
  <si>
    <t>Travel from A to B takes me around the city and takes ages. This needs to be more straightforward. I understand the problem as i have worked in transportation industry, but Iceland take on bus is really bad</t>
  </si>
  <si>
    <t>R_3242fU1cHA8O4WB</t>
  </si>
  <si>
    <t>Walking or bus</t>
  </si>
  <si>
    <t>3 times per week</t>
  </si>
  <si>
    <t>Would use it more if there were more frequent trips</t>
  </si>
  <si>
    <t>More frequent trips on main routes and cheaper fare</t>
  </si>
  <si>
    <t>R_264rNb1kmtvoIwi</t>
  </si>
  <si>
    <t>Rarely</t>
  </si>
  <si>
    <t>Schedules and reliablity</t>
  </si>
  <si>
    <t>Add more time slots and sync up busses better so one bus being late doesnt mean you miss the next one</t>
  </si>
  <si>
    <t>App is alright but needs some work. being able to see real time location as you walk would help when your in areas you dont know well</t>
  </si>
  <si>
    <t>R_pK1Vbk1QlKhZpeh</t>
  </si>
  <si>
    <t>never</t>
  </si>
  <si>
    <t>does not service my area</t>
  </si>
  <si>
    <t>R_5aKs3fGlK97CLQd</t>
  </si>
  <si>
    <t>Private car.</t>
  </si>
  <si>
    <t>Never if I can possibly help it.</t>
  </si>
  <si>
    <t>Car is faster, simpler, more comfortable and believe it or not, cheaper.</t>
  </si>
  <si>
    <t>If I could walk to the nearest bus stop whenever I feel like going somewhere, take a bus within 10 minutes and be where I want to be in 20 for less money than it takes to drive myself, then maybe I'd consider parking the car somewhere and take a bus. Bus drivers also need to understand there are people on board that don't enjoy a full emergency stop at every single light and a drag race start after every stop.</t>
  </si>
  <si>
    <t>It's awful. Please fix.</t>
  </si>
  <si>
    <t>R_5tegWPc0yNe00WR</t>
  </si>
  <si>
    <t>Once every other week</t>
  </si>
  <si>
    <t>Fix the app!! Allow people to pay with a credit card</t>
  </si>
  <si>
    <t>Bus drivers are rude, the app doesn’t work more than half the time</t>
  </si>
  <si>
    <t>R_3QE67ZuQYsmZ4Hg</t>
  </si>
  <si>
    <t>3-5 times a month</t>
  </si>
  <si>
    <t>It takes me around 45 minutes to work, while driving with the car only 15 minutes.</t>
  </si>
  <si>
    <t>More departure times with better connections throughout the lines.</t>
  </si>
  <si>
    <t>R_1FeWsBjLQLOdepC</t>
  </si>
  <si>
    <t>Bus and electric scooter</t>
  </si>
  <si>
    <t>5-7 times a week</t>
  </si>
  <si>
    <t xml:space="preserve">Can’t drive </t>
  </si>
  <si>
    <t>Many. More trips, easier app, and so on and so forth</t>
  </si>
  <si>
    <t>They should learn from the Danes</t>
  </si>
  <si>
    <t>R_1eQqFofhDZfZ6lD</t>
  </si>
  <si>
    <t>Now car as of last month. Former busrider past 13 years.</t>
  </si>
  <si>
    <t>average 4 bus rides per day. + 2(to/forth) 2 times a week.</t>
  </si>
  <si>
    <t>Inefficient. I go to the grocery store on the weekend. I shop for 10 mins, have to wait 20 mins for next bus. Every bus is 30 mins on weekend. I miss a bus on weekend, 30 mins extra waiting time. Factor in bad weather, sucks. After19:00, bus runs every 30 mins. Repeat previous statement. - Focus on prime time, 15 min intervals: I have to make sure to be at the bus station 5 mins before scheduled arrival. You never know if he will come early, and leave early. Missing the bus will set you back 15 minutes. Average bus rides takes 20 minutes. If you have to change, make sure to add 15-20 more minutes into your bus riding time. One way. Riding the bus excludes you from making bulk purchases. Buses are nearly full for whole hour and a half per intervals during rush hour (7:30-9). Taking a bus gives you two options: either be ridiculously early to certain place, or be ridiculously late (on the minute). The bus system does not service the whole capital area, only certain portions are efficiently serviced, rest is left for the breadcrumbs. Residential neighbourhoods mainly and industrialized areas. - Bus thinks its travellers need only to use the bus between 6:30 - 23:30/00:12. Whereas downtown bars close at 1. Certain hypermarkets are open 24/7. Shift work people often need the bus at 6, or 1, or 00:00, all of which is impossible. - In conclusion, the bus system is somewhat of a faux-service company. It provides service, without maximizing its fullest potential. Too long intervals between next bus rides, added waiting time if changing bus. A business that does not maximize their potential, cannot see customers coming for service which doesn't exist to begin with. I've travelled two 20 countries, been in 60+ cities all around Europe. I know what a efficient public transportation system looks like. It's a process of investing, "build and they will come". --- Why did I use the bus? To save money. But it did not provide customer satisfaction back.</t>
  </si>
  <si>
    <t>I reference my previous reply, where I've listed its problems.</t>
  </si>
  <si>
    <t>Buses operate on normal roads and cannot be expected to function like trains. However, added service can bring more customers. Bus is run by municipal governments. Politicians take seats in the board of directors of strætó, and have really nothing to gain from improving the bus system. And, which one of them uses the bus? Maybe two persons do? Furthermore, bus employees 200 bus drivers and has 110 office people. 10 HR people. Is... this necessary? Seriously? To conclude, bus wants to be operated like a private company, but fails because it is managed by people who have nothing to gain by improving the system. No innovation, no investment. What do we get? Bad bus system, bad stigma from everyone. Spirals down to minimal usage.</t>
  </si>
  <si>
    <t>R_27HTnU6msAOjRMT</t>
  </si>
  <si>
    <t>Electric Scooter</t>
  </si>
  <si>
    <t>Whenever there is too much snow for the scooter</t>
  </si>
  <si>
    <t>Their handling of COVID at its height was abysmal, they do not care for safety of passengers.</t>
  </si>
  <si>
    <t>On the whole I haven't had many problems but their disregard for passenger safety put me off using it.</t>
  </si>
  <si>
    <t>Dropping support for physical tickets in favour of a smartphone app was a terrible idea, it's a way to exclude those not financially well off enough to afford smartphones from affordable transportation dressed up as "progress".</t>
  </si>
  <si>
    <t>R_VJwlcUJ9dbibsZz</t>
  </si>
  <si>
    <t>2-3 times a day</t>
  </si>
  <si>
    <t xml:space="preserve">Because it's my only reliable method of long distance transportation </t>
  </si>
  <si>
    <t xml:space="preserve">Greater coverage, more reliable arrivals, integrating expected delays into bus time calculations </t>
  </si>
  <si>
    <t>R_1EYW75qoupTFWJQ</t>
  </si>
  <si>
    <t xml:space="preserve">2x daily minimum </t>
  </si>
  <si>
    <t>I don’t have/want a car</t>
  </si>
  <si>
    <t>1. Better app(s) 2. More routes 3. Better trained drivers</t>
  </si>
  <si>
    <t>R_2aaZOgaVjSGMKKD</t>
  </si>
  <si>
    <t>Uncomfortable, takes a long time getting to my destination</t>
  </si>
  <si>
    <t>More trips so it doesn't get overpacked, faster ways</t>
  </si>
  <si>
    <t>R_3s60eBDJMWfM3SB</t>
  </si>
  <si>
    <t>Less than once a month</t>
  </si>
  <si>
    <t>Takes longer than driving. A single ticket costs more than fuel needed for the same trip by car. Weather.</t>
  </si>
  <si>
    <t>Make it cheaper than driving. Increase frequency. More direct/express routes for long distances.</t>
  </si>
  <si>
    <t>R_dasJ4cHvEPsXkK5</t>
  </si>
  <si>
    <t>All the time</t>
  </si>
  <si>
    <t xml:space="preserve">Environment </t>
  </si>
  <si>
    <t>Bus drivers going right past you at the stop is the worst thing of all the 101 problems</t>
  </si>
  <si>
    <t xml:space="preserve">It is very bad, the system and the majority of drivers  </t>
  </si>
  <si>
    <t>R_1E5nOQza015opO5</t>
  </si>
  <si>
    <t>Public Transportation</t>
  </si>
  <si>
    <t>Almost every day.</t>
  </si>
  <si>
    <t>I don't want to own a car.</t>
  </si>
  <si>
    <t>A complete overhaul. Strætó needs the equivalent of an open heart surgery.</t>
  </si>
  <si>
    <t>I hate it.</t>
  </si>
  <si>
    <t>R_tDwi3BsH4FwZFPb</t>
  </si>
  <si>
    <t>A few times a year</t>
  </si>
  <si>
    <t>Very inconvenient for my job, have to walk 10 minutes to the bus stop, and then walk again 10 minutes after I arrive, instead of driving 5-10 mins</t>
  </si>
  <si>
    <t>R_3HXjU3jnHEaOnkv</t>
  </si>
  <si>
    <t>1 per month</t>
  </si>
  <si>
    <t>Do on public holidays when streets are closed, car issues.  Don't do because its expensive for single rides</t>
  </si>
  <si>
    <t xml:space="preserve">Single trips should be cheaper,. I want to use the bus when other options are not available </t>
  </si>
  <si>
    <t>R_1kRCTC2GWR4C3Bs</t>
  </si>
  <si>
    <t>Car or walking</t>
  </si>
  <si>
    <t>Maybe 2-4 times a month</t>
  </si>
  <si>
    <t>I dont need to take the bus often because almost everything is in walking distance from my house. I take the bus if the car isnt available or if I plan on drinking bc the bus is cheaper than a taxi</t>
  </si>
  <si>
    <t>Making sure that the bus is on time would be great. Or making it a requirement that drivers have to stop for a little while at the bus stop if they're early. Changing the app so you can see where the bus is located like they used to have in the old app.</t>
  </si>
  <si>
    <t>Strætó has become an unreliable mode of transportation, its way too expensive and there really needs to be a big change within their entire operation</t>
  </si>
  <si>
    <t>R_To7vjHE3zLPnDt7</t>
  </si>
  <si>
    <t>Car, bus</t>
  </si>
  <si>
    <t>Multiple times per month</t>
  </si>
  <si>
    <t xml:space="preserve">I sometimes choose against bus because I absolutely cannot stand the Klapp app that they selected. </t>
  </si>
  <si>
    <t xml:space="preserve">Strætó app was fine the way it was. Klapp app branded orange color doesn’t match Strætó yellow color. I tried Klapp at the beginning but there was so much of a loss of functionality. </t>
  </si>
  <si>
    <t xml:space="preserve">Klapp was a mistake. </t>
  </si>
  <si>
    <t>R_8921Qp27jf6U71D</t>
  </si>
  <si>
    <t>Strætó</t>
  </si>
  <si>
    <t>Every day</t>
  </si>
  <si>
    <t>I do</t>
  </si>
  <si>
    <t>increase service during rush hours, introduce harsh penalties for drivers who arrive and leave too early.  Hire more Icelandic speaking drivers</t>
  </si>
  <si>
    <t>Get nationalized, fuckers</t>
  </si>
  <si>
    <t>R_1doYZutOAyls6Sl</t>
  </si>
  <si>
    <t>Inefficient</t>
  </si>
  <si>
    <t>R_1QKISDZohWreLfS</t>
  </si>
  <si>
    <t>Almost never</t>
  </si>
  <si>
    <t>Have a car, Live downtown.</t>
  </si>
  <si>
    <t>The government needs to put more money into public transportation</t>
  </si>
  <si>
    <t>R_bO3skU75ZHmyqPf</t>
  </si>
  <si>
    <t>I ride the bus because if I don't, ill never afford an appartment.</t>
  </si>
  <si>
    <t>Buy better busses, improve the network, improve the shelters, lower cost, fix the app and actually arrive on time.</t>
  </si>
  <si>
    <t>I detest the fact that I'm forced to buy their service and will stop the moment I can afford to.</t>
  </si>
  <si>
    <t>R_3r2LX9AHlCz4jY1</t>
  </si>
  <si>
    <t>It’s horrible, always either early or late, never on time. And I don’t mean a little bit, but always around 5-10 minutes early/late. I hate having to take 3 different buses and a 50 minute transport when I can get where I want to go in 10 minutes by car.</t>
  </si>
  <si>
    <t>More focus on suburban areas, and getting between them. Not every bus needs to connect to Mjódd/Hlemmur. Also, stop buying terrible quality buses that break down all the time, hire drivers who aren’t mean to people and clean them every day, not just on the outside but also on the inside. They are FILTHY.</t>
  </si>
  <si>
    <t>Fuck that company, they never listen to the consumers and what they want. They only serve themselves and try not to lose as much money as last year, yet they finish every year in a huge loss. Also, taking the bus is very expensive for everyone who isn’t under the age of 12 or a university student.</t>
  </si>
  <si>
    <t>R_3lAMkKX6MaG62V0</t>
  </si>
  <si>
    <t xml:space="preserve">Walking </t>
  </si>
  <si>
    <t xml:space="preserve">It’s stressful, don’t want to download an app for it </t>
  </si>
  <si>
    <t>Make the price easier to find, do tickets even work?</t>
  </si>
  <si>
    <t>The old app was fine</t>
  </si>
  <si>
    <t>R_Zfskm7nTEd7eQbD</t>
  </si>
  <si>
    <t>2x a week</t>
  </si>
  <si>
    <t>R_1CC4hSUoobgD7Ya</t>
  </si>
  <si>
    <t>2-4 times a day</t>
  </si>
  <si>
    <t>I dont want to pay for a car</t>
  </si>
  <si>
    <t xml:space="preserve">I got a new phone recently and I could by no means move my already active buscard to the new phone </t>
  </si>
  <si>
    <t>R_R1TeURVPxoP4Oc1</t>
  </si>
  <si>
    <t>2 or more times a day</t>
  </si>
  <si>
    <t>It's financially responsible and easy</t>
  </si>
  <si>
    <t xml:space="preserve">More bus routes from Kópavogur to eastern Reykjavik </t>
  </si>
  <si>
    <t>R_1PbAV9U9fWvuNfI</t>
  </si>
  <si>
    <t>Personal car</t>
  </si>
  <si>
    <t>Gets expensive quickly, may need to take multiple stops, bus may not arrive on time</t>
  </si>
  <si>
    <t>Make public transport free/cheaper, add more routes, add more buses to certain routes to make wait times shorter</t>
  </si>
  <si>
    <t>R_dn9FXFc5Yzoegp3</t>
  </si>
  <si>
    <t>At minimum 2-4 times a day</t>
  </si>
  <si>
    <t>Overhaul the klapp system, its slow and fails often</t>
  </si>
  <si>
    <t>R_ByVBTxKFxkWb8o9</t>
  </si>
  <si>
    <t>Driving</t>
  </si>
  <si>
    <t>1-2 times per month</t>
  </si>
  <si>
    <t>There is poor service in rural areas</t>
  </si>
  <si>
    <t>More frequent buses</t>
  </si>
  <si>
    <t>R_1exRNMiycqZhg3J</t>
  </si>
  <si>
    <t>about twice a month</t>
  </si>
  <si>
    <t>Takes longer than biking to work</t>
  </si>
  <si>
    <t>More frequent busses stopping at fewer stops</t>
  </si>
  <si>
    <t>R_2ZNyZN0ABcXlnki</t>
  </si>
  <si>
    <t>I travel short distance. If I do not get a ride then ill walk or byke. Bus is too expensive for my needs</t>
  </si>
  <si>
    <t xml:space="preserve">Stop fokusing on people paying. Install random security guards instread and Just make the driver drive. Cheeper tickets, keep grinding Borgarlinan and do what countries around us are doing. </t>
  </si>
  <si>
    <t>Fire every executives currently in Strætó. They are not working for the people that use the system. They bought already proven system (klapp) and destroyed it...  Every decision that is made makes Strætó some how worse</t>
  </si>
  <si>
    <t>R_2XopfoNH60VLLAn</t>
  </si>
  <si>
    <t>Bus and car</t>
  </si>
  <si>
    <t>Average 2 times per day</t>
  </si>
  <si>
    <t>Ride the bus to go to school because I do not own a car</t>
  </si>
  <si>
    <t>Overall it's nice to be able to take the bus but the whole company is just poorly executed</t>
  </si>
  <si>
    <t>R_2TuWtd4y9ZLh6EB</t>
  </si>
  <si>
    <t>Every weekday</t>
  </si>
  <si>
    <t>I don't own a car and need to get to college</t>
  </si>
  <si>
    <t>More frequent and reliable trips</t>
  </si>
  <si>
    <t>Strætó is not a viable alternative to a car in Iceland</t>
  </si>
  <si>
    <t>R_CmFO0pLEY4icdgJ</t>
  </si>
  <si>
    <t>couple of times a month</t>
  </si>
  <si>
    <t xml:space="preserve">Expensive, inconvenient, </t>
  </si>
  <si>
    <t>maybe it cheaper and better</t>
  </si>
  <si>
    <t>It shouldn't be run for profit</t>
  </si>
  <si>
    <t>R_3qfFiz2tFvVOFQj</t>
  </si>
  <si>
    <t>Bike</t>
  </si>
  <si>
    <t>It sucks and the baboons running the bus system think it's a company supposed to make profit instead of being public service. The app is shit, the daypasses are way too expensive and I could go on.</t>
  </si>
  <si>
    <t xml:space="preserve">Oh boy. Besides the aforementioned reasons, the city should close half its lanes for cars and make them bus lanes. The private car is a holy cow that is somehow not allowed to be touched and the bus systems suffers for it. </t>
  </si>
  <si>
    <t>I do, but here are children nearby.</t>
  </si>
  <si>
    <t>R_2YyM9IX2ZREzYYi</t>
  </si>
  <si>
    <t>i'd use it if they were still running after midnight so i could get home from downtown</t>
  </si>
  <si>
    <t>fuck you strætó</t>
  </si>
  <si>
    <t>R_3EmNnuFQNEpPzsv</t>
  </si>
  <si>
    <t>Strætó bus transport.</t>
  </si>
  <si>
    <t>2 times or more per day</t>
  </si>
  <si>
    <t>I sometimes choose to not use the Bus as it can get overcrowded.</t>
  </si>
  <si>
    <t>Higher bus frequency during peak hours, 7-9 and 4-6. Buses can get extremely crowded.</t>
  </si>
  <si>
    <t>Good system, would be improved if it was cheaper, especially for teens and young adults 13-21. As it stands, only 13-17y/o get cheaper bus tickets and cards.</t>
  </si>
  <si>
    <t>R_3n2vwhlUqTdNuts</t>
  </si>
  <si>
    <t>10 times a week</t>
  </si>
  <si>
    <t>Work downtown. No parking issues using the bus</t>
  </si>
  <si>
    <t>The payment system is a disaster. No need for a scanner that delays everything</t>
  </si>
  <si>
    <t>Step up your game</t>
  </si>
  <si>
    <t>R_2YqO7dzj0oat7rE</t>
  </si>
  <si>
    <t>car used to be bus</t>
  </si>
  <si>
    <t>maybe once twice a month</t>
  </si>
  <si>
    <t xml:space="preserve">inflexible times </t>
  </si>
  <si>
    <t>go back to the 15 minute routes</t>
  </si>
  <si>
    <t>they've been going downhill awhile</t>
  </si>
  <si>
    <t>R_WwcTXMTYvs9lOPT</t>
  </si>
  <si>
    <t>Bus and e-scooter.</t>
  </si>
  <si>
    <t>At least twice a day.</t>
  </si>
  <si>
    <t xml:space="preserve">I don't have a driving licence. </t>
  </si>
  <si>
    <t>Optimize bus routes so you have fast buses between major areas, and then layer slower routes on top that go into the neighborhoods. Not every bus needs to go to Hlemmur. Not every bus needs to stop at every stop along its route. Improve the app, it's terrible.</t>
  </si>
  <si>
    <t xml:space="preserve">I spend quite a lot of time downtown, and there is NO signage to indicate to foreign visitors that the bus app is called Klapp. None whatsoever. I've answered at least twenty tourists' questions about this in the past two weeks. </t>
  </si>
  <si>
    <t>R_ZBMVqYkzhm6aYPD</t>
  </si>
  <si>
    <t>car :(</t>
  </si>
  <si>
    <t>i dont ride now because im renting a car and im always on the last minute. but I really enjoy taking the bus and it was my man transportation until i was 27</t>
  </si>
  <si>
    <t>I think you should be able to buy a 10/20 bus tickets together and get a discount like you get when going to the swimmingpool</t>
  </si>
  <si>
    <t>R_3s5J9cJLyvVjGIy</t>
  </si>
  <si>
    <t>To and from work 80% of the time</t>
  </si>
  <si>
    <t>Save money on not having to have a second car as well as not having to deal with traffic</t>
  </si>
  <si>
    <t>Optimize the Klapp readers. They are a major bottleneck when more than two passengers enter. Improve stability, I have personally had over 10 episodes of card failure when boarding and have had to log in to the site to switch my ticket to the app.  More frequent busses in the suburbs, More reliable fleet tracking, as people use it to see if the next planned bus is skipped. On that subject, less skipped trips.</t>
  </si>
  <si>
    <t>R_8reRgJvPfuBJq6Z</t>
  </si>
  <si>
    <t xml:space="preserve">It's slower than driving, even when taking into account the priority lanes. It's often windy and cold in Iceland, which makes waiting for the bus outside unattractive. A one-time ticket is expensive and I don't want to pay such a fee for a worse transportation method, so I will never choose to take the bus when I could drive. </t>
  </si>
  <si>
    <t xml:space="preserve">The Klapp system is terrible. I already have the Straeto app to look for routes, see where buses are, and pay for tickets. I don't want to use two apps, one for services and one for ticketing. </t>
  </si>
  <si>
    <t>R_0TedFO62lojXKBX</t>
  </si>
  <si>
    <t xml:space="preserve">Bus, walking and electrical students </t>
  </si>
  <si>
    <t>At least 10 times per week</t>
  </si>
  <si>
    <t>Because i dont have a drivers license or car</t>
  </si>
  <si>
    <t xml:space="preserve">Fix the Klapp app, have more frequent trips. Some people dont use the bus because of this and if more would ride the bus ot would justify the extra cost. </t>
  </si>
  <si>
    <t>The Klapp app and scanning issues are a safety hazard. Im just waiting to hear about people getting injured from trying to scan when the bus has already started driving. Also, the issues cause time delays in the scehdule.</t>
  </si>
  <si>
    <t>R_1rGM22g4Df9MoMC</t>
  </si>
  <si>
    <t>Car, bike, scooter etc</t>
  </si>
  <si>
    <t xml:space="preserve">Why would I ever have motion sickness in a can where the barrier for entry is so low I might be forced to sit next to a smelly pleb or even get attacked by some crazy person. </t>
  </si>
  <si>
    <t>Just give up and make it free. Just keep basic services running for those in need that are forced to tolerate being on the bus.</t>
  </si>
  <si>
    <t>Stop trying to make the busses pleasing or convince the public there is any thing good about them. Have less seats and more space. Emergency and combat training for drivers.</t>
  </si>
  <si>
    <t>R_1mQoZxruV1vDql2</t>
  </si>
  <si>
    <t>Ocasionally</t>
  </si>
  <si>
    <t xml:space="preserve">I would have to transfer to get to my destination of work, but in other cases I try to take the bus. Scheduling makes it hard sometimes tho. </t>
  </si>
  <si>
    <t xml:space="preserve">I should be able to press a button in the app to tell the system which bus I'm going to take, so the driver knows that he needs to stop to pick me up. And also where I'm going so if there is a conection / transfer on the way, the other driver doesn't drive off without me. </t>
  </si>
  <si>
    <t xml:space="preserve">More isolated bus lanes, away from traffic, would also be better. </t>
  </si>
  <si>
    <t>R_3FKdYSK7RvToBi2</t>
  </si>
  <si>
    <t>Abiut 10x a week</t>
  </si>
  <si>
    <t>It happens to have routes that go from my home to where I have to go either faster or cheaper than escooter rentals</t>
  </si>
  <si>
    <t>Klapp is garbage compared to the old app that is about to be discontinued</t>
  </si>
  <si>
    <t>Strætó is a public service and does not need to turn a profit to provide value.</t>
  </si>
  <si>
    <t>R_2xFreqv0qnzjppX</t>
  </si>
  <si>
    <t>Once a week</t>
  </si>
  <si>
    <t>Due to weather, or when I need to wear business attire for work.</t>
  </si>
  <si>
    <t>Direct express routes with fewer stops</t>
  </si>
  <si>
    <t>R_3dDQTl8eA40H4ym</t>
  </si>
  <si>
    <t>Public transit</t>
  </si>
  <si>
    <t>When I was in Reykjavik I took the bus a couple of times a week.</t>
  </si>
  <si>
    <t>I was staying in Reykjavik for the summer by myself and the bus was the most convenient way to explore outside the city centre.</t>
  </si>
  <si>
    <t xml:space="preserve">I think getting rid of paper tickets in favour of a slow, buggy app makes the bus system much less accessible. I had a very old phone when I was in Reykjavik and it was a crapshoot to know if I would have enough battery life to be able to use my tickets! All buses should be equipped with charging stations if an app is required to access the busses. </t>
  </si>
  <si>
    <t>In general, the busses are very comfortable, but for the price, they should run more frequently and have better bus stop facilities. I did not see the bus as a viable transit option for a long-term stay in Iceland and my relatives in the country were surprised that I used it at all.</t>
  </si>
  <si>
    <t>R_2ygf8c7gs6oFT1h</t>
  </si>
  <si>
    <t>Bíll</t>
  </si>
  <si>
    <t xml:space="preserve">Sjaldan </t>
  </si>
  <si>
    <t>Bíll er hentugri til að ferðast í Reykjavík</t>
  </si>
  <si>
    <t>Fleiri bílar, ódýrari miðar, breyta leiðunum svo þær stoppi nær áfángastöðum. Bæta þjónustulund strætó starfsmanna.</t>
  </si>
  <si>
    <t>R_2OZS8Dvc7I49oqO</t>
  </si>
  <si>
    <t>1-2 weekly</t>
  </si>
  <si>
    <t>I don’t want to have to wait for 15-20 minutes for the next ride</t>
  </si>
  <si>
    <t>Increased frequency</t>
  </si>
  <si>
    <t>R_31FBp2inTWhmXWh</t>
  </si>
  <si>
    <t xml:space="preserve">Almost daily </t>
  </si>
  <si>
    <t>Because gas is expensive and I don’t have a license</t>
  </si>
  <si>
    <t xml:space="preserve">Cheaper and more accessible </t>
  </si>
  <si>
    <t xml:space="preserve">It has so much potential but fails it every time </t>
  </si>
  <si>
    <t>R_1gtGBcvfJstizO7</t>
  </si>
  <si>
    <t>Electric car</t>
  </si>
  <si>
    <t>5-10 times per year</t>
  </si>
  <si>
    <t>I take the bus eg when I am going down town and don't want to leave my car there.  I don't use the bus system every day because of long wait times, long distance from bus stop to my work. Also, I can afford a car.</t>
  </si>
  <si>
    <t>I think improvements will be made with the planned rapid transit system.</t>
  </si>
  <si>
    <t>R_yl2IO5J2tRh5MOt</t>
  </si>
  <si>
    <t>Not convenient</t>
  </si>
  <si>
    <t>Make bus not have to deal with heavy traffic</t>
  </si>
  <si>
    <t>Make them arrive on time</t>
  </si>
  <si>
    <t>R_3RwK6yNeeCSDO2Z</t>
  </si>
  <si>
    <t>Bycicle</t>
  </si>
  <si>
    <t>once a year</t>
  </si>
  <si>
    <t>It's beneath me</t>
  </si>
  <si>
    <t>buses have windows and buses can move. Houses have windows and can't move. So It's not the windows that make the bus go, It's something else entirely.</t>
  </si>
  <si>
    <t>R_333A0ZaKAzFjDrT</t>
  </si>
  <si>
    <t>Almost every weekday</t>
  </si>
  <si>
    <t>Cheaper</t>
  </si>
  <si>
    <t>More frequent trips and wider network of travel.</t>
  </si>
  <si>
    <t>Do bus drivers in general hate people? Just a thought.</t>
  </si>
  <si>
    <t>R_2TFDt3LwclNQXaw</t>
  </si>
  <si>
    <t>Roughly a dozen times a year</t>
  </si>
  <si>
    <t xml:space="preserve">It's expensive, inefficient and slow. </t>
  </si>
  <si>
    <t>Completely overhaul it</t>
  </si>
  <si>
    <t>R_2f7hU1woY0ydm7X</t>
  </si>
  <si>
    <t>5 times per week</t>
  </si>
  <si>
    <t>It’s convenient and goes directly downtown</t>
  </si>
  <si>
    <t>Contactless payments, Express Transit support, easier ways to get bus cards, disallow ticket use during Car Free days (to save people unnecessary spending), make it easier for tourists to know how the bus system works, live bus map in new app</t>
  </si>
  <si>
    <t>The app should also work when VPN is on</t>
  </si>
  <si>
    <t>R_1gTFY0eAAfityyr</t>
  </si>
  <si>
    <t>4-5 times a week</t>
  </si>
  <si>
    <t>I don't have a car which is why I ride the bus, but I live close to work which is why I don't ride it more.</t>
  </si>
  <si>
    <t>better links between suburbs, instead of having to detour to a hub and change buses (usually after a long wait)</t>
  </si>
  <si>
    <t>on the whole I like Straeto; I've taken the bus at least weekly my entire adult life. there's always room for improvement however.</t>
  </si>
  <si>
    <t>R_2CQiZGhWZLN4eLj</t>
  </si>
  <si>
    <t>10 times per week</t>
  </si>
  <si>
    <t>Cheaper than car</t>
  </si>
  <si>
    <t>More trips, combine everything into one app</t>
  </si>
  <si>
    <t>R_2ZKPbUuiphCgcPx</t>
  </si>
  <si>
    <t>Every workday.</t>
  </si>
  <si>
    <t>Because i haven't gotten a driver's licence yet.</t>
  </si>
  <si>
    <t>Either simplify or remove the Klapp integration.</t>
  </si>
  <si>
    <t>There is no reason it has to be this expensive and complicated to take a bus.</t>
  </si>
  <si>
    <t>R_2QVDqWsgBfxmpPB</t>
  </si>
  <si>
    <t>Car and bicycle</t>
  </si>
  <si>
    <t>Takes a long time</t>
  </si>
  <si>
    <t>More busses and seperate bus lanes</t>
  </si>
  <si>
    <t>R_2QyqwIEQhQpAVIF</t>
  </si>
  <si>
    <t>Twice per day 6-7 days a week</t>
  </si>
  <si>
    <t>Slightly cheaper than owning a car</t>
  </si>
  <si>
    <t>A complete overhaul of the route's, more busses on popular lines and shorter travel time from suburbs to city. Removal of the current private owners who have failed in every way to make this a viable public transit system and then made into a public service again.</t>
  </si>
  <si>
    <t>It's one of the worst bus system I have had to use, slightly better than the Egyptian one but worse than any other I have had to use.</t>
  </si>
  <si>
    <t>R_1lrtgyPScxY8IA4</t>
  </si>
  <si>
    <t>Less than 10 times a year.</t>
  </si>
  <si>
    <t>I try to avoid it due to how slow and expensive it is.</t>
  </si>
  <si>
    <t>Train system between Hafnarfjörður and downtown Reykjavík, please.</t>
  </si>
  <si>
    <t>Their phone application is awful.</t>
  </si>
  <si>
    <t>R_3O2hsu48MRlQVsg</t>
  </si>
  <si>
    <t>When I cant walk there</t>
  </si>
  <si>
    <t>They are way too expensive and take longer time to get to my destination than driving a personal vehicle / electric scooter.</t>
  </si>
  <si>
    <t>They need to be faster than personal modes of transportation and they need to be cheaper too.</t>
  </si>
  <si>
    <t>They suck.</t>
  </si>
  <si>
    <t>R_2q4SvEV7vs6HIZq</t>
  </si>
  <si>
    <t xml:space="preserve">Bicycle </t>
  </si>
  <si>
    <t xml:space="preserve">Occasionally </t>
  </si>
  <si>
    <t>I ride the bus if conditions prevent me from cycling or if the distance is very far</t>
  </si>
  <si>
    <t>It could use more frequent bus arrivals similar to that of other European cities</t>
  </si>
  <si>
    <t>R_2CPqZVeULYiPBfg</t>
  </si>
  <si>
    <t>1-2 times a week</t>
  </si>
  <si>
    <t>Because the weather is bad or the distance is too far to walk / Too expensive and crowded</t>
  </si>
  <si>
    <t xml:space="preserve">The suburbs are poorly serviced. </t>
  </si>
  <si>
    <t>Why is there no discount for 10 trip cards? They just cost the same as paying cash so why bother?</t>
  </si>
  <si>
    <t>R_2TRSJdTuo4HjKFa</t>
  </si>
  <si>
    <t xml:space="preserve">Iceland has unpredictable weather and nobody wants to sit out in the cold and wait for busses that are few and far between </t>
  </si>
  <si>
    <t>yes, scrap it all together. Take the money they are going to use on the borgarlína and use it to buy at least 10.000 Self driving Tesla's that are used like a taxi service with an app that gets a car to pick you up and drop you off.</t>
  </si>
  <si>
    <t>Strætó sucks, Iceland a sparsely populated country with very unpredictable weather, so for a lot of people living on the outskirts of Reykjavík just getting to work becomes 15min walk then 3 different busses and a total travel time of 1-1.5h when a car can do it in 20 min. if you have to stop at a store out of your way your whole day is fucked.</t>
  </si>
  <si>
    <t>R_xyeEkD4pkB0GlUd</t>
  </si>
  <si>
    <t>Less frequently than once a year</t>
  </si>
  <si>
    <t>The current layout of the bus map requires lots of changing between busses to get anywhere</t>
  </si>
  <si>
    <t>If you must do lots of line changes, stagger the busses better so that they don't all arrive at the key exchanges at the same time. Currently when travelling in winter, generally the bus you are on and the bus you need to swap to arrive at the interchange around the same time, so you have a 50% chance to miss the swap and be stuck in the cold for half an hour.</t>
  </si>
  <si>
    <t>R_RxJAR1HBv3BZb4l</t>
  </si>
  <si>
    <t>6-10 times a week</t>
  </si>
  <si>
    <t>No car</t>
  </si>
  <si>
    <t>Make more dedicated bus-lanes so the bus doesn’t get stuck in traffic as much. Make more buses run during rush hour. Make the buses cleaner.</t>
  </si>
  <si>
    <t>Works good most of the time. Drivers are usually on time</t>
  </si>
  <si>
    <t>R_31F6U4JBEWhhW4I</t>
  </si>
  <si>
    <t>Maybe once a year</t>
  </si>
  <si>
    <t>I don’t because it takes way too much time, it’s too expensive and it’s hard to rely on it being on time.</t>
  </si>
  <si>
    <t>Lower the prices and make it easier to rely on.</t>
  </si>
  <si>
    <t>Category: Frequency</t>
  </si>
  <si>
    <t>Category: Broad</t>
  </si>
  <si>
    <t>2022-09-13 11:53:28</t>
  </si>
  <si>
    <t>2022-09-13 11:54:59</t>
  </si>
  <si>
    <t>90</t>
  </si>
  <si>
    <t>2022-09-13 11:55:00</t>
  </si>
  <si>
    <t>0</t>
  </si>
  <si>
    <t>N - Price, N - Routes</t>
  </si>
  <si>
    <t>Frequency, Stops</t>
  </si>
  <si>
    <t>2022-09-13 12:08:27</t>
  </si>
  <si>
    <t>2022-09-13 12:09:24</t>
  </si>
  <si>
    <t>57</t>
  </si>
  <si>
    <t>7+</t>
  </si>
  <si>
    <t>0 - Car</t>
  </si>
  <si>
    <t>Frequency</t>
  </si>
  <si>
    <t>2022-09-13 16:29:26</t>
  </si>
  <si>
    <t>2022-09-13 16:34:13</t>
  </si>
  <si>
    <t>286</t>
  </si>
  <si>
    <t>&lt;1</t>
  </si>
  <si>
    <t>N - Routes</t>
  </si>
  <si>
    <t>The 6 and 7 routes + Grafarvogur in general needs a reexamination</t>
  </si>
  <si>
    <t>2022-09-13 19:21:06</t>
  </si>
  <si>
    <t>2022-09-13 19:23:52</t>
  </si>
  <si>
    <t>166</t>
  </si>
  <si>
    <t>I ride because I have been drinking and can't drive. I don't gonwith the bus because of the inconvenience of it. A 12 minutes car rides takes easily 50 minutes by bus.</t>
  </si>
  <si>
    <t>0 - Car N - Convenience N - Speed</t>
  </si>
  <si>
    <t>Cheaper, better distribution of lines.</t>
  </si>
  <si>
    <t>Price, Routes</t>
  </si>
  <si>
    <t>2022-09-15 10:08:13</t>
  </si>
  <si>
    <t>2022-09-15 10:09:42</t>
  </si>
  <si>
    <t>89</t>
  </si>
  <si>
    <t>2022-09-15 10:09:43</t>
  </si>
  <si>
    <t>whenever I'm in Iceland</t>
  </si>
  <si>
    <t>I don't like the smell though</t>
  </si>
  <si>
    <t>N - Rider experience</t>
  </si>
  <si>
    <t>2022-09-15 22:54:18</t>
  </si>
  <si>
    <t>2022-09-15 22:57:16</t>
  </si>
  <si>
    <t>177</t>
  </si>
  <si>
    <t>2022-09-15 22:57:17</t>
  </si>
  <si>
    <t>Daily when in Iceland</t>
  </si>
  <si>
    <t>Much cheaper to ride bus than to rent car</t>
  </si>
  <si>
    <t>P - Price</t>
  </si>
  <si>
    <t>Make it possible to sign up/activate app without having an Icelandic phone number. I had to ask my cousin if I could use her phone number to get access code texted to me.</t>
  </si>
  <si>
    <t>2022-09-21 10:17:50</t>
  </si>
  <si>
    <t>2022-09-21 10:18:26</t>
  </si>
  <si>
    <t>35</t>
  </si>
  <si>
    <t>2022-09-21 10:18:27</t>
  </si>
  <si>
    <t>5-6</t>
  </si>
  <si>
    <t>2022-09-21 10:28:45</t>
  </si>
  <si>
    <t>2022-09-21 10:30:06</t>
  </si>
  <si>
    <t>81</t>
  </si>
  <si>
    <t>2022-09-21 10:30:08</t>
  </si>
  <si>
    <t>2022-09-21 10:32:32</t>
  </si>
  <si>
    <t>2022-09-21 10:33:45</t>
  </si>
  <si>
    <t>73</t>
  </si>
  <si>
    <t>2022-09-21 10:33:46</t>
  </si>
  <si>
    <t>Price, Routes, Frequency</t>
  </si>
  <si>
    <t>2022-09-21 10:46:53</t>
  </si>
  <si>
    <t>2022-09-21 10:48:07</t>
  </si>
  <si>
    <t>2022-09-21 10:48:08</t>
  </si>
  <si>
    <t>several times a month</t>
  </si>
  <si>
    <t>1-2</t>
  </si>
  <si>
    <t>Comfortable but a little slower than the car</t>
  </si>
  <si>
    <t>P - Rider Experience N - Speed</t>
  </si>
  <si>
    <t>no</t>
  </si>
  <si>
    <t>Love the bus</t>
  </si>
  <si>
    <t>2022-09-21 10:57:56</t>
  </si>
  <si>
    <t>2022-09-21 11:03:21</t>
  </si>
  <si>
    <t>324</t>
  </si>
  <si>
    <t>2022-09-21 11:03:22</t>
  </si>
  <si>
    <t>Frequency, Scheduling</t>
  </si>
  <si>
    <t>2022-09-21 11:08:26</t>
  </si>
  <si>
    <t>2022-09-21 11:09:54</t>
  </si>
  <si>
    <t>87</t>
  </si>
  <si>
    <t>N - Routes N - Price</t>
  </si>
  <si>
    <t>Stops</t>
  </si>
  <si>
    <t>2022-09-21 11:12:07</t>
  </si>
  <si>
    <t>2022-09-21 11:14:27</t>
  </si>
  <si>
    <t>139</t>
  </si>
  <si>
    <t>Cars are expensive.</t>
  </si>
  <si>
    <t>Klapp scanners need to be bigger, the majority of the screen is used to display an emoji and only has like a small part that actually scans the QR code. It should be the other way around.</t>
  </si>
  <si>
    <t>Tech</t>
  </si>
  <si>
    <t>2022-09-21 11:24:01</t>
  </si>
  <si>
    <t>2022-09-21 11:24:56</t>
  </si>
  <si>
    <t>55</t>
  </si>
  <si>
    <t>2022-09-21 11:24:57</t>
  </si>
  <si>
    <t>Inconvenient</t>
  </si>
  <si>
    <t>N - Convenience</t>
  </si>
  <si>
    <t>2022-09-21 11:23:22</t>
  </si>
  <si>
    <t>2022-09-21 11:26:13</t>
  </si>
  <si>
    <t>170</t>
  </si>
  <si>
    <t>0 - Scheduling</t>
  </si>
  <si>
    <t>Scheduling</t>
  </si>
  <si>
    <t>2022-09-21 11:32:23</t>
  </si>
  <si>
    <t>2022-09-21 11:36:45</t>
  </si>
  <si>
    <t>261</t>
  </si>
  <si>
    <t>P - Ease of Use P - Price P - Reliability</t>
  </si>
  <si>
    <t>2022-09-21 11:48:25</t>
  </si>
  <si>
    <t>2022-09-21 11:51:12</t>
  </si>
  <si>
    <t>Once or twice a week</t>
  </si>
  <si>
    <t>A ride that takes 15 minutes with a car takes 45 minutes with the bus.</t>
  </si>
  <si>
    <t>N - Speed</t>
  </si>
  <si>
    <t>2022-09-21 12:11:25</t>
  </si>
  <si>
    <t>2022-09-21 12:15:48</t>
  </si>
  <si>
    <t>263</t>
  </si>
  <si>
    <t>2022-09-21 12:15:49</t>
  </si>
  <si>
    <t>N - Price N - Speed 0 - Car</t>
  </si>
  <si>
    <t>2022-09-21 12:17:38</t>
  </si>
  <si>
    <t>2022-09-21 12:18:46</t>
  </si>
  <si>
    <t>68</t>
  </si>
  <si>
    <t>0 - Convenience</t>
  </si>
  <si>
    <t>Price</t>
  </si>
  <si>
    <t>2022-09-21 12:18:29</t>
  </si>
  <si>
    <t>2022-09-21 12:20:25</t>
  </si>
  <si>
    <t>116</t>
  </si>
  <si>
    <t>3-4</t>
  </si>
  <si>
    <t>N - Rider Experience</t>
  </si>
  <si>
    <t>2022-09-21 12:25:02</t>
  </si>
  <si>
    <t>2022-09-21 12:28:11</t>
  </si>
  <si>
    <t>188</t>
  </si>
  <si>
    <t>2022-09-21 12:12:54</t>
  </si>
  <si>
    <t>2022-09-21 12:29:42</t>
  </si>
  <si>
    <t>1008</t>
  </si>
  <si>
    <t>N - Price N - Reliability N - Rider experience</t>
  </si>
  <si>
    <t>Price, Frequency</t>
  </si>
  <si>
    <t>2022-09-21 12:46:13</t>
  </si>
  <si>
    <t>2022-09-21 12:48:15</t>
  </si>
  <si>
    <t>121</t>
  </si>
  <si>
    <t>Inconvenience</t>
  </si>
  <si>
    <t>Frequency, Tech, Routes</t>
  </si>
  <si>
    <t>2022-09-21 14:03:46</t>
  </si>
  <si>
    <t>2022-09-21 14:06:30</t>
  </si>
  <si>
    <t>164</t>
  </si>
  <si>
    <t>2022-09-21 14:06:31</t>
  </si>
  <si>
    <t>3-4 days a week</t>
  </si>
  <si>
    <t>It’s convenient</t>
  </si>
  <si>
    <t>P - Convenience</t>
  </si>
  <si>
    <t>Your drivers are often rude and arrogant. The buses are often late or leave much to early. Your older drivers are often racist.</t>
  </si>
  <si>
    <t>2022-09-21 14:26:42</t>
  </si>
  <si>
    <t>2022-09-21 14:29:41</t>
  </si>
  <si>
    <t>179</t>
  </si>
  <si>
    <t>0 - Car P - Convenience</t>
  </si>
  <si>
    <t>I could tell you all about it (███████@███.com)</t>
  </si>
  <si>
    <t>2022-09-21 14:56:05</t>
  </si>
  <si>
    <t>2022-09-21 14:57:12</t>
  </si>
  <si>
    <t>66</t>
  </si>
  <si>
    <t>N - Scheduling</t>
  </si>
  <si>
    <t>improve frequence and dedicated infrastructor</t>
  </si>
  <si>
    <t>Frequency, Infrastructure</t>
  </si>
  <si>
    <t>2022-09-21 15:02:03</t>
  </si>
  <si>
    <t>2022-09-21 15:03:05</t>
  </si>
  <si>
    <t>61</t>
  </si>
  <si>
    <t>2022-09-21 15:15:24</t>
  </si>
  <si>
    <t>2022-09-21 15:17:26</t>
  </si>
  <si>
    <t>122</t>
  </si>
  <si>
    <t>12-17</t>
  </si>
  <si>
    <t>Infrastructure, Frequency</t>
  </si>
  <si>
    <t>2022-09-21 15:21:02</t>
  </si>
  <si>
    <t>2022-09-21 15:26:00</t>
  </si>
  <si>
    <t>297</t>
  </si>
  <si>
    <t>2022-09-21 15:25:42</t>
  </si>
  <si>
    <t>2022-09-21 15:31:54</t>
  </si>
  <si>
    <t>372</t>
  </si>
  <si>
    <t>2022-09-21 15:31:55</t>
  </si>
  <si>
    <t>It sucks and I hate Klappið.</t>
  </si>
  <si>
    <t>2022-09-21 15:27:34</t>
  </si>
  <si>
    <t>2022-09-21 15:35:13</t>
  </si>
  <si>
    <t>459</t>
  </si>
  <si>
    <t>2022-09-21 15:35:14</t>
  </si>
  <si>
    <t>Car, because it's way more faster and convenient</t>
  </si>
  <si>
    <t>2022-09-21 10:30:55</t>
  </si>
  <si>
    <t>2022-09-21 16:11:41</t>
  </si>
  <si>
    <t>20445</t>
  </si>
  <si>
    <t>2022-09-21 16:11:42</t>
  </si>
  <si>
    <t>N - Scheudling</t>
  </si>
  <si>
    <t>Frequency, Price</t>
  </si>
  <si>
    <t>2022-09-21 16:35:32</t>
  </si>
  <si>
    <t>2022-09-21 16:36:56</t>
  </si>
  <si>
    <t>84</t>
  </si>
  <si>
    <t>2022-09-21 16:36:57</t>
  </si>
  <si>
    <t>N - Scheduling N - Reliability</t>
  </si>
  <si>
    <t>2022-09-21 16:37:17</t>
  </si>
  <si>
    <t>2022-09-21 16:38:19</t>
  </si>
  <si>
    <t>2022-09-21 17:00:44</t>
  </si>
  <si>
    <t>2022-09-21 17:05:27</t>
  </si>
  <si>
    <t>282</t>
  </si>
  <si>
    <t>N - Ease of use N - Price</t>
  </si>
  <si>
    <t>Price, Driver Behavior</t>
  </si>
  <si>
    <t>2022-09-21 17:17:31</t>
  </si>
  <si>
    <t>2022-09-21 17:19:14</t>
  </si>
  <si>
    <t>103</t>
  </si>
  <si>
    <t>2022-09-21 17:19:15</t>
  </si>
  <si>
    <t>2022-09-21 17:07:55</t>
  </si>
  <si>
    <t>2022-09-21 17:34:02</t>
  </si>
  <si>
    <t>1567</t>
  </si>
  <si>
    <t>2022-09-21 17:34:03</t>
  </si>
  <si>
    <t>2022-09-21 17:41:12</t>
  </si>
  <si>
    <t>2022-09-21 17:42:38</t>
  </si>
  <si>
    <t>86</t>
  </si>
  <si>
    <t>2022-09-21 17:42:39</t>
  </si>
  <si>
    <t>Can’t drive</t>
  </si>
  <si>
    <t>Routes, Tech</t>
  </si>
  <si>
    <t>2022-09-21 17:18:45</t>
  </si>
  <si>
    <t>2022-09-21 17:45:02</t>
  </si>
  <si>
    <t>1577</t>
  </si>
  <si>
    <t>2022-09-21 17:45:03</t>
  </si>
  <si>
    <t>N - Convenience N - Scheduling N - Ease of use N - Routes</t>
  </si>
  <si>
    <t>NOTEX,&lt;-- suck a dick</t>
  </si>
  <si>
    <t>2022-09-21 17:22:57</t>
  </si>
  <si>
    <t>2022-09-21 17:49:29</t>
  </si>
  <si>
    <t>1592</t>
  </si>
  <si>
    <t>Driver Behavior</t>
  </si>
  <si>
    <t>2022-09-21 18:17:41</t>
  </si>
  <si>
    <t>2022-09-21 18:20:34</t>
  </si>
  <si>
    <t>172</t>
  </si>
  <si>
    <t>Because it's my only reliable method of long distance transportation</t>
  </si>
  <si>
    <t>P - Reliability</t>
  </si>
  <si>
    <t>Greater coverage, more reliable arrivals, integrating expected delays into bus time calculations</t>
  </si>
  <si>
    <t>Routes, Scheduling, Tech</t>
  </si>
  <si>
    <t>2022-09-21 18:24:50</t>
  </si>
  <si>
    <t>2022-09-21 18:27:02</t>
  </si>
  <si>
    <t>132</t>
  </si>
  <si>
    <t>2022-09-21 18:27:03</t>
  </si>
  <si>
    <t>2x daily minimum</t>
  </si>
  <si>
    <t>Tech, Routes, Driver Behavior</t>
  </si>
  <si>
    <t>2022-09-21 18:40:58</t>
  </si>
  <si>
    <t>2022-09-21 18:42:28</t>
  </si>
  <si>
    <t>N - Rider experience N - Speed</t>
  </si>
  <si>
    <t>2022-09-21 22:32:25</t>
  </si>
  <si>
    <t>2022-09-21 22:35:12</t>
  </si>
  <si>
    <t>2022-09-21 22:35:13</t>
  </si>
  <si>
    <t>N - Speed N - Price N - Rider Experience</t>
  </si>
  <si>
    <t>Price, Frequency, Routes</t>
  </si>
  <si>
    <t>2022-09-21 23:25:12</t>
  </si>
  <si>
    <t>2022-09-21 23:28:24</t>
  </si>
  <si>
    <t>192</t>
  </si>
  <si>
    <t>2022-09-21 23:28:25</t>
  </si>
  <si>
    <t>Environment</t>
  </si>
  <si>
    <t>It is very bad, the system and the majority of drivers</t>
  </si>
  <si>
    <t>2022-09-22 0:10:23</t>
  </si>
  <si>
    <t>2022-09-22 0:11:55</t>
  </si>
  <si>
    <t>91</t>
  </si>
  <si>
    <t>2022-09-22 0:40:55</t>
  </si>
  <si>
    <t>2022-09-22 0:43:31</t>
  </si>
  <si>
    <t>156</t>
  </si>
  <si>
    <t>2022-09-22 0:43:32</t>
  </si>
  <si>
    <t>N - Convenience, N - Speed</t>
  </si>
  <si>
    <t>2022-09-22 2:17:44</t>
  </si>
  <si>
    <t>2022-09-22 2:21:09</t>
  </si>
  <si>
    <t>205</t>
  </si>
  <si>
    <t>2022-09-22 2:21:10</t>
  </si>
  <si>
    <t>Do on public holidays when streets are closed, car issues. Don't do because its expensive for single rides</t>
  </si>
  <si>
    <t>N - Price, 0 - Car</t>
  </si>
  <si>
    <t>Single trips should be cheaper,. I want to use the bus when other options are not available</t>
  </si>
  <si>
    <t>2022-09-22 2:28:57</t>
  </si>
  <si>
    <t>2022-09-22 2:35:18</t>
  </si>
  <si>
    <t>380</t>
  </si>
  <si>
    <t>0 - Convenience, 0 - Car, P - Price</t>
  </si>
  <si>
    <t>Scheduling, tech</t>
  </si>
  <si>
    <t>2022-09-22 2:32:45</t>
  </si>
  <si>
    <t>2022-09-22 2:35:59</t>
  </si>
  <si>
    <t>194</t>
  </si>
  <si>
    <t>2022-09-22 2:36:00</t>
  </si>
  <si>
    <t>I sometimes choose against bus because I absolutely cannot stand the Klapp app that they selected.</t>
  </si>
  <si>
    <t>N - Tech</t>
  </si>
  <si>
    <t>Strætó app was fine the way it was. Klapp app branded orange color doesn’t match Strætó yellow color. I tried Klapp at the beginning but there was so much of a loss of functionality.</t>
  </si>
  <si>
    <t>Klapp was a mistake.</t>
  </si>
  <si>
    <t>2022-09-22 2:56:55</t>
  </si>
  <si>
    <t>2022-09-22 3:05:08</t>
  </si>
  <si>
    <t>493</t>
  </si>
  <si>
    <t>2022-09-22 3:05:09</t>
  </si>
  <si>
    <t>increase service during rush hours, introduce harsh penalties for drivers who arrive and leave too early. Hire more Icelandic speaking drivers</t>
  </si>
  <si>
    <t>Frequency, Driver behavior</t>
  </si>
  <si>
    <t>2022-09-22 3:07:26</t>
  </si>
  <si>
    <t>2022-09-22 3:07:53</t>
  </si>
  <si>
    <t>26</t>
  </si>
  <si>
    <t>2022-09-22 3:20:04</t>
  </si>
  <si>
    <t>2022-09-22 3:22:52</t>
  </si>
  <si>
    <t>168</t>
  </si>
  <si>
    <t>2022-09-22 3:22:54</t>
  </si>
  <si>
    <t>Other</t>
  </si>
  <si>
    <t>2022-09-22 3:26:01</t>
  </si>
  <si>
    <t>2022-09-22 3:29:19</t>
  </si>
  <si>
    <t>197</t>
  </si>
  <si>
    <t>Buses, routes, stops, price, tech, scheduling</t>
  </si>
  <si>
    <t>2022-09-22 3:50:06</t>
  </si>
  <si>
    <t>2022-09-22 3:54:39</t>
  </si>
  <si>
    <t>272</t>
  </si>
  <si>
    <t>2022-09-22 3:54:40</t>
  </si>
  <si>
    <t>N - Scheduling, N - Speed</t>
  </si>
  <si>
    <t>Routes, buses, driver behavior</t>
  </si>
  <si>
    <t>2022-09-22 3:51:30</t>
  </si>
  <si>
    <t>2022-09-22 3:59:26</t>
  </si>
  <si>
    <t>475</t>
  </si>
  <si>
    <t>2022-09-22 3:59:27</t>
  </si>
  <si>
    <t>It’s stressful, don’t want to download an app for it</t>
  </si>
  <si>
    <t>N - Ease, 0 - Tech</t>
  </si>
  <si>
    <t>2022-09-22 3:59:43</t>
  </si>
  <si>
    <t>2022-09-22 4:00:26</t>
  </si>
  <si>
    <t>42</t>
  </si>
  <si>
    <t>2022-09-22 4:01:26</t>
  </si>
  <si>
    <t>2022-09-22 4:04:48</t>
  </si>
  <si>
    <t>201</t>
  </si>
  <si>
    <t>I got a new phone recently and I could by no means move my already active buscard to the new phone</t>
  </si>
  <si>
    <t>2022-09-22 4:11:39</t>
  </si>
  <si>
    <t>2022-09-22 4:14:17</t>
  </si>
  <si>
    <t>158</t>
  </si>
  <si>
    <t>2022-09-22 4:14:18</t>
  </si>
  <si>
    <t>P - Ease, P - Price</t>
  </si>
  <si>
    <t>More bus routes from Kópavogur to eastern Reykjavik</t>
  </si>
  <si>
    <t>Routes</t>
  </si>
  <si>
    <t>2022-09-22 4:23:23</t>
  </si>
  <si>
    <t>2022-09-22 4:26:02</t>
  </si>
  <si>
    <t>159</t>
  </si>
  <si>
    <t>2022-09-22 4:26:03</t>
  </si>
  <si>
    <t>N - Price, N - Routes, N - Scheduling</t>
  </si>
  <si>
    <t>2022-09-22 4:23:30</t>
  </si>
  <si>
    <t>2022-09-22 4:26:44</t>
  </si>
  <si>
    <t>193</t>
  </si>
  <si>
    <t>2022-09-22 4:28:07</t>
  </si>
  <si>
    <t>2022-09-22 4:28:51</t>
  </si>
  <si>
    <t>43</t>
  </si>
  <si>
    <t>2022-09-22 4:30:41</t>
  </si>
  <si>
    <t>2022-09-22 4:32:08</t>
  </si>
  <si>
    <t>Frequency, stops</t>
  </si>
  <si>
    <t>2022-09-22 4:30:00</t>
  </si>
  <si>
    <t>2022-09-22 4:35:55</t>
  </si>
  <si>
    <t>354</t>
  </si>
  <si>
    <t>2022-09-22 4:35:56</t>
  </si>
  <si>
    <t>N - Price, 0 - Convenience</t>
  </si>
  <si>
    <t>Stop fokusing on people paying. Install random security guards instread and Just make the driver drive. Cheeper tickets, keep grinding Borgarlinan and do what countries around us are doing.</t>
  </si>
  <si>
    <t>Fire every executives currently in Strætó. They are not working for the people that use the system. They bought already proven system (klapp) and destroyed it... Every decision that is made makes Strætó some how worse</t>
  </si>
  <si>
    <t>2022-09-22 4:47:03</t>
  </si>
  <si>
    <t>2022-09-22 4:51:15</t>
  </si>
  <si>
    <t>252</t>
  </si>
  <si>
    <t>2022-09-22 4:51:16</t>
  </si>
  <si>
    <t>2022-09-22 4:53:19</t>
  </si>
  <si>
    <t>2022-09-22 4:55:10</t>
  </si>
  <si>
    <t>110</t>
  </si>
  <si>
    <t>Frequency, reliability</t>
  </si>
  <si>
    <t>2022-09-22 4:55:27</t>
  </si>
  <si>
    <t>2022-09-22 4:56:21</t>
  </si>
  <si>
    <t>53</t>
  </si>
  <si>
    <t>Expensive, inconvenient,</t>
  </si>
  <si>
    <t>N - Price, N - Convenience</t>
  </si>
  <si>
    <t>2022-09-22 4:53:03</t>
  </si>
  <si>
    <t>2022-09-22 4:57:44</t>
  </si>
  <si>
    <t>281</t>
  </si>
  <si>
    <t>N - Tech, N - Rider Experience, N - Price</t>
  </si>
  <si>
    <t>Oh boy. Besides the aforementioned reasons, the city should close half its lanes for cars and make them bus lanes. The private car is a holy cow that is somehow not allowed to be touched and the bus systems suffers for it.</t>
  </si>
  <si>
    <t>Infrastructure</t>
  </si>
  <si>
    <t>2022-09-22 5:03:50</t>
  </si>
  <si>
    <t>2022-09-22 5:04:42</t>
  </si>
  <si>
    <t>51</t>
  </si>
  <si>
    <t>2022-09-22 5:04:37</t>
  </si>
  <si>
    <t>2022-09-22 5:09:12</t>
  </si>
  <si>
    <t>274</t>
  </si>
  <si>
    <t>Frequency, Rider experience</t>
  </si>
  <si>
    <t>2022-09-22 5:13:15</t>
  </si>
  <si>
    <t>2022-09-22 5:15:40</t>
  </si>
  <si>
    <t>145</t>
  </si>
  <si>
    <t>2022-09-22 5:15:41</t>
  </si>
  <si>
    <t>2022-09-22 5:47:48</t>
  </si>
  <si>
    <t>2022-09-22 5:49:13</t>
  </si>
  <si>
    <t>85</t>
  </si>
  <si>
    <t>2022-09-22 5:49:14</t>
  </si>
  <si>
    <t>inflexible times</t>
  </si>
  <si>
    <t>2022-09-22 6:03:20</t>
  </si>
  <si>
    <t>2022-09-22 6:10:34</t>
  </si>
  <si>
    <t>434</t>
  </si>
  <si>
    <t>2022-09-22 6:10:35</t>
  </si>
  <si>
    <t>I don't have a driving licence.</t>
  </si>
  <si>
    <t>Scheduling, routes, tech</t>
  </si>
  <si>
    <t>I spend quite a lot of time downtown, and there is NO signage to indicate to foreign visitors that the bus app is called Klapp. None whatsoever. I've answered at least twenty tourists' questions about this in the past two weeks.</t>
  </si>
  <si>
    <t>2022-09-22 6:06:22</t>
  </si>
  <si>
    <t>2022-09-22 6:11:49</t>
  </si>
  <si>
    <t>327</t>
  </si>
  <si>
    <t>2022-09-22 6:11:50</t>
  </si>
  <si>
    <t>0 - Car, P - Rider Experience</t>
  </si>
  <si>
    <t>2022-09-22 6:38:51</t>
  </si>
  <si>
    <t>2022-09-22 6:53:31</t>
  </si>
  <si>
    <t>880</t>
  </si>
  <si>
    <t>2022-09-22 6:53:32</t>
  </si>
  <si>
    <t>0 - Car, P - Convenience</t>
  </si>
  <si>
    <t>Optimize the Klapp readers. They are a major bottleneck when more than two passengers enter. Improve stability, I have personally had over 10 episodes of card failure when boarding and have had to log in to the site to switch my ticket to the app. More frequent busses in the suburbs, More reliable fleet tracking, as people use it to see if the next planned bus is skipped. On that subject, less skipped trips.</t>
  </si>
  <si>
    <t>Tech, Frequency, Reliability, Driver behavior</t>
  </si>
  <si>
    <t>2022-09-22 6:43:18</t>
  </si>
  <si>
    <t>2022-09-22 6:54:02</t>
  </si>
  <si>
    <t>643</t>
  </si>
  <si>
    <t>It's slower than driving, even when taking into account the priority lanes. It's often windy and cold in Iceland, which makes waiting for the bus outside unattractive. A one-time ticket is expensive and I don't want to pay such a fee for a worse transportation method, so I will never choose to take the bus when I could drive.</t>
  </si>
  <si>
    <t>N - Speed, N - Rider Experience, N - Price</t>
  </si>
  <si>
    <t>The Klapp system is terrible. I already have the Straeto app to look for routes, see where buses are, and pay for tickets. I don't want to use two apps, one for services and one for ticketing.</t>
  </si>
  <si>
    <t>2022-09-22 7:10:30</t>
  </si>
  <si>
    <t>2022-09-22 7:13:54</t>
  </si>
  <si>
    <t>203</t>
  </si>
  <si>
    <t>Bus, walking and electrical students</t>
  </si>
  <si>
    <t>Fix the Klapp app, have more frequent trips. Some people dont use the bus because of this and if more would ride the bus ot would justify the extra cost.</t>
  </si>
  <si>
    <t>Tech, Frequency</t>
  </si>
  <si>
    <t>2022-09-22 7:23:25</t>
  </si>
  <si>
    <t>2022-09-22 7:30:21</t>
  </si>
  <si>
    <t>415</t>
  </si>
  <si>
    <t>2022-09-22 7:30:22</t>
  </si>
  <si>
    <t>Why would I ever have motion sickness in a can where the barrier for entry is so low I might be forced to sit next to a smelly pleb or even get attacked by some crazy person.</t>
  </si>
  <si>
    <t>2022-09-22 7:56:37</t>
  </si>
  <si>
    <t>2022-09-22 7:59:21</t>
  </si>
  <si>
    <t>163</t>
  </si>
  <si>
    <t>2022-09-22 7:59:22</t>
  </si>
  <si>
    <t>I would have to transfer to get to my destination of work, but in other cases I try to take the bus. Scheduling makes it hard sometimes tho.</t>
  </si>
  <si>
    <t>I should be able to press a button in the app to tell the system which bus I'm going to take, so the driver knows that he needs to stop to pick me up. And also where I'm going so if there is a conection / transfer on the way, the other driver doesn't drive off without me.</t>
  </si>
  <si>
    <t>More isolated bus lanes, away from traffic, would also be better.</t>
  </si>
  <si>
    <t>2022-09-22 8:04:17</t>
  </si>
  <si>
    <t>2022-09-22 8:13:57</t>
  </si>
  <si>
    <t>580</t>
  </si>
  <si>
    <t>P - Routes, P - Price, P - Speed</t>
  </si>
  <si>
    <t>2022-09-22 8:13:59</t>
  </si>
  <si>
    <t>2022-09-22 8:15:52</t>
  </si>
  <si>
    <t>113</t>
  </si>
  <si>
    <t>2022-09-22 8:15:53</t>
  </si>
  <si>
    <t>P - Rider Experience</t>
  </si>
  <si>
    <t>2022-09-22 8:08:45</t>
  </si>
  <si>
    <t>2022-09-22 8:17:37</t>
  </si>
  <si>
    <t>532</t>
  </si>
  <si>
    <t>2022-09-22 8:17:38</t>
  </si>
  <si>
    <t>I think getting rid of paper tickets in favour of a slow, buggy app makes the bus system much less accessible. I had a very old phone when I was in Reykjavik and it was a crapshoot to know if I would have enough battery life to be able to use my tickets! All buses should be equipped with charging stations if an app is required to access the busses.</t>
  </si>
  <si>
    <t>Tech, buses</t>
  </si>
  <si>
    <t>2022-09-22 8:20:01</t>
  </si>
  <si>
    <t>2022-09-22 8:22:07</t>
  </si>
  <si>
    <t>125</t>
  </si>
  <si>
    <t>Seldom</t>
  </si>
  <si>
    <t>Car is more suitable for traveling in Reykjavik</t>
  </si>
  <si>
    <t>2022-09-22 8:23:31</t>
  </si>
  <si>
    <t>2022-09-22 8:24:48</t>
  </si>
  <si>
    <t>76</t>
  </si>
  <si>
    <t>2022-09-22 8:25:47</t>
  </si>
  <si>
    <t>2022-09-22 8:26:58</t>
  </si>
  <si>
    <t>70</t>
  </si>
  <si>
    <t>Almost daily</t>
  </si>
  <si>
    <t>0 - Car, 0 - Price</t>
  </si>
  <si>
    <t>Cheaper and more accessible</t>
  </si>
  <si>
    <t>Price, Other</t>
  </si>
  <si>
    <t>It has so much potential but fails it every time</t>
  </si>
  <si>
    <t>2022-09-22 8:16:13</t>
  </si>
  <si>
    <t>2022-09-22 8:32:26</t>
  </si>
  <si>
    <t>973</t>
  </si>
  <si>
    <t>2022-09-22 8:32:27</t>
  </si>
  <si>
    <t>I take the bus eg when I am going down town and don't want to leave my car there. I don't use the bus system every day because of long wait times, long distance from bus stop to my work. Also, I can afford a car.</t>
  </si>
  <si>
    <t>P - Convenience, N - Scheduling, N - Convenience</t>
  </si>
  <si>
    <t>2022-09-22 8:54:15</t>
  </si>
  <si>
    <t>2022-09-22 8:55:26</t>
  </si>
  <si>
    <t>71</t>
  </si>
  <si>
    <t>2022-09-22 7:37:27</t>
  </si>
  <si>
    <t>2022-09-22 9:05:25</t>
  </si>
  <si>
    <t>5278</t>
  </si>
  <si>
    <t>2022-09-22 9:05:26</t>
  </si>
  <si>
    <t>2022-09-22 9:08:05</t>
  </si>
  <si>
    <t>2022-09-22 9:09:57</t>
  </si>
  <si>
    <t>112</t>
  </si>
  <si>
    <t>2022-09-22 9:09:59</t>
  </si>
  <si>
    <t>Frequency, routes</t>
  </si>
  <si>
    <t>2022-09-22 9:21:02</t>
  </si>
  <si>
    <t>2022-09-22 9:24:07</t>
  </si>
  <si>
    <t>185</t>
  </si>
  <si>
    <t>2022-09-22 9:24:08</t>
  </si>
  <si>
    <t>It's expensive, inefficient and slow.</t>
  </si>
  <si>
    <t>N - Price, N - Convenient, N - Speed</t>
  </si>
  <si>
    <t>2022-09-22 11:11:31</t>
  </si>
  <si>
    <t>2022-09-22 11:14:29</t>
  </si>
  <si>
    <t>Tech, Marketing</t>
  </si>
  <si>
    <t>2022-09-22 11:36:48</t>
  </si>
  <si>
    <t>2022-09-22 11:45:48</t>
  </si>
  <si>
    <t>539</t>
  </si>
  <si>
    <t>2022-09-22 11:45:49</t>
  </si>
  <si>
    <t>0 - Car, 0 - Convenience</t>
  </si>
  <si>
    <t>Routes, scheduling</t>
  </si>
  <si>
    <t>2022-09-22 12:01:30</t>
  </si>
  <si>
    <t>2022-09-22 12:03:24</t>
  </si>
  <si>
    <t>Routes, tech</t>
  </si>
  <si>
    <t>2022-09-22 12:01:22</t>
  </si>
  <si>
    <t>2022-09-22 12:04:13</t>
  </si>
  <si>
    <t>171</t>
  </si>
  <si>
    <t>2022-09-22 12:04:14</t>
  </si>
  <si>
    <t>2022-09-22 12:24:55</t>
  </si>
  <si>
    <t>2022-09-22 12:26:15</t>
  </si>
  <si>
    <t>79</t>
  </si>
  <si>
    <t>Frequency, infrastructure</t>
  </si>
  <si>
    <t>2022-09-22 12:24:27</t>
  </si>
  <si>
    <t>2022-09-22 12:42:01</t>
  </si>
  <si>
    <t>1054</t>
  </si>
  <si>
    <t>Routes, frequency</t>
  </si>
  <si>
    <t>2022-09-22 13:27:31</t>
  </si>
  <si>
    <t>2022-09-22 13:29:10</t>
  </si>
  <si>
    <t>99</t>
  </si>
  <si>
    <t>N - Speed, N - Price</t>
  </si>
  <si>
    <t>2022-09-22 14:35:50</t>
  </si>
  <si>
    <t>2022-09-22 14:37:40</t>
  </si>
  <si>
    <t>109</t>
  </si>
  <si>
    <t>N - Price, N - Speed</t>
  </si>
  <si>
    <t>Speed, price</t>
  </si>
  <si>
    <t>2022-09-23 2:59:21</t>
  </si>
  <si>
    <t>2022-09-23 3:01:37</t>
  </si>
  <si>
    <t>136</t>
  </si>
  <si>
    <t>2022-09-23 3:01:38</t>
  </si>
  <si>
    <t>Bicycle</t>
  </si>
  <si>
    <t>Occasionally</t>
  </si>
  <si>
    <t>2022-09-23 3:47:53</t>
  </si>
  <si>
    <t>2022-09-23 3:54:55</t>
  </si>
  <si>
    <t>422</t>
  </si>
  <si>
    <t>0 - Rider Experience, N - Price, N - Rider Experience</t>
  </si>
  <si>
    <t>The suburbs are poorly serviced.</t>
  </si>
  <si>
    <t>2022-09-24 7:58:32</t>
  </si>
  <si>
    <t>2022-09-24 8:08:36</t>
  </si>
  <si>
    <t>604</t>
  </si>
  <si>
    <t>Iceland has unpredictable weather and nobody wants to sit out in the cold and wait for busses that are few and far between</t>
  </si>
  <si>
    <t>2022-09-24 12:50:33</t>
  </si>
  <si>
    <t>2022-09-24 12:53:51</t>
  </si>
  <si>
    <t>2022-09-24 12:53:52</t>
  </si>
  <si>
    <t>2022-09-24 17:10:43</t>
  </si>
  <si>
    <t>2022-09-24 17:13:37</t>
  </si>
  <si>
    <t>174</t>
  </si>
  <si>
    <t>Infrastructure, frequency, buses</t>
  </si>
  <si>
    <t>2022-09-25 10:25:18</t>
  </si>
  <si>
    <t>2022-09-25 10:28:33</t>
  </si>
  <si>
    <t>195</t>
  </si>
  <si>
    <t>2022-09-25 10:28:34</t>
  </si>
  <si>
    <t>N - Convenience N - Price N - Reliability</t>
  </si>
  <si>
    <t>Age</t>
  </si>
  <si>
    <t>%</t>
  </si>
  <si>
    <t>&lt;12</t>
  </si>
  <si>
    <t>67+</t>
  </si>
  <si>
    <t>Live in iceland</t>
  </si>
  <si>
    <t>Why do/don't you ride?</t>
  </si>
  <si>
    <t>Convenience</t>
  </si>
  <si>
    <t>Speed</t>
  </si>
  <si>
    <t>Rider Experience</t>
  </si>
  <si>
    <t>Reliability</t>
  </si>
  <si>
    <t>Ease</t>
  </si>
  <si>
    <t>Positive</t>
  </si>
  <si>
    <t>Neutral</t>
  </si>
  <si>
    <t>Negative</t>
  </si>
  <si>
    <t>Disability</t>
  </si>
  <si>
    <t>Sum:</t>
  </si>
  <si>
    <t>Suggestions for improvement</t>
  </si>
  <si>
    <t>Gender</t>
  </si>
  <si>
    <t>Chose not to say</t>
  </si>
  <si>
    <t>Buses</t>
  </si>
  <si>
    <t>Transportation</t>
  </si>
  <si>
    <t>Marketing</t>
  </si>
  <si>
    <t>Walk</t>
  </si>
  <si>
    <t>Suggestions for improvements (Among non riders)</t>
  </si>
  <si>
    <t>Scooters</t>
  </si>
  <si>
    <t>Taxi</t>
  </si>
  <si>
    <t>Has a Disability</t>
  </si>
  <si>
    <t>No Disabilities</t>
  </si>
  <si>
    <t>How Often One Rides the Bus a Week</t>
  </si>
  <si>
    <t>rare</t>
  </si>
  <si>
    <t>frequent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</si>
</sst>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yyyy-mm-dd h:mm:ss"/>
    <numFmt numFmtId="165" formatCode="m-d"/>
  </numFmts>
  <fonts count="5">
    <font>
      <sz val="10.0"/>
      <color rgb="FF000000"/>
      <name val="Arial"/>
      <scheme val="minor"/>
    </font>
    <font>
      <color theme="1"/>
      <name val="Arial"/>
      <scheme val="minor"/>
    </font>
    <font>
      <color rgb="FF000000"/>
      <name val="Arial"/>
    </font>
    <font>
      <sz val="10.0"/>
      <color theme="1"/>
      <name val="Arial"/>
      <scheme val="minor"/>
    </font>
    <font>
      <sz val="11.0"/>
      <color theme="1"/>
      <name val="Arial"/>
      <scheme val="minor"/>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readingOrder="0"/>
    </xf>
    <xf borderId="0" fillId="0" fontId="1" numFmtId="164" xfId="0" applyAlignment="1" applyFont="1" applyNumberFormat="1">
      <alignment readingOrder="0"/>
    </xf>
    <xf borderId="0" fillId="0" fontId="1" numFmtId="165" xfId="0" applyAlignment="1" applyFont="1" applyNumberFormat="1">
      <alignment readingOrder="0"/>
    </xf>
    <xf borderId="0" fillId="0" fontId="2" numFmtId="49" xfId="0" applyAlignment="1" applyFont="1" applyNumberFormat="1">
      <alignment horizontal="left" readingOrder="0" shrinkToFit="0" wrapText="1"/>
    </xf>
    <xf borderId="0" fillId="0" fontId="1" numFmtId="49" xfId="0" applyAlignment="1" applyFont="1" applyNumberFormat="1">
      <alignment horizontal="left" shrinkToFit="0" vertical="bottom" wrapText="1"/>
    </xf>
    <xf borderId="0" fillId="0" fontId="3" numFmtId="0" xfId="0" applyFont="1"/>
    <xf borderId="0" fillId="2" fontId="1" numFmtId="49" xfId="0" applyAlignment="1" applyFill="1" applyFont="1" applyNumberFormat="1">
      <alignment horizontal="left" shrinkToFit="0" vertical="bottom" wrapText="1"/>
    </xf>
    <xf borderId="0" fillId="0" fontId="1" numFmtId="49" xfId="0" applyAlignment="1" applyFont="1" applyNumberFormat="1">
      <alignment shrinkToFit="0" wrapText="1"/>
    </xf>
    <xf borderId="0" fillId="0" fontId="3" numFmtId="49" xfId="0" applyAlignment="1" applyFont="1" applyNumberFormat="1">
      <alignment shrinkToFit="0" wrapText="1"/>
    </xf>
    <xf borderId="0" fillId="0" fontId="3" numFmtId="0" xfId="0" applyAlignment="1" applyFont="1">
      <alignment shrinkToFit="0" wrapText="1"/>
    </xf>
    <xf borderId="0" fillId="0" fontId="1" numFmtId="49" xfId="0" applyAlignment="1" applyFont="1" applyNumberFormat="1">
      <alignment horizontal="left" shrinkToFit="0" vertical="top" wrapText="1"/>
    </xf>
    <xf borderId="0" fillId="0" fontId="1" numFmtId="49" xfId="0" applyAlignment="1" applyFont="1" applyNumberFormat="1">
      <alignment horizontal="left"/>
    </xf>
    <xf borderId="0" fillId="0" fontId="1" numFmtId="49" xfId="0" applyAlignment="1" applyFont="1" applyNumberFormat="1">
      <alignment readingOrder="0" shrinkToFit="0" wrapText="1"/>
    </xf>
    <xf borderId="0" fillId="0" fontId="3" numFmtId="0" xfId="0" applyAlignment="1" applyFont="1">
      <alignment readingOrder="0"/>
    </xf>
    <xf borderId="0" fillId="0" fontId="3" numFmtId="49" xfId="0" applyAlignment="1" applyFont="1" applyNumberFormat="1">
      <alignment readingOrder="0"/>
    </xf>
    <xf borderId="0" fillId="0" fontId="3" numFmtId="49" xfId="0" applyFont="1" applyNumberFormat="1"/>
    <xf borderId="0" fillId="0" fontId="0" numFmtId="0" xfId="0" applyAlignment="1" applyFont="1">
      <alignment readingOrder="0"/>
    </xf>
    <xf borderId="0" fillId="2" fontId="0" numFmtId="0" xfId="0" applyFont="1"/>
    <xf borderId="0" fillId="0" fontId="0" numFmtId="0" xfId="0" applyFont="1"/>
    <xf borderId="0" fillId="2" fontId="0" numFmtId="0" xfId="0" applyAlignment="1" applyFont="1">
      <alignment readingOrder="0"/>
    </xf>
    <xf borderId="0" fillId="0" fontId="3" numFmtId="10" xfId="0" applyFont="1" applyNumberFormat="1"/>
    <xf borderId="0" fillId="0" fontId="1" numFmtId="10" xfId="0" applyFont="1" applyNumberFormat="1"/>
    <xf borderId="0" fillId="0" fontId="1" numFmtId="0" xfId="0" applyFont="1"/>
    <xf borderId="0" fillId="0"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strRef>
              <c:f>Tallies!$F$17</c:f>
            </c:strRef>
          </c:tx>
          <c:spPr>
            <a:solidFill>
              <a:schemeClr val="accent1"/>
            </a:solidFill>
            <a:ln cmpd="sng">
              <a:solidFill>
                <a:srgbClr val="000000"/>
              </a:solidFill>
            </a:ln>
          </c:spPr>
          <c:cat>
            <c:strRef>
              <c:f>Tallies!$E$18:$E$28</c:f>
            </c:strRef>
          </c:cat>
          <c:val>
            <c:numRef>
              <c:f>Tallies!$F$18:$F$28</c:f>
              <c:numCache/>
            </c:numRef>
          </c:val>
        </c:ser>
        <c:axId val="1976487407"/>
        <c:axId val="1669542331"/>
      </c:barChart>
      <c:catAx>
        <c:axId val="197648740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669542331"/>
      </c:catAx>
      <c:valAx>
        <c:axId val="166954233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2000">
                <a:solidFill>
                  <a:srgbClr val="000000"/>
                </a:solidFill>
                <a:latin typeface="+mn-lt"/>
              </a:defRPr>
            </a:pPr>
          </a:p>
        </c:txPr>
        <c:crossAx val="1976487407"/>
        <c:crosses val="max"/>
      </c:valAx>
    </c:plotArea>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bar"/>
        <c:ser>
          <c:idx val="0"/>
          <c:order val="0"/>
          <c:tx>
            <c:strRef>
              <c:f>Tallies!$F$31</c:f>
            </c:strRef>
          </c:tx>
          <c:spPr>
            <a:solidFill>
              <a:schemeClr val="accent1"/>
            </a:solidFill>
            <a:ln cmpd="sng">
              <a:solidFill>
                <a:srgbClr val="000000"/>
              </a:solidFill>
            </a:ln>
          </c:spPr>
          <c:cat>
            <c:strRef>
              <c:f>Tallies!$E$32:$E$42</c:f>
            </c:strRef>
          </c:cat>
          <c:val>
            <c:numRef>
              <c:f>Tallies!$F$32:$F$42</c:f>
              <c:numCache/>
            </c:numRef>
          </c:val>
        </c:ser>
        <c:axId val="23135777"/>
        <c:axId val="1337506143"/>
      </c:barChart>
      <c:catAx>
        <c:axId val="23135777"/>
        <c:scaling>
          <c:orientation val="maxMin"/>
        </c:scaling>
        <c:delete val="0"/>
        <c:axPos val="l"/>
        <c:title>
          <c:tx>
            <c:rich>
              <a:bodyPr/>
              <a:lstStyle/>
              <a:p>
                <a:pPr lvl="0">
                  <a:defRPr b="0" sz="2000">
                    <a:solidFill>
                      <a:srgbClr val="000000"/>
                    </a:solidFill>
                    <a:latin typeface="+mn-lt"/>
                  </a:defRPr>
                </a:pPr>
                <a:r>
                  <a:rPr b="0" sz="200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337506143"/>
      </c:catAx>
      <c:valAx>
        <c:axId val="1337506143"/>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sz="2000">
                <a:solidFill>
                  <a:srgbClr val="000000"/>
                </a:solidFill>
                <a:latin typeface="+mn-lt"/>
              </a:defRPr>
            </a:pPr>
          </a:p>
        </c:txPr>
        <c:crossAx val="23135777"/>
        <c:crosses val="max"/>
      </c:valAx>
    </c:plotArea>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'mucking about'!$A$37:$A$42</c:f>
            </c:strRef>
          </c:cat>
          <c:val>
            <c:numRef>
              <c:f>'mucking about'!$B$37:$B$42</c:f>
              <c:numCache/>
            </c:numRef>
          </c:val>
        </c:ser>
        <c:axId val="268399541"/>
        <c:axId val="343667551"/>
      </c:barChart>
      <c:catAx>
        <c:axId val="2683995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343667551"/>
      </c:catAx>
      <c:valAx>
        <c:axId val="34366755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268399541"/>
        <c:minorUnit val="0.05"/>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'mucking about'!$A$28:$A$34</c:f>
            </c:strRef>
          </c:cat>
          <c:val>
            <c:numRef>
              <c:f>'mucking about'!$B$28:$B$34</c:f>
              <c:numCache/>
            </c:numRef>
          </c:val>
        </c:ser>
        <c:axId val="1736833268"/>
        <c:axId val="1024725539"/>
      </c:barChart>
      <c:catAx>
        <c:axId val="173683326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1024725539"/>
      </c:catAx>
      <c:valAx>
        <c:axId val="10247255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1736833268"/>
        <c:minorUnit val="0.05"/>
      </c:valAx>
    </c:plotArea>
    <c:legend>
      <c:legendPos val="r"/>
      <c:overlay val="0"/>
      <c:txPr>
        <a:bodyPr/>
        <a:lstStyle/>
        <a:p>
          <a:pPr lvl="0">
            <a:defRPr b="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'mucking about'!$A$21:$A$22</c:f>
            </c:strRef>
          </c:cat>
          <c:val>
            <c:numRef>
              <c:f>'mucking about'!$B$21:$B$22</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'mucking about'!$A$16:$A$17</c:f>
            </c:strRef>
          </c:cat>
          <c:val>
            <c:numRef>
              <c:f>'mucking about'!$B$16:$B$17</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dPt>
            <c:idx val="0"/>
            <c:spPr>
              <a:solidFill>
                <a:srgbClr val="4285F4"/>
              </a:solidFill>
            </c:spPr>
          </c:dPt>
          <c:dPt>
            <c:idx val="1"/>
            <c:spPr>
              <a:solidFill>
                <a:srgbClr val="EA4335"/>
              </a:solidFill>
            </c:spPr>
          </c:dPt>
          <c:dLbls>
            <c:showLegendKey val="0"/>
            <c:showVal val="0"/>
            <c:showCatName val="0"/>
            <c:showSerName val="0"/>
            <c:showPercent val="0"/>
            <c:showBubbleSize val="0"/>
            <c:showLeaderLines val="1"/>
          </c:dLbls>
          <c:cat>
            <c:strRef>
              <c:f>'mucking about'!$A$11:$A$12</c:f>
            </c:strRef>
          </c:cat>
          <c:val>
            <c:numRef>
              <c:f>'mucking about'!$B$11:$B$12</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sz="200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spPr>
            <a:solidFill>
              <a:schemeClr val="accent1"/>
            </a:solidFill>
            <a:ln cmpd="sng">
              <a:solidFill>
                <a:srgbClr val="000000"/>
              </a:solidFill>
            </a:ln>
          </c:spPr>
          <c:cat>
            <c:strRef>
              <c:f>'mucking about'!$A$2:$A$7</c:f>
            </c:strRef>
          </c:cat>
          <c:val>
            <c:numRef>
              <c:f>'mucking about'!$B$2:$B$7</c:f>
              <c:numCache/>
            </c:numRef>
          </c:val>
        </c:ser>
        <c:axId val="2059981167"/>
        <c:axId val="894934094"/>
      </c:barChart>
      <c:catAx>
        <c:axId val="205998116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sz="2000">
                <a:solidFill>
                  <a:srgbClr val="000000"/>
                </a:solidFill>
                <a:latin typeface="+mn-lt"/>
              </a:defRPr>
            </a:pPr>
          </a:p>
        </c:txPr>
        <c:crossAx val="894934094"/>
      </c:catAx>
      <c:valAx>
        <c:axId val="89493409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0%" sourceLinked="0"/>
        <c:majorTickMark val="none"/>
        <c:minorTickMark val="none"/>
        <c:tickLblPos val="nextTo"/>
        <c:spPr>
          <a:ln/>
        </c:spPr>
        <c:txPr>
          <a:bodyPr/>
          <a:lstStyle/>
          <a:p>
            <a:pPr lvl="0">
              <a:defRPr b="0" sz="2000">
                <a:solidFill>
                  <a:srgbClr val="000000"/>
                </a:solidFill>
                <a:latin typeface="+mn-lt"/>
              </a:defRPr>
            </a:pPr>
          </a:p>
        </c:txPr>
        <c:crossAx val="2059981167"/>
        <c:majorUnit val="0.1"/>
        <c:minorUnit val="0.05"/>
      </c:valAx>
    </c:plotArea>
    <c:legend>
      <c:legendPos val="r"/>
      <c:overlay val="0"/>
      <c:txPr>
        <a:bodyPr/>
        <a:lstStyle/>
        <a:p>
          <a:pPr lvl="0">
            <a:defRPr b="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doughnutChart>
        <c:varyColors val="1"/>
        <c:ser>
          <c:idx val="0"/>
          <c:order val="0"/>
          <c:dPt>
            <c:idx val="0"/>
            <c:spPr>
              <a:solidFill>
                <a:srgbClr val="D62828"/>
              </a:solidFill>
            </c:spPr>
          </c:dPt>
          <c:dPt>
            <c:idx val="1"/>
            <c:spPr>
              <a:solidFill>
                <a:srgbClr val="F77F00"/>
              </a:solidFill>
            </c:spPr>
          </c:dPt>
          <c:dPt>
            <c:idx val="2"/>
            <c:spPr>
              <a:solidFill>
                <a:srgbClr val="FCBF49"/>
              </a:solidFill>
            </c:spPr>
          </c:dPt>
          <c:dPt>
            <c:idx val="3"/>
            <c:spPr>
              <a:solidFill>
                <a:srgbClr val="0C4F72"/>
              </a:solidFill>
            </c:spPr>
          </c:dPt>
          <c:dLbls>
            <c:showLegendKey val="0"/>
            <c:showVal val="0"/>
            <c:showCatName val="0"/>
            <c:showSerName val="0"/>
            <c:showPercent val="0"/>
            <c:showBubbleSize val="0"/>
            <c:showLeaderLines val="1"/>
          </c:dLbls>
          <c:val>
            <c:numRef>
              <c:f>'mucking about'!$I$84:$I$87</c:f>
              <c:numCache/>
            </c:numRef>
          </c:val>
        </c:ser>
        <c:dLbls>
          <c:showLegendKey val="0"/>
          <c:showVal val="0"/>
          <c:showCatName val="0"/>
          <c:showSerName val="0"/>
          <c:showPercent val="0"/>
          <c:showBubbleSize val="0"/>
        </c:dLbls>
        <c:holeSize val="50"/>
      </c:doughnutChart>
    </c:plotArea>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 Id="rId4" Type="http://schemas.openxmlformats.org/officeDocument/2006/relationships/chart" Target="../charts/chart6.xml"/><Relationship Id="rId5" Type="http://schemas.openxmlformats.org/officeDocument/2006/relationships/chart" Target="../charts/chart7.xml"/><Relationship Id="rId6" Type="http://schemas.openxmlformats.org/officeDocument/2006/relationships/chart" Target="../charts/chart8.xml"/><Relationship Id="rId7"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742950</xdr:colOff>
      <xdr:row>18</xdr:row>
      <xdr:rowOff>133350</xdr:rowOff>
    </xdr:from>
    <xdr:ext cx="5095875" cy="27051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7</xdr:col>
      <xdr:colOff>742950</xdr:colOff>
      <xdr:row>33</xdr:row>
      <xdr:rowOff>123825</xdr:rowOff>
    </xdr:from>
    <xdr:ext cx="5095875" cy="267652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819150</xdr:colOff>
      <xdr:row>37</xdr:row>
      <xdr:rowOff>152400</xdr:rowOff>
    </xdr:from>
    <xdr:ext cx="5715000" cy="3533775"/>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10</xdr:col>
      <xdr:colOff>923925</xdr:colOff>
      <xdr:row>36</xdr:row>
      <xdr:rowOff>180975</xdr:rowOff>
    </xdr:from>
    <xdr:ext cx="5800725" cy="3533775"/>
    <xdr:graphicFrame>
      <xdr:nvGraphicFramePr>
        <xdr:cNvPr id="4" name="Chart 4"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11</xdr:col>
      <xdr:colOff>0</xdr:colOff>
      <xdr:row>18</xdr:row>
      <xdr:rowOff>133350</xdr:rowOff>
    </xdr:from>
    <xdr:ext cx="5715000" cy="3533775"/>
    <xdr:graphicFrame>
      <xdr:nvGraphicFramePr>
        <xdr:cNvPr id="5" name="Chart 5"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4</xdr:col>
      <xdr:colOff>781050</xdr:colOff>
      <xdr:row>18</xdr:row>
      <xdr:rowOff>133350</xdr:rowOff>
    </xdr:from>
    <xdr:ext cx="5800725" cy="3609975"/>
    <xdr:graphicFrame>
      <xdr:nvGraphicFramePr>
        <xdr:cNvPr id="6" name="Chart 6"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11</xdr:col>
      <xdr:colOff>0</xdr:colOff>
      <xdr:row>0</xdr:row>
      <xdr:rowOff>0</xdr:rowOff>
    </xdr:from>
    <xdr:ext cx="5267325" cy="3257550"/>
    <xdr:graphicFrame>
      <xdr:nvGraphicFramePr>
        <xdr:cNvPr id="7" name="Chart 7"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4</xdr:col>
      <xdr:colOff>676275</xdr:colOff>
      <xdr:row>0</xdr:row>
      <xdr:rowOff>0</xdr:rowOff>
    </xdr:from>
    <xdr:ext cx="5715000" cy="3533775"/>
    <xdr:graphicFrame>
      <xdr:nvGraphicFramePr>
        <xdr:cNvPr id="8" name="Chart 8"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9</xdr:col>
      <xdr:colOff>590550</xdr:colOff>
      <xdr:row>69</xdr:row>
      <xdr:rowOff>200025</xdr:rowOff>
    </xdr:from>
    <xdr:ext cx="8372475" cy="5172075"/>
    <xdr:graphicFrame>
      <xdr:nvGraphicFramePr>
        <xdr:cNvPr id="9" name="Chart 9" title="Chart"/>
        <xdr:cNvGraphicFramePr/>
      </xdr:nvGraphicFramePr>
      <xdr:xfrm>
        <a:off x="0" y="0"/>
        <a:ext cx="0" cy="0"/>
      </xdr:xfrm>
      <a:graphic>
        <a:graphicData uri="http://schemas.openxmlformats.org/drawingml/2006/chart">
          <c:chart r:id="rId7"/>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row>
    <row r="2">
      <c r="A2" s="1" t="s">
        <v>16</v>
      </c>
      <c r="B2" s="1" t="s">
        <v>17</v>
      </c>
      <c r="C2" s="1" t="s">
        <v>2</v>
      </c>
      <c r="D2" s="1" t="s">
        <v>18</v>
      </c>
      <c r="E2" s="1" t="s">
        <v>19</v>
      </c>
      <c r="F2" s="1" t="s">
        <v>20</v>
      </c>
      <c r="G2" s="1" t="s">
        <v>21</v>
      </c>
      <c r="H2" s="1" t="s">
        <v>22</v>
      </c>
      <c r="I2" s="1" t="s">
        <v>23</v>
      </c>
      <c r="J2" s="1" t="s">
        <v>24</v>
      </c>
      <c r="K2" s="1" t="s">
        <v>25</v>
      </c>
      <c r="L2" s="1" t="s">
        <v>26</v>
      </c>
      <c r="M2" s="1" t="s">
        <v>27</v>
      </c>
      <c r="N2" s="1" t="s">
        <v>28</v>
      </c>
      <c r="O2" s="1" t="s">
        <v>29</v>
      </c>
      <c r="P2" s="1" t="s">
        <v>30</v>
      </c>
    </row>
    <row r="3">
      <c r="A3" s="1" t="s">
        <v>31</v>
      </c>
      <c r="B3" s="1" t="s">
        <v>32</v>
      </c>
      <c r="C3" s="1" t="s">
        <v>33</v>
      </c>
      <c r="D3" s="1" t="s">
        <v>34</v>
      </c>
      <c r="E3" s="1" t="s">
        <v>35</v>
      </c>
      <c r="F3" s="1" t="s">
        <v>36</v>
      </c>
      <c r="G3" s="1" t="s">
        <v>37</v>
      </c>
      <c r="H3" s="1" t="s">
        <v>38</v>
      </c>
      <c r="I3" s="1" t="s">
        <v>39</v>
      </c>
      <c r="J3" s="1" t="s">
        <v>40</v>
      </c>
      <c r="K3" s="1" t="s">
        <v>41</v>
      </c>
      <c r="L3" s="1" t="s">
        <v>42</v>
      </c>
      <c r="M3" s="1" t="s">
        <v>43</v>
      </c>
      <c r="N3" s="1" t="s">
        <v>44</v>
      </c>
      <c r="O3" s="1" t="s">
        <v>45</v>
      </c>
      <c r="P3" s="1" t="s">
        <v>46</v>
      </c>
    </row>
    <row r="4">
      <c r="A4" s="2">
        <v>44817.495462962965</v>
      </c>
      <c r="B4" s="2">
        <v>44817.496516203704</v>
      </c>
      <c r="C4" s="1">
        <v>90.0</v>
      </c>
      <c r="D4" s="2">
        <v>44817.49652777778</v>
      </c>
      <c r="E4" s="1" t="s">
        <v>47</v>
      </c>
      <c r="F4" s="1" t="s">
        <v>48</v>
      </c>
      <c r="G4" s="1" t="s">
        <v>49</v>
      </c>
      <c r="H4" s="1" t="s">
        <v>50</v>
      </c>
      <c r="J4" s="1" t="s">
        <v>51</v>
      </c>
      <c r="K4" s="1" t="s">
        <v>52</v>
      </c>
      <c r="L4" s="1" t="s">
        <v>53</v>
      </c>
      <c r="M4" s="1" t="s">
        <v>54</v>
      </c>
      <c r="N4" s="1" t="s">
        <v>55</v>
      </c>
      <c r="O4" s="1" t="s">
        <v>56</v>
      </c>
      <c r="P4" s="1" t="s">
        <v>57</v>
      </c>
    </row>
    <row r="5">
      <c r="A5" s="2">
        <v>44817.50586805555</v>
      </c>
      <c r="B5" s="2">
        <v>44817.506527777776</v>
      </c>
      <c r="C5" s="1">
        <v>57.0</v>
      </c>
      <c r="D5" s="2">
        <v>44817.506527777776</v>
      </c>
      <c r="E5" s="1" t="s">
        <v>58</v>
      </c>
      <c r="F5" s="1" t="s">
        <v>48</v>
      </c>
      <c r="G5" s="1" t="s">
        <v>49</v>
      </c>
      <c r="H5" s="1" t="s">
        <v>59</v>
      </c>
      <c r="J5" s="1" t="s">
        <v>51</v>
      </c>
      <c r="K5" s="1" t="s">
        <v>52</v>
      </c>
      <c r="L5" s="1" t="s">
        <v>60</v>
      </c>
      <c r="M5" s="1" t="s">
        <v>61</v>
      </c>
      <c r="N5" s="1" t="s">
        <v>62</v>
      </c>
      <c r="O5" s="1" t="s">
        <v>63</v>
      </c>
    </row>
    <row r="6">
      <c r="A6" s="2">
        <v>44817.687106481484</v>
      </c>
      <c r="B6" s="2">
        <v>44817.69042824074</v>
      </c>
      <c r="C6" s="1">
        <v>286.0</v>
      </c>
      <c r="D6" s="2">
        <v>44817.69042824074</v>
      </c>
      <c r="E6" s="1" t="s">
        <v>64</v>
      </c>
      <c r="F6" s="1" t="s">
        <v>48</v>
      </c>
      <c r="G6" s="1" t="s">
        <v>65</v>
      </c>
      <c r="H6" s="1" t="s">
        <v>50</v>
      </c>
      <c r="J6" s="1" t="s">
        <v>51</v>
      </c>
      <c r="K6" s="1" t="s">
        <v>52</v>
      </c>
      <c r="L6" s="1" t="s">
        <v>53</v>
      </c>
      <c r="M6" s="1" t="s">
        <v>66</v>
      </c>
      <c r="N6" s="1" t="s">
        <v>67</v>
      </c>
      <c r="P6" s="1" t="s">
        <v>68</v>
      </c>
    </row>
    <row r="7">
      <c r="A7" s="2">
        <v>44817.80631944445</v>
      </c>
      <c r="B7" s="2">
        <v>44817.80824074074</v>
      </c>
      <c r="C7" s="1">
        <v>166.0</v>
      </c>
      <c r="D7" s="2">
        <v>44817.80824074074</v>
      </c>
      <c r="E7" s="1" t="s">
        <v>69</v>
      </c>
      <c r="F7" s="1" t="s">
        <v>48</v>
      </c>
      <c r="G7" s="1" t="s">
        <v>49</v>
      </c>
      <c r="H7" s="1" t="s">
        <v>50</v>
      </c>
      <c r="J7" s="1" t="s">
        <v>51</v>
      </c>
      <c r="K7" s="1" t="s">
        <v>52</v>
      </c>
      <c r="L7" s="1" t="s">
        <v>53</v>
      </c>
      <c r="M7" s="1" t="s">
        <v>70</v>
      </c>
      <c r="N7" s="1" t="s">
        <v>71</v>
      </c>
      <c r="O7" s="1" t="s">
        <v>72</v>
      </c>
    </row>
    <row r="8">
      <c r="A8" s="2">
        <v>44819.422372685185</v>
      </c>
      <c r="B8" s="2">
        <v>44819.42340277778</v>
      </c>
      <c r="C8" s="1">
        <v>89.0</v>
      </c>
      <c r="D8" s="2">
        <v>44819.423414351855</v>
      </c>
      <c r="E8" s="1" t="s">
        <v>73</v>
      </c>
      <c r="F8" s="1" t="s">
        <v>48</v>
      </c>
      <c r="G8" s="1" t="s">
        <v>74</v>
      </c>
      <c r="H8" s="1" t="s">
        <v>59</v>
      </c>
      <c r="J8" s="1" t="s">
        <v>51</v>
      </c>
      <c r="K8" s="1" t="s">
        <v>51</v>
      </c>
      <c r="L8" s="1" t="s">
        <v>75</v>
      </c>
      <c r="M8" s="1" t="s">
        <v>76</v>
      </c>
      <c r="N8" s="1" t="s">
        <v>77</v>
      </c>
      <c r="P8" s="1" t="s">
        <v>78</v>
      </c>
    </row>
    <row r="9">
      <c r="A9" s="2">
        <v>44819.954375</v>
      </c>
      <c r="B9" s="2">
        <v>44819.95643518519</v>
      </c>
      <c r="C9" s="1">
        <v>177.0</v>
      </c>
      <c r="D9" s="2">
        <v>44819.95644675926</v>
      </c>
      <c r="E9" s="1" t="s">
        <v>79</v>
      </c>
      <c r="F9" s="1" t="s">
        <v>48</v>
      </c>
      <c r="G9" s="1" t="s">
        <v>74</v>
      </c>
      <c r="H9" s="1" t="s">
        <v>59</v>
      </c>
      <c r="J9" s="1" t="s">
        <v>51</v>
      </c>
      <c r="K9" s="1" t="s">
        <v>51</v>
      </c>
      <c r="L9" s="1" t="s">
        <v>80</v>
      </c>
      <c r="M9" s="1" t="s">
        <v>81</v>
      </c>
      <c r="N9" s="1" t="s">
        <v>82</v>
      </c>
      <c r="O9" s="1" t="s">
        <v>83</v>
      </c>
    </row>
    <row r="10">
      <c r="A10" s="2">
        <v>44825.42905092592</v>
      </c>
      <c r="B10" s="2">
        <v>44825.42946759259</v>
      </c>
      <c r="C10" s="1">
        <v>35.0</v>
      </c>
      <c r="D10" s="2">
        <v>44825.42947916667</v>
      </c>
      <c r="E10" s="1" t="s">
        <v>84</v>
      </c>
      <c r="F10" s="1" t="s">
        <v>48</v>
      </c>
      <c r="G10" s="1" t="s">
        <v>49</v>
      </c>
      <c r="H10" s="1" t="s">
        <v>50</v>
      </c>
      <c r="J10" s="1" t="s">
        <v>51</v>
      </c>
      <c r="K10" s="1" t="s">
        <v>52</v>
      </c>
      <c r="L10" s="1" t="s">
        <v>85</v>
      </c>
      <c r="M10" s="1" t="s">
        <v>86</v>
      </c>
      <c r="N10" s="1" t="s">
        <v>87</v>
      </c>
    </row>
    <row r="11">
      <c r="A11" s="2">
        <v>44825.436631944445</v>
      </c>
      <c r="B11" s="2">
        <v>44825.437569444446</v>
      </c>
      <c r="C11" s="1">
        <v>81.0</v>
      </c>
      <c r="D11" s="2">
        <v>44825.43759259259</v>
      </c>
      <c r="E11" s="1" t="s">
        <v>88</v>
      </c>
      <c r="F11" s="1" t="s">
        <v>48</v>
      </c>
      <c r="G11" s="1" t="s">
        <v>74</v>
      </c>
      <c r="H11" s="1" t="s">
        <v>59</v>
      </c>
      <c r="J11" s="1" t="s">
        <v>52</v>
      </c>
      <c r="K11" s="1" t="s">
        <v>52</v>
      </c>
      <c r="L11" s="1" t="s">
        <v>89</v>
      </c>
      <c r="M11" s="1" t="s">
        <v>90</v>
      </c>
    </row>
    <row r="12">
      <c r="A12" s="2">
        <v>44825.439259259256</v>
      </c>
      <c r="B12" s="2">
        <v>44825.440104166664</v>
      </c>
      <c r="C12" s="1">
        <v>73.0</v>
      </c>
      <c r="D12" s="2">
        <v>44825.44011574074</v>
      </c>
      <c r="E12" s="1" t="s">
        <v>91</v>
      </c>
      <c r="F12" s="1" t="s">
        <v>48</v>
      </c>
      <c r="G12" s="1" t="s">
        <v>49</v>
      </c>
      <c r="H12" s="1" t="s">
        <v>50</v>
      </c>
      <c r="J12" s="1" t="s">
        <v>51</v>
      </c>
      <c r="K12" s="1" t="s">
        <v>52</v>
      </c>
      <c r="L12" s="1" t="s">
        <v>92</v>
      </c>
      <c r="M12" s="1" t="s">
        <v>93</v>
      </c>
      <c r="N12" s="1" t="s">
        <v>94</v>
      </c>
      <c r="O12" s="1" t="s">
        <v>95</v>
      </c>
      <c r="P12" s="1" t="s">
        <v>96</v>
      </c>
    </row>
    <row r="13">
      <c r="A13" s="2">
        <v>44825.449224537035</v>
      </c>
      <c r="B13" s="2">
        <v>44825.45008101852</v>
      </c>
      <c r="C13" s="1">
        <v>73.0</v>
      </c>
      <c r="D13" s="2">
        <v>44825.45009259259</v>
      </c>
      <c r="E13" s="1" t="s">
        <v>97</v>
      </c>
      <c r="F13" s="1" t="s">
        <v>48</v>
      </c>
      <c r="G13" s="1" t="s">
        <v>74</v>
      </c>
      <c r="H13" s="1" t="s">
        <v>50</v>
      </c>
      <c r="J13" s="1" t="s">
        <v>51</v>
      </c>
      <c r="K13" s="1" t="s">
        <v>52</v>
      </c>
      <c r="L13" s="1" t="s">
        <v>98</v>
      </c>
      <c r="M13" s="1" t="s">
        <v>99</v>
      </c>
      <c r="N13" s="1" t="s">
        <v>100</v>
      </c>
      <c r="O13" s="1" t="s">
        <v>101</v>
      </c>
      <c r="P13" s="1" t="s">
        <v>102</v>
      </c>
    </row>
    <row r="14">
      <c r="A14" s="2">
        <v>44825.45689814815</v>
      </c>
      <c r="B14" s="2">
        <v>44825.46065972222</v>
      </c>
      <c r="C14" s="1">
        <v>324.0</v>
      </c>
      <c r="D14" s="2">
        <v>44825.4606712963</v>
      </c>
      <c r="E14" s="1" t="s">
        <v>103</v>
      </c>
      <c r="F14" s="1" t="s">
        <v>48</v>
      </c>
      <c r="G14" s="1" t="s">
        <v>74</v>
      </c>
      <c r="H14" s="1" t="s">
        <v>50</v>
      </c>
      <c r="J14" s="1" t="s">
        <v>51</v>
      </c>
      <c r="K14" s="1" t="s">
        <v>52</v>
      </c>
      <c r="L14" s="1" t="s">
        <v>104</v>
      </c>
      <c r="M14" s="1" t="s">
        <v>105</v>
      </c>
      <c r="N14" s="1" t="s">
        <v>106</v>
      </c>
      <c r="O14" s="1" t="s">
        <v>107</v>
      </c>
      <c r="P14" s="1" t="s">
        <v>108</v>
      </c>
    </row>
    <row r="15">
      <c r="A15" s="2">
        <v>44825.46418981482</v>
      </c>
      <c r="B15" s="2">
        <v>44825.465208333335</v>
      </c>
      <c r="C15" s="1">
        <v>87.0</v>
      </c>
      <c r="D15" s="2">
        <v>44825.465208333335</v>
      </c>
      <c r="E15" s="1" t="s">
        <v>109</v>
      </c>
      <c r="F15" s="1" t="s">
        <v>48</v>
      </c>
      <c r="G15" s="1" t="s">
        <v>74</v>
      </c>
      <c r="H15" s="1" t="s">
        <v>50</v>
      </c>
      <c r="J15" s="1" t="s">
        <v>51</v>
      </c>
      <c r="K15" s="1" t="s">
        <v>52</v>
      </c>
      <c r="L15" s="1" t="s">
        <v>53</v>
      </c>
      <c r="M15" s="1" t="s">
        <v>110</v>
      </c>
      <c r="N15" s="1" t="s">
        <v>111</v>
      </c>
      <c r="O15" s="1" t="s">
        <v>112</v>
      </c>
    </row>
    <row r="16">
      <c r="A16" s="2">
        <v>44825.46674768518</v>
      </c>
      <c r="B16" s="2">
        <v>44825.46836805555</v>
      </c>
      <c r="C16" s="1">
        <v>139.0</v>
      </c>
      <c r="D16" s="2">
        <v>44825.46836805555</v>
      </c>
      <c r="E16" s="1" t="s">
        <v>113</v>
      </c>
      <c r="F16" s="1" t="s">
        <v>48</v>
      </c>
      <c r="G16" s="1" t="s">
        <v>65</v>
      </c>
      <c r="H16" s="1" t="s">
        <v>59</v>
      </c>
      <c r="J16" s="1" t="s">
        <v>51</v>
      </c>
      <c r="K16" s="1" t="s">
        <v>52</v>
      </c>
      <c r="L16" s="1" t="s">
        <v>89</v>
      </c>
      <c r="M16" s="1" t="s">
        <v>114</v>
      </c>
      <c r="N16" s="1" t="s">
        <v>115</v>
      </c>
      <c r="O16" s="1" t="s">
        <v>116</v>
      </c>
    </row>
    <row r="17">
      <c r="A17" s="2">
        <v>44825.475011574075</v>
      </c>
      <c r="B17" s="2">
        <v>44825.475648148145</v>
      </c>
      <c r="C17" s="1">
        <v>55.0</v>
      </c>
      <c r="D17" s="2">
        <v>44825.47565972222</v>
      </c>
      <c r="E17" s="1" t="s">
        <v>117</v>
      </c>
      <c r="F17" s="1" t="s">
        <v>48</v>
      </c>
      <c r="G17" s="1" t="s">
        <v>74</v>
      </c>
      <c r="H17" s="1" t="s">
        <v>59</v>
      </c>
      <c r="J17" s="1" t="s">
        <v>51</v>
      </c>
      <c r="K17" s="1" t="s">
        <v>52</v>
      </c>
      <c r="L17" s="1" t="s">
        <v>53</v>
      </c>
      <c r="M17" s="1" t="s">
        <v>118</v>
      </c>
      <c r="N17" s="1" t="s">
        <v>119</v>
      </c>
      <c r="O17" s="1" t="s">
        <v>51</v>
      </c>
      <c r="P17" s="1" t="s">
        <v>51</v>
      </c>
    </row>
    <row r="18">
      <c r="A18" s="2">
        <v>44825.47456018518</v>
      </c>
      <c r="B18" s="2">
        <v>44825.476539351854</v>
      </c>
      <c r="C18" s="1">
        <v>170.0</v>
      </c>
      <c r="D18" s="2">
        <v>44825.476539351854</v>
      </c>
      <c r="E18" s="1" t="s">
        <v>120</v>
      </c>
      <c r="F18" s="1" t="s">
        <v>48</v>
      </c>
      <c r="G18" s="1" t="s">
        <v>65</v>
      </c>
      <c r="H18" s="1" t="s">
        <v>59</v>
      </c>
      <c r="J18" s="1" t="s">
        <v>51</v>
      </c>
      <c r="K18" s="1" t="s">
        <v>52</v>
      </c>
      <c r="L18" s="1" t="s">
        <v>121</v>
      </c>
      <c r="M18" s="1" t="s">
        <v>122</v>
      </c>
      <c r="N18" s="1" t="s">
        <v>123</v>
      </c>
      <c r="O18" s="1" t="s">
        <v>124</v>
      </c>
      <c r="P18" s="1" t="s">
        <v>125</v>
      </c>
    </row>
    <row r="19">
      <c r="A19" s="2">
        <v>44825.48082175926</v>
      </c>
      <c r="B19" s="2">
        <v>44825.48385416667</v>
      </c>
      <c r="C19" s="1">
        <v>261.0</v>
      </c>
      <c r="D19" s="2">
        <v>44825.48385416667</v>
      </c>
      <c r="E19" s="1" t="s">
        <v>126</v>
      </c>
      <c r="F19" s="1" t="s">
        <v>48</v>
      </c>
      <c r="G19" s="1" t="s">
        <v>65</v>
      </c>
      <c r="H19" s="1" t="s">
        <v>50</v>
      </c>
      <c r="J19" s="1" t="s">
        <v>51</v>
      </c>
      <c r="K19" s="1" t="s">
        <v>52</v>
      </c>
      <c r="L19" s="1" t="s">
        <v>127</v>
      </c>
      <c r="M19" s="1" t="s">
        <v>61</v>
      </c>
      <c r="N19" s="1" t="s">
        <v>128</v>
      </c>
      <c r="O19" s="1" t="s">
        <v>129</v>
      </c>
      <c r="P19" s="1" t="s">
        <v>130</v>
      </c>
    </row>
    <row r="20">
      <c r="A20" s="2">
        <v>44825.491956018515</v>
      </c>
      <c r="B20" s="2">
        <v>44825.49388888889</v>
      </c>
      <c r="C20" s="1">
        <v>166.0</v>
      </c>
      <c r="D20" s="2">
        <v>44825.49388888889</v>
      </c>
      <c r="E20" s="1" t="s">
        <v>131</v>
      </c>
      <c r="F20" s="1" t="s">
        <v>48</v>
      </c>
      <c r="G20" s="1" t="s">
        <v>65</v>
      </c>
      <c r="H20" s="1" t="s">
        <v>59</v>
      </c>
      <c r="J20" s="1" t="s">
        <v>51</v>
      </c>
      <c r="K20" s="1" t="s">
        <v>52</v>
      </c>
      <c r="L20" s="1" t="s">
        <v>53</v>
      </c>
      <c r="M20" s="1" t="s">
        <v>132</v>
      </c>
      <c r="N20" s="1" t="s">
        <v>133</v>
      </c>
    </row>
    <row r="21">
      <c r="A21" s="2">
        <v>44825.50792824074</v>
      </c>
      <c r="B21" s="2">
        <v>44825.51097222222</v>
      </c>
      <c r="C21" s="1">
        <v>263.0</v>
      </c>
      <c r="D21" s="2">
        <v>44825.510983796295</v>
      </c>
      <c r="E21" s="1" t="s">
        <v>134</v>
      </c>
      <c r="F21" s="1" t="s">
        <v>48</v>
      </c>
      <c r="G21" s="1" t="s">
        <v>65</v>
      </c>
      <c r="H21" s="1" t="s">
        <v>50</v>
      </c>
      <c r="J21" s="1" t="s">
        <v>51</v>
      </c>
      <c r="K21" s="1" t="s">
        <v>52</v>
      </c>
      <c r="L21" s="1" t="s">
        <v>53</v>
      </c>
      <c r="M21" s="1" t="s">
        <v>135</v>
      </c>
      <c r="N21" s="1" t="s">
        <v>136</v>
      </c>
      <c r="O21" s="1" t="s">
        <v>137</v>
      </c>
      <c r="P21" s="1" t="s">
        <v>138</v>
      </c>
    </row>
    <row r="22">
      <c r="A22" s="2">
        <v>44825.51224537037</v>
      </c>
      <c r="B22" s="2">
        <v>44825.513032407405</v>
      </c>
      <c r="C22" s="1">
        <v>68.0</v>
      </c>
      <c r="D22" s="2">
        <v>44825.513032407405</v>
      </c>
      <c r="E22" s="1" t="s">
        <v>139</v>
      </c>
      <c r="F22" s="1" t="s">
        <v>48</v>
      </c>
      <c r="G22" s="1" t="s">
        <v>49</v>
      </c>
      <c r="H22" s="1" t="s">
        <v>50</v>
      </c>
      <c r="J22" s="1" t="s">
        <v>51</v>
      </c>
      <c r="K22" s="1" t="s">
        <v>52</v>
      </c>
      <c r="L22" s="1" t="s">
        <v>53</v>
      </c>
      <c r="M22" s="1" t="s">
        <v>54</v>
      </c>
      <c r="N22" s="1" t="s">
        <v>140</v>
      </c>
      <c r="O22" s="1" t="s">
        <v>141</v>
      </c>
      <c r="P22" s="1" t="s">
        <v>142</v>
      </c>
    </row>
    <row r="23">
      <c r="A23" s="2">
        <v>44825.51283564815</v>
      </c>
      <c r="B23" s="2">
        <v>44825.51417824074</v>
      </c>
      <c r="C23" s="1">
        <v>116.0</v>
      </c>
      <c r="D23" s="2">
        <v>44825.51417824074</v>
      </c>
      <c r="E23" s="1" t="s">
        <v>143</v>
      </c>
      <c r="F23" s="1" t="s">
        <v>48</v>
      </c>
      <c r="G23" s="1" t="s">
        <v>49</v>
      </c>
      <c r="H23" s="1" t="s">
        <v>50</v>
      </c>
      <c r="J23" s="1" t="s">
        <v>51</v>
      </c>
      <c r="K23" s="1" t="s">
        <v>52</v>
      </c>
      <c r="L23" s="1" t="s">
        <v>144</v>
      </c>
      <c r="M23" s="1" t="s">
        <v>145</v>
      </c>
      <c r="N23" s="1" t="s">
        <v>146</v>
      </c>
      <c r="O23" s="1" t="s">
        <v>147</v>
      </c>
      <c r="P23" s="1" t="s">
        <v>148</v>
      </c>
    </row>
    <row r="24">
      <c r="A24" s="2">
        <v>44825.517384259256</v>
      </c>
      <c r="B24" s="2">
        <v>44825.51957175926</v>
      </c>
      <c r="C24" s="1">
        <v>188.0</v>
      </c>
      <c r="D24" s="2">
        <v>44825.51957175926</v>
      </c>
      <c r="E24" s="1" t="s">
        <v>149</v>
      </c>
      <c r="F24" s="1" t="s">
        <v>48</v>
      </c>
      <c r="G24" s="1" t="s">
        <v>49</v>
      </c>
      <c r="H24" s="1" t="s">
        <v>59</v>
      </c>
      <c r="J24" s="1" t="s">
        <v>51</v>
      </c>
      <c r="K24" s="1" t="s">
        <v>52</v>
      </c>
      <c r="L24" s="1" t="s">
        <v>150</v>
      </c>
      <c r="M24" s="1" t="s">
        <v>151</v>
      </c>
      <c r="N24" s="1" t="s">
        <v>152</v>
      </c>
      <c r="O24" s="1" t="s">
        <v>153</v>
      </c>
    </row>
    <row r="25">
      <c r="A25" s="2">
        <v>44825.50895833333</v>
      </c>
      <c r="B25" s="2">
        <v>44825.520625</v>
      </c>
      <c r="C25" s="1">
        <v>1008.0</v>
      </c>
      <c r="D25" s="2">
        <v>44825.520625</v>
      </c>
      <c r="E25" s="1" t="s">
        <v>154</v>
      </c>
      <c r="F25" s="1" t="s">
        <v>48</v>
      </c>
      <c r="G25" s="1" t="s">
        <v>49</v>
      </c>
      <c r="H25" s="1" t="s">
        <v>50</v>
      </c>
      <c r="J25" s="1" t="s">
        <v>51</v>
      </c>
      <c r="K25" s="1" t="s">
        <v>52</v>
      </c>
      <c r="L25" s="1" t="s">
        <v>155</v>
      </c>
      <c r="M25" s="1" t="s">
        <v>156</v>
      </c>
      <c r="N25" s="1" t="s">
        <v>157</v>
      </c>
      <c r="O25" s="1" t="s">
        <v>158</v>
      </c>
      <c r="P25" s="1" t="s">
        <v>159</v>
      </c>
    </row>
    <row r="26">
      <c r="A26" s="2">
        <v>44825.53209490741</v>
      </c>
      <c r="B26" s="2">
        <v>44825.53350694444</v>
      </c>
      <c r="C26" s="1">
        <v>121.0</v>
      </c>
      <c r="D26" s="2">
        <v>44825.53350694444</v>
      </c>
      <c r="E26" s="1" t="s">
        <v>160</v>
      </c>
      <c r="F26" s="1" t="s">
        <v>48</v>
      </c>
      <c r="G26" s="1" t="s">
        <v>49</v>
      </c>
      <c r="H26" s="1" t="s">
        <v>50</v>
      </c>
      <c r="J26" s="1" t="s">
        <v>51</v>
      </c>
      <c r="K26" s="1" t="s">
        <v>52</v>
      </c>
      <c r="L26" s="1" t="s">
        <v>53</v>
      </c>
      <c r="M26" s="1" t="s">
        <v>161</v>
      </c>
      <c r="N26" s="1" t="s">
        <v>162</v>
      </c>
      <c r="O26" s="1" t="s">
        <v>163</v>
      </c>
      <c r="P26" s="1" t="s">
        <v>164</v>
      </c>
    </row>
    <row r="27">
      <c r="A27" s="2">
        <v>44825.58594907408</v>
      </c>
      <c r="B27" s="2">
        <v>44825.587847222225</v>
      </c>
      <c r="C27" s="1">
        <v>164.0</v>
      </c>
      <c r="D27" s="2">
        <v>44825.587858796294</v>
      </c>
      <c r="E27" s="1" t="s">
        <v>165</v>
      </c>
      <c r="F27" s="1" t="s">
        <v>48</v>
      </c>
      <c r="G27" s="1" t="s">
        <v>49</v>
      </c>
      <c r="H27" s="1" t="s">
        <v>50</v>
      </c>
      <c r="J27" s="1" t="s">
        <v>51</v>
      </c>
      <c r="K27" s="1" t="s">
        <v>52</v>
      </c>
      <c r="L27" s="1" t="s">
        <v>53</v>
      </c>
      <c r="M27" s="1" t="s">
        <v>166</v>
      </c>
      <c r="N27" s="1" t="s">
        <v>167</v>
      </c>
      <c r="O27" s="1" t="s">
        <v>168</v>
      </c>
      <c r="P27" s="1" t="s">
        <v>169</v>
      </c>
    </row>
    <row r="28">
      <c r="A28" s="2">
        <v>44825.601875</v>
      </c>
      <c r="B28" s="2">
        <v>44825.603946759256</v>
      </c>
      <c r="C28" s="1">
        <v>179.0</v>
      </c>
      <c r="D28" s="2">
        <v>44825.603946759256</v>
      </c>
      <c r="E28" s="1" t="s">
        <v>170</v>
      </c>
      <c r="F28" s="1" t="s">
        <v>48</v>
      </c>
      <c r="G28" s="1" t="s">
        <v>65</v>
      </c>
      <c r="H28" s="1" t="s">
        <v>50</v>
      </c>
      <c r="J28" s="1" t="s">
        <v>51</v>
      </c>
      <c r="K28" s="1" t="s">
        <v>52</v>
      </c>
      <c r="L28" s="1" t="s">
        <v>53</v>
      </c>
      <c r="M28" s="1" t="s">
        <v>171</v>
      </c>
      <c r="N28" s="1" t="s">
        <v>172</v>
      </c>
      <c r="O28" s="1" t="s">
        <v>173</v>
      </c>
    </row>
    <row r="29">
      <c r="A29" s="2">
        <v>44825.62228009259</v>
      </c>
      <c r="B29" s="2">
        <v>44825.62305555555</v>
      </c>
      <c r="C29" s="1">
        <v>66.0</v>
      </c>
      <c r="D29" s="2">
        <v>44825.62305555555</v>
      </c>
      <c r="E29" s="1" t="s">
        <v>174</v>
      </c>
      <c r="F29" s="1" t="s">
        <v>48</v>
      </c>
      <c r="G29" s="1" t="s">
        <v>65</v>
      </c>
      <c r="H29" s="1" t="s">
        <v>50</v>
      </c>
      <c r="J29" s="1" t="s">
        <v>51</v>
      </c>
      <c r="K29" s="1" t="s">
        <v>52</v>
      </c>
      <c r="L29" s="1" t="s">
        <v>175</v>
      </c>
      <c r="M29" s="1" t="s">
        <v>176</v>
      </c>
      <c r="N29" s="1" t="s">
        <v>177</v>
      </c>
      <c r="O29" s="1" t="s">
        <v>178</v>
      </c>
    </row>
    <row r="30">
      <c r="A30" s="2">
        <v>44825.62642361111</v>
      </c>
      <c r="B30" s="2">
        <v>44825.6271412037</v>
      </c>
      <c r="C30" s="1">
        <v>61.0</v>
      </c>
      <c r="D30" s="2">
        <v>44825.6271412037</v>
      </c>
      <c r="E30" s="1" t="s">
        <v>179</v>
      </c>
      <c r="F30" s="1" t="s">
        <v>48</v>
      </c>
      <c r="G30" s="1" t="s">
        <v>49</v>
      </c>
      <c r="H30" s="1" t="s">
        <v>50</v>
      </c>
      <c r="J30" s="1" t="s">
        <v>51</v>
      </c>
      <c r="K30" s="1" t="s">
        <v>52</v>
      </c>
      <c r="L30" s="1" t="s">
        <v>180</v>
      </c>
      <c r="M30" s="1" t="s">
        <v>181</v>
      </c>
      <c r="N30" s="1" t="s">
        <v>182</v>
      </c>
    </row>
    <row r="31">
      <c r="A31" s="2">
        <v>44825.63569444444</v>
      </c>
      <c r="B31" s="2">
        <v>44825.63710648148</v>
      </c>
      <c r="C31" s="1">
        <v>122.0</v>
      </c>
      <c r="D31" s="2">
        <v>44825.63710648148</v>
      </c>
      <c r="E31" s="1" t="s">
        <v>183</v>
      </c>
      <c r="F31" s="1" t="s">
        <v>48</v>
      </c>
      <c r="G31" s="3">
        <v>44912.0</v>
      </c>
      <c r="H31" s="1" t="s">
        <v>59</v>
      </c>
      <c r="J31" s="1" t="s">
        <v>51</v>
      </c>
      <c r="K31" s="1" t="s">
        <v>52</v>
      </c>
      <c r="L31" s="1" t="s">
        <v>184</v>
      </c>
      <c r="M31" s="1" t="s">
        <v>185</v>
      </c>
      <c r="N31" s="1" t="s">
        <v>186</v>
      </c>
      <c r="O31" s="1" t="s">
        <v>187</v>
      </c>
    </row>
    <row r="32">
      <c r="A32" s="2">
        <v>44825.63960648148</v>
      </c>
      <c r="B32" s="2">
        <v>44825.643055555556</v>
      </c>
      <c r="C32" s="1">
        <v>297.0</v>
      </c>
      <c r="D32" s="2">
        <v>44825.643055555556</v>
      </c>
      <c r="E32" s="1" t="s">
        <v>188</v>
      </c>
      <c r="F32" s="1" t="s">
        <v>48</v>
      </c>
      <c r="G32" s="1" t="s">
        <v>49</v>
      </c>
      <c r="H32" s="1" t="s">
        <v>50</v>
      </c>
      <c r="J32" s="1" t="s">
        <v>51</v>
      </c>
      <c r="K32" s="1" t="s">
        <v>52</v>
      </c>
      <c r="L32" s="1" t="s">
        <v>189</v>
      </c>
      <c r="M32" s="1" t="s">
        <v>190</v>
      </c>
      <c r="N32" s="1" t="s">
        <v>191</v>
      </c>
      <c r="O32" s="1" t="s">
        <v>192</v>
      </c>
      <c r="P32" s="1" t="s">
        <v>193</v>
      </c>
    </row>
    <row r="33">
      <c r="A33" s="2">
        <v>44825.642847222225</v>
      </c>
      <c r="B33" s="2">
        <v>44825.647152777776</v>
      </c>
      <c r="C33" s="1">
        <v>372.0</v>
      </c>
      <c r="D33" s="2">
        <v>44825.64716435185</v>
      </c>
      <c r="E33" s="1" t="s">
        <v>194</v>
      </c>
      <c r="F33" s="1" t="s">
        <v>48</v>
      </c>
      <c r="G33" s="1" t="s">
        <v>49</v>
      </c>
      <c r="H33" s="1" t="s">
        <v>50</v>
      </c>
      <c r="J33" s="1" t="s">
        <v>51</v>
      </c>
      <c r="K33" s="1" t="s">
        <v>52</v>
      </c>
      <c r="L33" s="1" t="s">
        <v>195</v>
      </c>
      <c r="M33" s="1" t="s">
        <v>196</v>
      </c>
      <c r="N33" s="1" t="s">
        <v>197</v>
      </c>
      <c r="O33" s="1" t="s">
        <v>198</v>
      </c>
      <c r="P33" s="1" t="s">
        <v>199</v>
      </c>
    </row>
    <row r="34">
      <c r="A34" s="2">
        <v>44825.64414351852</v>
      </c>
      <c r="B34" s="2">
        <v>44825.64945601852</v>
      </c>
      <c r="C34" s="1">
        <v>459.0</v>
      </c>
      <c r="D34" s="2">
        <v>44825.64946759259</v>
      </c>
      <c r="E34" s="1" t="s">
        <v>200</v>
      </c>
      <c r="F34" s="1" t="s">
        <v>48</v>
      </c>
      <c r="G34" s="1" t="s">
        <v>49</v>
      </c>
      <c r="H34" s="1" t="s">
        <v>50</v>
      </c>
      <c r="J34" s="1" t="s">
        <v>51</v>
      </c>
      <c r="K34" s="1" t="s">
        <v>52</v>
      </c>
      <c r="L34" s="1" t="s">
        <v>201</v>
      </c>
      <c r="M34" s="1" t="s">
        <v>202</v>
      </c>
      <c r="N34" s="1" t="s">
        <v>203</v>
      </c>
      <c r="O34" s="1" t="s">
        <v>204</v>
      </c>
      <c r="P34" s="1" t="s">
        <v>205</v>
      </c>
    </row>
    <row r="35">
      <c r="A35" s="2">
        <v>44825.43813657408</v>
      </c>
      <c r="B35" s="2">
        <v>44825.674780092595</v>
      </c>
      <c r="C35" s="1">
        <v>20445.0</v>
      </c>
      <c r="D35" s="2">
        <v>44825.674791666665</v>
      </c>
      <c r="E35" s="1" t="s">
        <v>206</v>
      </c>
      <c r="F35" s="1" t="s">
        <v>48</v>
      </c>
      <c r="G35" s="1" t="s">
        <v>49</v>
      </c>
      <c r="H35" s="1" t="s">
        <v>50</v>
      </c>
      <c r="J35" s="1" t="s">
        <v>51</v>
      </c>
      <c r="K35" s="1" t="s">
        <v>52</v>
      </c>
      <c r="L35" s="1" t="s">
        <v>207</v>
      </c>
      <c r="M35" s="1" t="s">
        <v>208</v>
      </c>
      <c r="N35" s="1" t="s">
        <v>209</v>
      </c>
      <c r="O35" s="1" t="s">
        <v>210</v>
      </c>
    </row>
    <row r="36">
      <c r="A36" s="2">
        <v>44825.691342592596</v>
      </c>
      <c r="B36" s="2">
        <v>44825.69231481481</v>
      </c>
      <c r="C36" s="1">
        <v>84.0</v>
      </c>
      <c r="D36" s="2">
        <v>44825.69232638889</v>
      </c>
      <c r="E36" s="1" t="s">
        <v>211</v>
      </c>
      <c r="F36" s="1" t="s">
        <v>48</v>
      </c>
      <c r="G36" s="1" t="s">
        <v>49</v>
      </c>
      <c r="H36" s="1" t="s">
        <v>50</v>
      </c>
      <c r="J36" s="1" t="s">
        <v>51</v>
      </c>
      <c r="K36" s="1" t="s">
        <v>52</v>
      </c>
      <c r="L36" s="1" t="s">
        <v>53</v>
      </c>
      <c r="M36" s="1" t="s">
        <v>212</v>
      </c>
      <c r="N36" s="1" t="s">
        <v>213</v>
      </c>
      <c r="O36" s="1" t="s">
        <v>214</v>
      </c>
      <c r="P36" s="1" t="s">
        <v>215</v>
      </c>
    </row>
    <row r="37">
      <c r="A37" s="2">
        <v>44825.692557870374</v>
      </c>
      <c r="B37" s="2">
        <v>44825.69327546296</v>
      </c>
      <c r="C37" s="1">
        <v>61.0</v>
      </c>
      <c r="D37" s="2">
        <v>44825.69327546296</v>
      </c>
      <c r="E37" s="1" t="s">
        <v>216</v>
      </c>
      <c r="F37" s="1" t="s">
        <v>48</v>
      </c>
      <c r="G37" s="1" t="s">
        <v>49</v>
      </c>
      <c r="H37" s="1" t="s">
        <v>50</v>
      </c>
      <c r="J37" s="1" t="s">
        <v>51</v>
      </c>
      <c r="K37" s="1" t="s">
        <v>52</v>
      </c>
      <c r="L37" s="1" t="s">
        <v>175</v>
      </c>
      <c r="M37" s="1" t="s">
        <v>217</v>
      </c>
      <c r="N37" s="1" t="s">
        <v>218</v>
      </c>
    </row>
    <row r="38">
      <c r="A38" s="2">
        <v>44825.70884259259</v>
      </c>
      <c r="B38" s="2">
        <v>44825.712118055555</v>
      </c>
      <c r="C38" s="1">
        <v>282.0</v>
      </c>
      <c r="D38" s="2">
        <v>44825.712118055555</v>
      </c>
      <c r="E38" s="1" t="s">
        <v>219</v>
      </c>
      <c r="F38" s="1" t="s">
        <v>48</v>
      </c>
      <c r="G38" s="1" t="s">
        <v>49</v>
      </c>
      <c r="H38" s="1" t="s">
        <v>50</v>
      </c>
      <c r="J38" s="1" t="s">
        <v>51</v>
      </c>
      <c r="K38" s="1" t="s">
        <v>52</v>
      </c>
      <c r="L38" s="1" t="s">
        <v>220</v>
      </c>
      <c r="M38" s="1" t="s">
        <v>221</v>
      </c>
      <c r="N38" s="1" t="s">
        <v>222</v>
      </c>
      <c r="O38" s="1" t="s">
        <v>223</v>
      </c>
      <c r="P38" s="1" t="s">
        <v>224</v>
      </c>
    </row>
    <row r="39">
      <c r="A39" s="2">
        <v>44825.720497685186</v>
      </c>
      <c r="B39" s="2">
        <v>44825.72168981482</v>
      </c>
      <c r="C39" s="1">
        <v>103.0</v>
      </c>
      <c r="D39" s="2">
        <v>44825.72170138889</v>
      </c>
      <c r="E39" s="1" t="s">
        <v>225</v>
      </c>
      <c r="F39" s="1" t="s">
        <v>48</v>
      </c>
      <c r="G39" s="1" t="s">
        <v>74</v>
      </c>
      <c r="H39" s="1" t="s">
        <v>59</v>
      </c>
      <c r="J39" s="1" t="s">
        <v>51</v>
      </c>
      <c r="K39" s="1" t="s">
        <v>52</v>
      </c>
      <c r="L39" s="1" t="s">
        <v>127</v>
      </c>
      <c r="M39" s="1" t="s">
        <v>226</v>
      </c>
      <c r="N39" s="1" t="s">
        <v>119</v>
      </c>
      <c r="O39" s="1" t="s">
        <v>227</v>
      </c>
      <c r="P39" s="1" t="s">
        <v>228</v>
      </c>
    </row>
    <row r="40">
      <c r="A40" s="2">
        <v>44825.71383101852</v>
      </c>
      <c r="B40" s="2">
        <v>44825.73196759259</v>
      </c>
      <c r="C40" s="1">
        <v>1567.0</v>
      </c>
      <c r="D40" s="2">
        <v>44825.73197916667</v>
      </c>
      <c r="E40" s="1" t="s">
        <v>229</v>
      </c>
      <c r="F40" s="1" t="s">
        <v>48</v>
      </c>
      <c r="G40" s="1" t="s">
        <v>49</v>
      </c>
      <c r="H40" s="1" t="s">
        <v>50</v>
      </c>
      <c r="J40" s="1" t="s">
        <v>51</v>
      </c>
      <c r="K40" s="1" t="s">
        <v>52</v>
      </c>
      <c r="L40" s="1" t="s">
        <v>53</v>
      </c>
      <c r="M40" s="1" t="s">
        <v>230</v>
      </c>
      <c r="N40" s="1" t="s">
        <v>231</v>
      </c>
      <c r="O40" s="1" t="s">
        <v>232</v>
      </c>
    </row>
    <row r="41">
      <c r="A41" s="2">
        <v>44825.73694444444</v>
      </c>
      <c r="B41" s="2">
        <v>44825.73793981481</v>
      </c>
      <c r="C41" s="1">
        <v>86.0</v>
      </c>
      <c r="D41" s="2">
        <v>44825.73795138889</v>
      </c>
      <c r="E41" s="1" t="s">
        <v>233</v>
      </c>
      <c r="F41" s="1" t="s">
        <v>48</v>
      </c>
      <c r="G41" s="1" t="s">
        <v>49</v>
      </c>
      <c r="H41" s="1" t="s">
        <v>50</v>
      </c>
      <c r="J41" s="1" t="s">
        <v>51</v>
      </c>
      <c r="K41" s="1" t="s">
        <v>52</v>
      </c>
      <c r="L41" s="1" t="s">
        <v>234</v>
      </c>
      <c r="M41" s="1" t="s">
        <v>235</v>
      </c>
      <c r="N41" s="1" t="s">
        <v>236</v>
      </c>
      <c r="O41" s="1" t="s">
        <v>237</v>
      </c>
      <c r="P41" s="1" t="s">
        <v>238</v>
      </c>
    </row>
    <row r="42">
      <c r="A42" s="2">
        <v>44825.721354166664</v>
      </c>
      <c r="B42" s="2">
        <v>44825.73960648148</v>
      </c>
      <c r="C42" s="1">
        <v>1577.0</v>
      </c>
      <c r="D42" s="2">
        <v>44825.73961805556</v>
      </c>
      <c r="E42" s="1" t="s">
        <v>239</v>
      </c>
      <c r="F42" s="1" t="s">
        <v>48</v>
      </c>
      <c r="G42" s="1" t="s">
        <v>49</v>
      </c>
      <c r="H42" s="1" t="s">
        <v>50</v>
      </c>
      <c r="J42" s="1" t="s">
        <v>51</v>
      </c>
      <c r="K42" s="1" t="s">
        <v>52</v>
      </c>
      <c r="L42" s="1" t="s">
        <v>240</v>
      </c>
      <c r="M42" s="1" t="s">
        <v>241</v>
      </c>
      <c r="N42" s="1" t="s">
        <v>242</v>
      </c>
      <c r="O42" s="1" t="s">
        <v>243</v>
      </c>
      <c r="P42" s="1" t="s">
        <v>244</v>
      </c>
    </row>
    <row r="43">
      <c r="A43" s="2">
        <v>44825.724270833336</v>
      </c>
      <c r="B43" s="2">
        <v>44825.74269675926</v>
      </c>
      <c r="C43" s="1">
        <v>1592.0</v>
      </c>
      <c r="D43" s="2">
        <v>44825.74269675926</v>
      </c>
      <c r="E43" s="1" t="s">
        <v>245</v>
      </c>
      <c r="F43" s="1" t="s">
        <v>48</v>
      </c>
      <c r="G43" s="1" t="s">
        <v>49</v>
      </c>
      <c r="H43" s="1" t="s">
        <v>59</v>
      </c>
      <c r="J43" s="1" t="s">
        <v>51</v>
      </c>
      <c r="K43" s="1" t="s">
        <v>52</v>
      </c>
      <c r="L43" s="1" t="s">
        <v>246</v>
      </c>
      <c r="M43" s="1" t="s">
        <v>247</v>
      </c>
      <c r="N43" s="1" t="s">
        <v>248</v>
      </c>
      <c r="O43" s="1" t="s">
        <v>249</v>
      </c>
      <c r="P43" s="1" t="s">
        <v>250</v>
      </c>
    </row>
    <row r="44">
      <c r="A44" s="2">
        <v>44825.76228009259</v>
      </c>
      <c r="B44" s="2">
        <v>44825.76428240741</v>
      </c>
      <c r="C44" s="1">
        <v>172.0</v>
      </c>
      <c r="D44" s="2">
        <v>44825.76428240741</v>
      </c>
      <c r="E44" s="1" t="s">
        <v>251</v>
      </c>
      <c r="F44" s="1" t="s">
        <v>48</v>
      </c>
      <c r="G44" s="1" t="s">
        <v>65</v>
      </c>
      <c r="H44" s="1" t="s">
        <v>50</v>
      </c>
      <c r="J44" s="1" t="s">
        <v>52</v>
      </c>
      <c r="K44" s="1" t="s">
        <v>52</v>
      </c>
      <c r="L44" s="1" t="s">
        <v>89</v>
      </c>
      <c r="M44" s="1" t="s">
        <v>252</v>
      </c>
      <c r="N44" s="1" t="s">
        <v>253</v>
      </c>
      <c r="O44" s="1" t="s">
        <v>254</v>
      </c>
      <c r="P44" s="1" t="s">
        <v>51</v>
      </c>
    </row>
    <row r="45">
      <c r="A45" s="2">
        <v>44825.76724537037</v>
      </c>
      <c r="B45" s="2">
        <v>44825.76877314815</v>
      </c>
      <c r="C45" s="1">
        <v>132.0</v>
      </c>
      <c r="D45" s="2">
        <v>44825.76878472222</v>
      </c>
      <c r="E45" s="1" t="s">
        <v>255</v>
      </c>
      <c r="F45" s="1" t="s">
        <v>48</v>
      </c>
      <c r="G45" s="1" t="s">
        <v>49</v>
      </c>
      <c r="H45" s="1" t="s">
        <v>59</v>
      </c>
      <c r="J45" s="1" t="s">
        <v>51</v>
      </c>
      <c r="K45" s="1" t="s">
        <v>52</v>
      </c>
      <c r="L45" s="1" t="s">
        <v>89</v>
      </c>
      <c r="M45" s="1" t="s">
        <v>256</v>
      </c>
      <c r="N45" s="1" t="s">
        <v>257</v>
      </c>
      <c r="O45" s="1" t="s">
        <v>258</v>
      </c>
    </row>
    <row r="46">
      <c r="A46" s="2">
        <v>44825.778449074074</v>
      </c>
      <c r="B46" s="2">
        <v>44825.779490740744</v>
      </c>
      <c r="C46" s="1">
        <v>89.0</v>
      </c>
      <c r="D46" s="2">
        <v>44825.779490740744</v>
      </c>
      <c r="E46" s="1" t="s">
        <v>259</v>
      </c>
      <c r="F46" s="1" t="s">
        <v>48</v>
      </c>
      <c r="G46" s="1" t="s">
        <v>65</v>
      </c>
      <c r="H46" s="1" t="s">
        <v>50</v>
      </c>
      <c r="J46" s="1" t="s">
        <v>51</v>
      </c>
      <c r="K46" s="1" t="s">
        <v>52</v>
      </c>
      <c r="L46" s="1" t="s">
        <v>53</v>
      </c>
      <c r="M46" s="1" t="s">
        <v>54</v>
      </c>
      <c r="N46" s="1" t="s">
        <v>260</v>
      </c>
      <c r="O46" s="1" t="s">
        <v>261</v>
      </c>
      <c r="P46" s="1" t="s">
        <v>51</v>
      </c>
    </row>
    <row r="47">
      <c r="A47" s="2">
        <v>44825.93917824074</v>
      </c>
      <c r="B47" s="2">
        <v>44825.94111111111</v>
      </c>
      <c r="C47" s="1">
        <v>166.0</v>
      </c>
      <c r="D47" s="2">
        <v>44825.94112268519</v>
      </c>
      <c r="E47" s="1" t="s">
        <v>262</v>
      </c>
      <c r="F47" s="1" t="s">
        <v>48</v>
      </c>
      <c r="G47" s="1" t="s">
        <v>49</v>
      </c>
      <c r="H47" s="1" t="s">
        <v>50</v>
      </c>
      <c r="J47" s="1" t="s">
        <v>51</v>
      </c>
      <c r="K47" s="1" t="s">
        <v>52</v>
      </c>
      <c r="L47" s="1" t="s">
        <v>53</v>
      </c>
      <c r="M47" s="1" t="s">
        <v>263</v>
      </c>
      <c r="N47" s="1" t="s">
        <v>264</v>
      </c>
      <c r="O47" s="1" t="s">
        <v>265</v>
      </c>
    </row>
    <row r="48">
      <c r="A48" s="2">
        <v>44825.97583333333</v>
      </c>
      <c r="B48" s="2">
        <v>44825.978055555555</v>
      </c>
      <c r="C48" s="1">
        <v>192.0</v>
      </c>
      <c r="D48" s="2">
        <v>44825.97806712963</v>
      </c>
      <c r="E48" s="1" t="s">
        <v>266</v>
      </c>
      <c r="F48" s="1" t="s">
        <v>48</v>
      </c>
      <c r="G48" s="1" t="s">
        <v>49</v>
      </c>
      <c r="H48" s="1" t="s">
        <v>50</v>
      </c>
      <c r="J48" s="1" t="s">
        <v>51</v>
      </c>
      <c r="K48" s="1" t="s">
        <v>52</v>
      </c>
      <c r="L48" s="1" t="s">
        <v>89</v>
      </c>
      <c r="M48" s="1" t="s">
        <v>267</v>
      </c>
      <c r="N48" s="1" t="s">
        <v>268</v>
      </c>
      <c r="O48" s="1" t="s">
        <v>269</v>
      </c>
      <c r="P48" s="1" t="s">
        <v>270</v>
      </c>
    </row>
    <row r="49">
      <c r="A49" s="2">
        <v>44826.007210648146</v>
      </c>
      <c r="B49" s="2">
        <v>44826.00827546296</v>
      </c>
      <c r="C49" s="1">
        <v>91.0</v>
      </c>
      <c r="D49" s="2">
        <v>44826.00827546296</v>
      </c>
      <c r="E49" s="1" t="s">
        <v>271</v>
      </c>
      <c r="F49" s="1" t="s">
        <v>48</v>
      </c>
      <c r="G49" s="1" t="s">
        <v>49</v>
      </c>
      <c r="H49" s="1" t="s">
        <v>50</v>
      </c>
      <c r="J49" s="1" t="s">
        <v>51</v>
      </c>
      <c r="K49" s="1" t="s">
        <v>52</v>
      </c>
      <c r="L49" s="1" t="s">
        <v>272</v>
      </c>
      <c r="M49" s="1" t="s">
        <v>273</v>
      </c>
      <c r="N49" s="1" t="s">
        <v>274</v>
      </c>
      <c r="O49" s="1" t="s">
        <v>275</v>
      </c>
      <c r="P49" s="1" t="s">
        <v>276</v>
      </c>
    </row>
    <row r="50">
      <c r="A50" s="2">
        <v>44826.02841435185</v>
      </c>
      <c r="B50" s="2">
        <v>44826.03021990741</v>
      </c>
      <c r="C50" s="1">
        <v>156.0</v>
      </c>
      <c r="D50" s="2">
        <v>44826.03023148148</v>
      </c>
      <c r="E50" s="1" t="s">
        <v>277</v>
      </c>
      <c r="F50" s="1" t="s">
        <v>48</v>
      </c>
      <c r="G50" s="1" t="s">
        <v>49</v>
      </c>
      <c r="H50" s="1" t="s">
        <v>50</v>
      </c>
      <c r="J50" s="1" t="s">
        <v>51</v>
      </c>
      <c r="K50" s="1" t="s">
        <v>52</v>
      </c>
      <c r="L50" s="1" t="s">
        <v>53</v>
      </c>
      <c r="M50" s="1" t="s">
        <v>278</v>
      </c>
      <c r="N50" s="1" t="s">
        <v>279</v>
      </c>
    </row>
    <row r="51">
      <c r="A51" s="2">
        <v>44826.09564814815</v>
      </c>
      <c r="B51" s="2">
        <v>44826.098020833335</v>
      </c>
      <c r="C51" s="1">
        <v>205.0</v>
      </c>
      <c r="D51" s="2">
        <v>44826.098032407404</v>
      </c>
      <c r="E51" s="1" t="s">
        <v>280</v>
      </c>
      <c r="F51" s="1" t="s">
        <v>48</v>
      </c>
      <c r="G51" s="1" t="s">
        <v>74</v>
      </c>
      <c r="H51" s="1" t="s">
        <v>50</v>
      </c>
      <c r="J51" s="1" t="s">
        <v>51</v>
      </c>
      <c r="K51" s="1" t="s">
        <v>52</v>
      </c>
      <c r="L51" s="1" t="s">
        <v>53</v>
      </c>
      <c r="M51" s="1" t="s">
        <v>281</v>
      </c>
      <c r="N51" s="1" t="s">
        <v>282</v>
      </c>
      <c r="O51" s="1" t="s">
        <v>283</v>
      </c>
    </row>
    <row r="52">
      <c r="A52" s="2">
        <v>44826.1034375</v>
      </c>
      <c r="B52" s="2">
        <v>44826.10784722222</v>
      </c>
      <c r="C52" s="1">
        <v>380.0</v>
      </c>
      <c r="D52" s="2">
        <v>44826.10784722222</v>
      </c>
      <c r="E52" s="1" t="s">
        <v>284</v>
      </c>
      <c r="F52" s="1" t="s">
        <v>48</v>
      </c>
      <c r="G52" s="1" t="s">
        <v>65</v>
      </c>
      <c r="H52" s="1" t="s">
        <v>59</v>
      </c>
      <c r="J52" s="1" t="s">
        <v>51</v>
      </c>
      <c r="K52" s="1" t="s">
        <v>52</v>
      </c>
      <c r="L52" s="1" t="s">
        <v>285</v>
      </c>
      <c r="M52" s="1" t="s">
        <v>286</v>
      </c>
      <c r="N52" s="1" t="s">
        <v>287</v>
      </c>
      <c r="O52" s="1" t="s">
        <v>288</v>
      </c>
      <c r="P52" s="1" t="s">
        <v>289</v>
      </c>
    </row>
    <row r="53">
      <c r="A53" s="2">
        <v>44826.10607638889</v>
      </c>
      <c r="B53" s="2">
        <v>44826.10832175926</v>
      </c>
      <c r="C53" s="1">
        <v>194.0</v>
      </c>
      <c r="D53" s="2">
        <v>44826.10833333333</v>
      </c>
      <c r="E53" s="1" t="s">
        <v>290</v>
      </c>
      <c r="F53" s="1" t="s">
        <v>48</v>
      </c>
      <c r="G53" s="1" t="s">
        <v>49</v>
      </c>
      <c r="H53" s="1" t="s">
        <v>50</v>
      </c>
      <c r="J53" s="1" t="s">
        <v>51</v>
      </c>
      <c r="K53" s="1" t="s">
        <v>52</v>
      </c>
      <c r="L53" s="1" t="s">
        <v>291</v>
      </c>
      <c r="M53" s="1" t="s">
        <v>292</v>
      </c>
      <c r="N53" s="1" t="s">
        <v>293</v>
      </c>
      <c r="O53" s="1" t="s">
        <v>294</v>
      </c>
      <c r="P53" s="1" t="s">
        <v>295</v>
      </c>
    </row>
    <row r="54">
      <c r="A54" s="2">
        <v>44826.1228587963</v>
      </c>
      <c r="B54" s="2">
        <v>44826.12856481481</v>
      </c>
      <c r="C54" s="1">
        <v>493.0</v>
      </c>
      <c r="D54" s="2">
        <v>44826.12857638889</v>
      </c>
      <c r="E54" s="1" t="s">
        <v>296</v>
      </c>
      <c r="F54" s="1" t="s">
        <v>48</v>
      </c>
      <c r="G54" s="1" t="s">
        <v>49</v>
      </c>
      <c r="H54" s="1" t="s">
        <v>50</v>
      </c>
      <c r="J54" s="1" t="s">
        <v>51</v>
      </c>
      <c r="K54" s="1" t="s">
        <v>52</v>
      </c>
      <c r="L54" s="1" t="s">
        <v>297</v>
      </c>
      <c r="M54" s="1" t="s">
        <v>298</v>
      </c>
      <c r="N54" s="1" t="s">
        <v>299</v>
      </c>
      <c r="O54" s="1" t="s">
        <v>300</v>
      </c>
      <c r="P54" s="1" t="s">
        <v>301</v>
      </c>
    </row>
    <row r="55">
      <c r="A55" s="2">
        <v>44826.130162037036</v>
      </c>
      <c r="B55" s="2">
        <v>44826.130474537036</v>
      </c>
      <c r="C55" s="1">
        <v>26.0</v>
      </c>
      <c r="D55" s="2">
        <v>44826.130474537036</v>
      </c>
      <c r="E55" s="1" t="s">
        <v>302</v>
      </c>
      <c r="F55" s="1" t="s">
        <v>48</v>
      </c>
      <c r="G55" s="1" t="s">
        <v>65</v>
      </c>
      <c r="H55" s="1" t="s">
        <v>50</v>
      </c>
      <c r="J55" s="1" t="s">
        <v>51</v>
      </c>
      <c r="K55" s="1" t="s">
        <v>52</v>
      </c>
      <c r="L55" s="1" t="s">
        <v>53</v>
      </c>
      <c r="M55" s="1" t="s">
        <v>54</v>
      </c>
      <c r="N55" s="1" t="s">
        <v>303</v>
      </c>
    </row>
    <row r="56">
      <c r="A56" s="2">
        <v>44826.13893518518</v>
      </c>
      <c r="B56" s="2">
        <v>44826.14087962963</v>
      </c>
      <c r="C56" s="1">
        <v>168.0</v>
      </c>
      <c r="D56" s="2">
        <v>44826.14090277778</v>
      </c>
      <c r="E56" s="1" t="s">
        <v>304</v>
      </c>
      <c r="F56" s="1" t="s">
        <v>48</v>
      </c>
      <c r="G56" s="1" t="s">
        <v>49</v>
      </c>
      <c r="H56" s="1" t="s">
        <v>50</v>
      </c>
      <c r="J56" s="1" t="s">
        <v>51</v>
      </c>
      <c r="K56" s="1" t="s">
        <v>52</v>
      </c>
      <c r="L56" s="1" t="s">
        <v>53</v>
      </c>
      <c r="M56" s="1" t="s">
        <v>305</v>
      </c>
      <c r="N56" s="1" t="s">
        <v>306</v>
      </c>
      <c r="O56" s="1" t="s">
        <v>307</v>
      </c>
      <c r="P56" s="1" t="s">
        <v>307</v>
      </c>
    </row>
    <row r="57">
      <c r="A57" s="2">
        <v>44826.14306712963</v>
      </c>
      <c r="B57" s="2">
        <v>44826.1453587963</v>
      </c>
      <c r="C57" s="1">
        <v>197.0</v>
      </c>
      <c r="D57" s="2">
        <v>44826.1453587963</v>
      </c>
      <c r="E57" s="1" t="s">
        <v>308</v>
      </c>
      <c r="F57" s="1" t="s">
        <v>48</v>
      </c>
      <c r="G57" s="1" t="s">
        <v>49</v>
      </c>
      <c r="H57" s="1" t="s">
        <v>50</v>
      </c>
      <c r="J57" s="1" t="s">
        <v>51</v>
      </c>
      <c r="K57" s="1" t="s">
        <v>52</v>
      </c>
      <c r="L57" s="1" t="s">
        <v>89</v>
      </c>
      <c r="M57" s="1" t="s">
        <v>298</v>
      </c>
      <c r="N57" s="1" t="s">
        <v>309</v>
      </c>
      <c r="O57" s="1" t="s">
        <v>310</v>
      </c>
      <c r="P57" s="1" t="s">
        <v>311</v>
      </c>
    </row>
    <row r="58">
      <c r="A58" s="2">
        <v>44826.159791666665</v>
      </c>
      <c r="B58" s="2">
        <v>44826.16295138889</v>
      </c>
      <c r="C58" s="1">
        <v>272.0</v>
      </c>
      <c r="D58" s="2">
        <v>44826.16296296296</v>
      </c>
      <c r="E58" s="1" t="s">
        <v>312</v>
      </c>
      <c r="F58" s="1" t="s">
        <v>48</v>
      </c>
      <c r="G58" s="1" t="s">
        <v>65</v>
      </c>
      <c r="H58" s="1" t="s">
        <v>50</v>
      </c>
      <c r="J58" s="1" t="s">
        <v>51</v>
      </c>
      <c r="K58" s="1" t="s">
        <v>52</v>
      </c>
      <c r="L58" s="1" t="s">
        <v>53</v>
      </c>
      <c r="M58" s="1" t="s">
        <v>54</v>
      </c>
      <c r="N58" s="1" t="s">
        <v>313</v>
      </c>
      <c r="O58" s="1" t="s">
        <v>314</v>
      </c>
      <c r="P58" s="1" t="s">
        <v>315</v>
      </c>
    </row>
    <row r="59">
      <c r="A59" s="2">
        <v>44826.16076388889</v>
      </c>
      <c r="B59" s="2">
        <v>44826.16627314815</v>
      </c>
      <c r="C59" s="1">
        <v>475.0</v>
      </c>
      <c r="D59" s="2">
        <v>44826.166284722225</v>
      </c>
      <c r="E59" s="1" t="s">
        <v>316</v>
      </c>
      <c r="F59" s="1" t="s">
        <v>48</v>
      </c>
      <c r="G59" s="1" t="s">
        <v>65</v>
      </c>
      <c r="H59" s="1" t="s">
        <v>59</v>
      </c>
      <c r="J59" s="1" t="s">
        <v>52</v>
      </c>
      <c r="K59" s="1" t="s">
        <v>52</v>
      </c>
      <c r="L59" s="1" t="s">
        <v>317</v>
      </c>
      <c r="M59" s="1" t="s">
        <v>54</v>
      </c>
      <c r="N59" s="1" t="s">
        <v>318</v>
      </c>
      <c r="O59" s="1" t="s">
        <v>319</v>
      </c>
      <c r="P59" s="1" t="s">
        <v>320</v>
      </c>
    </row>
    <row r="60">
      <c r="A60" s="2">
        <v>44826.16646990741</v>
      </c>
      <c r="B60" s="2">
        <v>44826.166967592595</v>
      </c>
      <c r="C60" s="1">
        <v>42.0</v>
      </c>
      <c r="D60" s="2">
        <v>44826.166967592595</v>
      </c>
      <c r="E60" s="1" t="s">
        <v>321</v>
      </c>
      <c r="F60" s="1" t="s">
        <v>48</v>
      </c>
      <c r="G60" s="1" t="s">
        <v>74</v>
      </c>
      <c r="H60" s="1" t="s">
        <v>50</v>
      </c>
      <c r="J60" s="1" t="s">
        <v>51</v>
      </c>
      <c r="K60" s="1" t="s">
        <v>52</v>
      </c>
      <c r="L60" s="1" t="s">
        <v>53</v>
      </c>
      <c r="M60" s="1" t="s">
        <v>322</v>
      </c>
    </row>
    <row r="61">
      <c r="A61" s="2">
        <v>44826.167662037034</v>
      </c>
      <c r="B61" s="2">
        <v>44826.17</v>
      </c>
      <c r="C61" s="1">
        <v>201.0</v>
      </c>
      <c r="D61" s="2">
        <v>44826.17</v>
      </c>
      <c r="E61" s="1" t="s">
        <v>323</v>
      </c>
      <c r="F61" s="1" t="s">
        <v>48</v>
      </c>
      <c r="G61" s="1" t="s">
        <v>49</v>
      </c>
      <c r="H61" s="1" t="s">
        <v>59</v>
      </c>
      <c r="J61" s="1" t="s">
        <v>51</v>
      </c>
      <c r="K61" s="1" t="s">
        <v>52</v>
      </c>
      <c r="L61" s="1" t="s">
        <v>297</v>
      </c>
      <c r="M61" s="1" t="s">
        <v>324</v>
      </c>
      <c r="N61" s="1" t="s">
        <v>325</v>
      </c>
      <c r="O61" s="1" t="s">
        <v>326</v>
      </c>
    </row>
    <row r="62">
      <c r="A62" s="2">
        <v>44826.17475694444</v>
      </c>
      <c r="B62" s="2">
        <v>44826.17658564815</v>
      </c>
      <c r="C62" s="1">
        <v>158.0</v>
      </c>
      <c r="D62" s="2">
        <v>44826.17659722222</v>
      </c>
      <c r="E62" s="1" t="s">
        <v>327</v>
      </c>
      <c r="F62" s="1" t="s">
        <v>48</v>
      </c>
      <c r="G62" s="3">
        <v>44912.0</v>
      </c>
      <c r="H62" s="1" t="s">
        <v>50</v>
      </c>
      <c r="J62" s="1" t="s">
        <v>51</v>
      </c>
      <c r="K62" s="1" t="s">
        <v>52</v>
      </c>
      <c r="L62" s="1" t="s">
        <v>80</v>
      </c>
      <c r="M62" s="1" t="s">
        <v>328</v>
      </c>
      <c r="N62" s="1" t="s">
        <v>329</v>
      </c>
      <c r="O62" s="1" t="s">
        <v>330</v>
      </c>
    </row>
    <row r="63">
      <c r="A63" s="2">
        <v>44826.182905092595</v>
      </c>
      <c r="B63" s="2">
        <v>44826.184745370374</v>
      </c>
      <c r="C63" s="1">
        <v>159.0</v>
      </c>
      <c r="D63" s="2">
        <v>44826.18475694444</v>
      </c>
      <c r="E63" s="1" t="s">
        <v>331</v>
      </c>
      <c r="F63" s="1" t="s">
        <v>48</v>
      </c>
      <c r="G63" s="1" t="s">
        <v>65</v>
      </c>
      <c r="H63" s="1" t="s">
        <v>50</v>
      </c>
      <c r="J63" s="1" t="s">
        <v>51</v>
      </c>
      <c r="K63" s="1" t="s">
        <v>52</v>
      </c>
      <c r="L63" s="1" t="s">
        <v>332</v>
      </c>
      <c r="M63" s="1" t="s">
        <v>54</v>
      </c>
      <c r="N63" s="1" t="s">
        <v>333</v>
      </c>
      <c r="O63" s="1" t="s">
        <v>334</v>
      </c>
    </row>
    <row r="64">
      <c r="A64" s="2">
        <v>44826.18298611111</v>
      </c>
      <c r="B64" s="2">
        <v>44826.18523148148</v>
      </c>
      <c r="C64" s="1">
        <v>193.0</v>
      </c>
      <c r="D64" s="2">
        <v>44826.18523148148</v>
      </c>
      <c r="E64" s="1" t="s">
        <v>335</v>
      </c>
      <c r="F64" s="1" t="s">
        <v>48</v>
      </c>
      <c r="G64" s="1" t="s">
        <v>49</v>
      </c>
      <c r="H64" s="1" t="s">
        <v>50</v>
      </c>
      <c r="J64" s="1" t="s">
        <v>51</v>
      </c>
      <c r="K64" s="1" t="s">
        <v>52</v>
      </c>
      <c r="L64" s="1" t="s">
        <v>89</v>
      </c>
      <c r="M64" s="1" t="s">
        <v>336</v>
      </c>
      <c r="O64" s="1" t="s">
        <v>337</v>
      </c>
    </row>
    <row r="65">
      <c r="A65" s="2">
        <v>44826.18619212963</v>
      </c>
      <c r="B65" s="2">
        <v>44826.18670138889</v>
      </c>
      <c r="C65" s="1">
        <v>43.0</v>
      </c>
      <c r="D65" s="2">
        <v>44826.18670138889</v>
      </c>
      <c r="E65" s="1" t="s">
        <v>338</v>
      </c>
      <c r="F65" s="1" t="s">
        <v>48</v>
      </c>
      <c r="G65" s="1" t="s">
        <v>49</v>
      </c>
      <c r="H65" s="1" t="s">
        <v>59</v>
      </c>
      <c r="J65" s="1" t="s">
        <v>51</v>
      </c>
      <c r="K65" s="1" t="s">
        <v>52</v>
      </c>
      <c r="L65" s="1" t="s">
        <v>339</v>
      </c>
      <c r="M65" s="1" t="s">
        <v>340</v>
      </c>
      <c r="N65" s="1" t="s">
        <v>341</v>
      </c>
      <c r="O65" s="1" t="s">
        <v>342</v>
      </c>
    </row>
    <row r="66">
      <c r="A66" s="2">
        <v>44826.18797453704</v>
      </c>
      <c r="B66" s="2">
        <v>44826.18898148148</v>
      </c>
      <c r="C66" s="1">
        <v>86.0</v>
      </c>
      <c r="D66" s="2">
        <v>44826.18898148148</v>
      </c>
      <c r="E66" s="1" t="s">
        <v>343</v>
      </c>
      <c r="F66" s="1" t="s">
        <v>48</v>
      </c>
      <c r="G66" s="1" t="s">
        <v>49</v>
      </c>
      <c r="H66" s="1" t="s">
        <v>50</v>
      </c>
      <c r="J66" s="1" t="s">
        <v>51</v>
      </c>
      <c r="K66" s="1" t="s">
        <v>52</v>
      </c>
      <c r="L66" s="1" t="s">
        <v>144</v>
      </c>
      <c r="M66" s="1" t="s">
        <v>344</v>
      </c>
      <c r="N66" s="1" t="s">
        <v>345</v>
      </c>
      <c r="O66" s="1" t="s">
        <v>346</v>
      </c>
    </row>
    <row r="67">
      <c r="A67" s="2">
        <v>44826.1875</v>
      </c>
      <c r="B67" s="2">
        <v>44826.191608796296</v>
      </c>
      <c r="C67" s="1">
        <v>354.0</v>
      </c>
      <c r="D67" s="2">
        <v>44826.19162037037</v>
      </c>
      <c r="E67" s="1" t="s">
        <v>347</v>
      </c>
      <c r="F67" s="1" t="s">
        <v>48</v>
      </c>
      <c r="G67" s="1" t="s">
        <v>49</v>
      </c>
      <c r="H67" s="1" t="s">
        <v>50</v>
      </c>
      <c r="J67" s="1" t="s">
        <v>51</v>
      </c>
      <c r="K67" s="1" t="s">
        <v>52</v>
      </c>
      <c r="L67" s="1" t="s">
        <v>53</v>
      </c>
      <c r="M67" s="1" t="s">
        <v>305</v>
      </c>
      <c r="N67" s="1" t="s">
        <v>348</v>
      </c>
      <c r="O67" s="1" t="s">
        <v>349</v>
      </c>
      <c r="P67" s="1" t="s">
        <v>350</v>
      </c>
    </row>
    <row r="68">
      <c r="A68" s="2">
        <v>44826.19934027778</v>
      </c>
      <c r="B68" s="2">
        <v>44826.202256944445</v>
      </c>
      <c r="C68" s="1">
        <v>252.0</v>
      </c>
      <c r="D68" s="2">
        <v>44826.20226851852</v>
      </c>
      <c r="E68" s="1" t="s">
        <v>351</v>
      </c>
      <c r="F68" s="1" t="s">
        <v>48</v>
      </c>
      <c r="G68" s="1" t="s">
        <v>65</v>
      </c>
      <c r="H68" s="1" t="s">
        <v>50</v>
      </c>
      <c r="J68" s="1" t="s">
        <v>51</v>
      </c>
      <c r="K68" s="1" t="s">
        <v>52</v>
      </c>
      <c r="L68" s="1" t="s">
        <v>352</v>
      </c>
      <c r="M68" s="1" t="s">
        <v>353</v>
      </c>
      <c r="N68" s="1" t="s">
        <v>354</v>
      </c>
      <c r="P68" s="1" t="s">
        <v>355</v>
      </c>
    </row>
    <row r="69">
      <c r="A69" s="2">
        <v>44826.20369212963</v>
      </c>
      <c r="B69" s="2">
        <v>44826.204976851855</v>
      </c>
      <c r="C69" s="1">
        <v>110.0</v>
      </c>
      <c r="D69" s="2">
        <v>44826.204976851855</v>
      </c>
      <c r="E69" s="1" t="s">
        <v>356</v>
      </c>
      <c r="F69" s="1" t="s">
        <v>48</v>
      </c>
      <c r="G69" s="1" t="s">
        <v>65</v>
      </c>
      <c r="H69" s="1" t="s">
        <v>59</v>
      </c>
      <c r="J69" s="1" t="s">
        <v>51</v>
      </c>
      <c r="K69" s="1" t="s">
        <v>52</v>
      </c>
      <c r="L69" s="1" t="s">
        <v>297</v>
      </c>
      <c r="M69" s="1" t="s">
        <v>357</v>
      </c>
      <c r="N69" s="1" t="s">
        <v>358</v>
      </c>
      <c r="O69" s="1" t="s">
        <v>359</v>
      </c>
      <c r="P69" s="1" t="s">
        <v>360</v>
      </c>
    </row>
    <row r="70">
      <c r="A70" s="2">
        <v>44826.20517361111</v>
      </c>
      <c r="B70" s="2">
        <v>44826.20579861111</v>
      </c>
      <c r="C70" s="1">
        <v>53.0</v>
      </c>
      <c r="D70" s="2">
        <v>44826.20579861111</v>
      </c>
      <c r="E70" s="1" t="s">
        <v>361</v>
      </c>
      <c r="F70" s="1" t="s">
        <v>48</v>
      </c>
      <c r="G70" s="1" t="s">
        <v>49</v>
      </c>
      <c r="H70" s="1" t="s">
        <v>59</v>
      </c>
      <c r="J70" s="1" t="s">
        <v>52</v>
      </c>
      <c r="K70" s="1" t="s">
        <v>52</v>
      </c>
      <c r="L70" s="1" t="s">
        <v>53</v>
      </c>
      <c r="M70" s="1" t="s">
        <v>362</v>
      </c>
      <c r="N70" s="1" t="s">
        <v>363</v>
      </c>
      <c r="O70" s="1" t="s">
        <v>364</v>
      </c>
      <c r="P70" s="1" t="s">
        <v>365</v>
      </c>
    </row>
    <row r="71">
      <c r="A71" s="2">
        <v>44826.20350694445</v>
      </c>
      <c r="B71" s="2">
        <v>44826.20675925926</v>
      </c>
      <c r="C71" s="1">
        <v>281.0</v>
      </c>
      <c r="D71" s="2">
        <v>44826.20675925926</v>
      </c>
      <c r="E71" s="1" t="s">
        <v>366</v>
      </c>
      <c r="F71" s="1" t="s">
        <v>48</v>
      </c>
      <c r="G71" s="1" t="s">
        <v>49</v>
      </c>
      <c r="H71" s="1" t="s">
        <v>50</v>
      </c>
      <c r="J71" s="1" t="s">
        <v>51</v>
      </c>
      <c r="K71" s="1" t="s">
        <v>52</v>
      </c>
      <c r="L71" s="1" t="s">
        <v>367</v>
      </c>
      <c r="M71" s="1" t="s">
        <v>171</v>
      </c>
      <c r="N71" s="1" t="s">
        <v>368</v>
      </c>
      <c r="O71" s="1" t="s">
        <v>369</v>
      </c>
      <c r="P71" s="1" t="s">
        <v>370</v>
      </c>
    </row>
    <row r="72">
      <c r="A72" s="2">
        <v>44826.21099537037</v>
      </c>
      <c r="B72" s="2">
        <v>44826.211597222224</v>
      </c>
      <c r="C72" s="1">
        <v>51.0</v>
      </c>
      <c r="D72" s="2">
        <v>44826.211597222224</v>
      </c>
      <c r="E72" s="1" t="s">
        <v>371</v>
      </c>
      <c r="F72" s="1" t="s">
        <v>48</v>
      </c>
      <c r="G72" s="1" t="s">
        <v>49</v>
      </c>
      <c r="H72" s="1" t="s">
        <v>50</v>
      </c>
      <c r="J72" s="1" t="s">
        <v>51</v>
      </c>
      <c r="K72" s="1" t="s">
        <v>52</v>
      </c>
      <c r="L72" s="1" t="s">
        <v>175</v>
      </c>
      <c r="M72" s="1" t="s">
        <v>217</v>
      </c>
      <c r="N72" s="1" t="s">
        <v>148</v>
      </c>
      <c r="O72" s="1" t="s">
        <v>372</v>
      </c>
      <c r="P72" s="1" t="s">
        <v>373</v>
      </c>
    </row>
    <row r="73">
      <c r="A73" s="2">
        <v>44826.211539351854</v>
      </c>
      <c r="B73" s="2">
        <v>44826.21472222222</v>
      </c>
      <c r="C73" s="1">
        <v>274.0</v>
      </c>
      <c r="D73" s="2">
        <v>44826.21472222222</v>
      </c>
      <c r="E73" s="1" t="s">
        <v>374</v>
      </c>
      <c r="F73" s="1" t="s">
        <v>48</v>
      </c>
      <c r="G73" s="1" t="s">
        <v>65</v>
      </c>
      <c r="H73" s="1" t="s">
        <v>50</v>
      </c>
      <c r="J73" s="1" t="s">
        <v>51</v>
      </c>
      <c r="K73" s="1" t="s">
        <v>52</v>
      </c>
      <c r="L73" s="1" t="s">
        <v>375</v>
      </c>
      <c r="M73" s="1" t="s">
        <v>376</v>
      </c>
      <c r="N73" s="1" t="s">
        <v>377</v>
      </c>
      <c r="O73" s="1" t="s">
        <v>378</v>
      </c>
      <c r="P73" s="1" t="s">
        <v>379</v>
      </c>
    </row>
    <row r="74">
      <c r="A74" s="2">
        <v>44826.21753472222</v>
      </c>
      <c r="B74" s="2">
        <v>44826.21921296296</v>
      </c>
      <c r="C74" s="1">
        <v>145.0</v>
      </c>
      <c r="D74" s="2">
        <v>44826.21922453704</v>
      </c>
      <c r="E74" s="1" t="s">
        <v>380</v>
      </c>
      <c r="F74" s="1" t="s">
        <v>48</v>
      </c>
      <c r="G74" s="1" t="s">
        <v>74</v>
      </c>
      <c r="H74" s="1" t="s">
        <v>50</v>
      </c>
      <c r="J74" s="1" t="s">
        <v>51</v>
      </c>
      <c r="K74" s="1" t="s">
        <v>52</v>
      </c>
      <c r="L74" s="1" t="s">
        <v>89</v>
      </c>
      <c r="M74" s="1" t="s">
        <v>381</v>
      </c>
      <c r="N74" s="1" t="s">
        <v>382</v>
      </c>
      <c r="O74" s="1" t="s">
        <v>383</v>
      </c>
      <c r="P74" s="1" t="s">
        <v>384</v>
      </c>
    </row>
    <row r="75">
      <c r="A75" s="2">
        <v>44826.241527777776</v>
      </c>
      <c r="B75" s="2">
        <v>44826.24251157408</v>
      </c>
      <c r="C75" s="1">
        <v>85.0</v>
      </c>
      <c r="D75" s="2">
        <v>44826.24252314815</v>
      </c>
      <c r="E75" s="1" t="s">
        <v>385</v>
      </c>
      <c r="F75" s="1" t="s">
        <v>48</v>
      </c>
      <c r="G75" s="1" t="s">
        <v>49</v>
      </c>
      <c r="H75" s="1" t="s">
        <v>50</v>
      </c>
      <c r="J75" s="1" t="s">
        <v>51</v>
      </c>
      <c r="K75" s="1" t="s">
        <v>52</v>
      </c>
      <c r="L75" s="1" t="s">
        <v>386</v>
      </c>
      <c r="M75" s="1" t="s">
        <v>387</v>
      </c>
      <c r="N75" s="1" t="s">
        <v>388</v>
      </c>
      <c r="O75" s="1" t="s">
        <v>389</v>
      </c>
      <c r="P75" s="1" t="s">
        <v>390</v>
      </c>
    </row>
    <row r="76">
      <c r="A76" s="2">
        <v>44826.25231481482</v>
      </c>
      <c r="B76" s="2">
        <v>44826.25733796296</v>
      </c>
      <c r="C76" s="1">
        <v>434.0</v>
      </c>
      <c r="D76" s="2">
        <v>44826.25734953704</v>
      </c>
      <c r="E76" s="1" t="s">
        <v>391</v>
      </c>
      <c r="F76" s="1" t="s">
        <v>48</v>
      </c>
      <c r="G76" s="1" t="s">
        <v>49</v>
      </c>
      <c r="H76" s="1" t="s">
        <v>59</v>
      </c>
      <c r="J76" s="1" t="s">
        <v>51</v>
      </c>
      <c r="K76" s="1" t="s">
        <v>52</v>
      </c>
      <c r="L76" s="1" t="s">
        <v>392</v>
      </c>
      <c r="M76" s="1" t="s">
        <v>393</v>
      </c>
      <c r="N76" s="1" t="s">
        <v>394</v>
      </c>
      <c r="O76" s="1" t="s">
        <v>395</v>
      </c>
      <c r="P76" s="1" t="s">
        <v>396</v>
      </c>
    </row>
    <row r="77">
      <c r="A77" s="2">
        <v>44826.2544212963</v>
      </c>
      <c r="B77" s="2">
        <v>44826.258206018516</v>
      </c>
      <c r="C77" s="1">
        <v>327.0</v>
      </c>
      <c r="D77" s="2">
        <v>44826.25821759259</v>
      </c>
      <c r="E77" s="1" t="s">
        <v>397</v>
      </c>
      <c r="F77" s="1" t="s">
        <v>48</v>
      </c>
      <c r="G77" s="1" t="s">
        <v>49</v>
      </c>
      <c r="H77" s="1" t="s">
        <v>59</v>
      </c>
      <c r="J77" s="1" t="s">
        <v>51</v>
      </c>
      <c r="K77" s="1" t="s">
        <v>52</v>
      </c>
      <c r="L77" s="1" t="s">
        <v>398</v>
      </c>
      <c r="M77" s="1" t="s">
        <v>110</v>
      </c>
      <c r="N77" s="1" t="s">
        <v>399</v>
      </c>
      <c r="O77" s="1" t="s">
        <v>400</v>
      </c>
    </row>
    <row r="78">
      <c r="A78" s="2">
        <v>44826.276979166665</v>
      </c>
      <c r="B78" s="2">
        <v>44826.28716435185</v>
      </c>
      <c r="C78" s="1">
        <v>880.0</v>
      </c>
      <c r="D78" s="2">
        <v>44826.28717592593</v>
      </c>
      <c r="E78" s="1" t="s">
        <v>401</v>
      </c>
      <c r="F78" s="1" t="s">
        <v>48</v>
      </c>
      <c r="G78" s="1" t="s">
        <v>74</v>
      </c>
      <c r="H78" s="1" t="s">
        <v>50</v>
      </c>
      <c r="J78" s="1" t="s">
        <v>51</v>
      </c>
      <c r="K78" s="1" t="s">
        <v>52</v>
      </c>
      <c r="L78" s="1" t="s">
        <v>89</v>
      </c>
      <c r="M78" s="1" t="s">
        <v>402</v>
      </c>
      <c r="N78" s="1" t="s">
        <v>403</v>
      </c>
      <c r="O78" s="1" t="s">
        <v>404</v>
      </c>
    </row>
    <row r="79">
      <c r="A79" s="2">
        <v>44826.280069444445</v>
      </c>
      <c r="B79" s="2">
        <v>44826.287523148145</v>
      </c>
      <c r="C79" s="1">
        <v>643.0</v>
      </c>
      <c r="D79" s="2">
        <v>44826.287523148145</v>
      </c>
      <c r="E79" s="1" t="s">
        <v>405</v>
      </c>
      <c r="F79" s="1" t="s">
        <v>48</v>
      </c>
      <c r="G79" s="1" t="s">
        <v>49</v>
      </c>
      <c r="H79" s="1" t="s">
        <v>50</v>
      </c>
      <c r="J79" s="1" t="s">
        <v>51</v>
      </c>
      <c r="K79" s="1" t="s">
        <v>52</v>
      </c>
      <c r="L79" s="1" t="s">
        <v>53</v>
      </c>
      <c r="M79" s="1" t="s">
        <v>340</v>
      </c>
      <c r="N79" s="1" t="s">
        <v>406</v>
      </c>
      <c r="O79" s="1" t="s">
        <v>51</v>
      </c>
      <c r="P79" s="1" t="s">
        <v>407</v>
      </c>
    </row>
    <row r="80">
      <c r="A80" s="2">
        <v>44826.29895833333</v>
      </c>
      <c r="B80" s="2">
        <v>44826.30131944444</v>
      </c>
      <c r="C80" s="1">
        <v>203.0</v>
      </c>
      <c r="D80" s="2">
        <v>44826.30131944444</v>
      </c>
      <c r="E80" s="1" t="s">
        <v>408</v>
      </c>
      <c r="F80" s="1" t="s">
        <v>48</v>
      </c>
      <c r="G80" s="1" t="s">
        <v>49</v>
      </c>
      <c r="H80" s="1" t="s">
        <v>59</v>
      </c>
      <c r="J80" s="1" t="s">
        <v>51</v>
      </c>
      <c r="K80" s="1" t="s">
        <v>52</v>
      </c>
      <c r="L80" s="1" t="s">
        <v>409</v>
      </c>
      <c r="M80" s="1" t="s">
        <v>410</v>
      </c>
      <c r="N80" s="1" t="s">
        <v>411</v>
      </c>
      <c r="O80" s="1" t="s">
        <v>412</v>
      </c>
      <c r="P80" s="1" t="s">
        <v>413</v>
      </c>
    </row>
    <row r="81">
      <c r="A81" s="2">
        <v>44826.30792824074</v>
      </c>
      <c r="B81" s="2">
        <v>44826.312743055554</v>
      </c>
      <c r="C81" s="1">
        <v>415.0</v>
      </c>
      <c r="D81" s="2">
        <v>44826.31275462963</v>
      </c>
      <c r="E81" s="1" t="s">
        <v>414</v>
      </c>
      <c r="F81" s="1" t="s">
        <v>48</v>
      </c>
      <c r="G81" s="1" t="s">
        <v>74</v>
      </c>
      <c r="H81" s="1" t="s">
        <v>50</v>
      </c>
      <c r="J81" s="1" t="s">
        <v>51</v>
      </c>
      <c r="K81" s="1" t="s">
        <v>52</v>
      </c>
      <c r="L81" s="1" t="s">
        <v>415</v>
      </c>
      <c r="M81" s="1" t="s">
        <v>54</v>
      </c>
      <c r="N81" s="1" t="s">
        <v>416</v>
      </c>
      <c r="O81" s="1" t="s">
        <v>417</v>
      </c>
      <c r="P81" s="1" t="s">
        <v>418</v>
      </c>
    </row>
    <row r="82">
      <c r="A82" s="2">
        <v>44826.330983796295</v>
      </c>
      <c r="B82" s="2">
        <v>44826.33288194444</v>
      </c>
      <c r="C82" s="1">
        <v>163.0</v>
      </c>
      <c r="D82" s="2">
        <v>44826.33289351852</v>
      </c>
      <c r="E82" s="1" t="s">
        <v>419</v>
      </c>
      <c r="F82" s="1" t="s">
        <v>48</v>
      </c>
      <c r="G82" s="1" t="s">
        <v>49</v>
      </c>
      <c r="H82" s="1" t="s">
        <v>50</v>
      </c>
      <c r="J82" s="1" t="s">
        <v>51</v>
      </c>
      <c r="K82" s="1" t="s">
        <v>52</v>
      </c>
      <c r="L82" s="1" t="s">
        <v>53</v>
      </c>
      <c r="M82" s="1" t="s">
        <v>420</v>
      </c>
      <c r="N82" s="1" t="s">
        <v>421</v>
      </c>
      <c r="O82" s="1" t="s">
        <v>422</v>
      </c>
      <c r="P82" s="1" t="s">
        <v>423</v>
      </c>
    </row>
    <row r="83">
      <c r="A83" s="2">
        <v>44826.33630787037</v>
      </c>
      <c r="B83" s="2">
        <v>44826.34302083333</v>
      </c>
      <c r="C83" s="1">
        <v>580.0</v>
      </c>
      <c r="D83" s="2">
        <v>44826.34302083333</v>
      </c>
      <c r="E83" s="1" t="s">
        <v>424</v>
      </c>
      <c r="F83" s="1" t="s">
        <v>48</v>
      </c>
      <c r="G83" s="1" t="s">
        <v>49</v>
      </c>
      <c r="H83" s="1" t="s">
        <v>50</v>
      </c>
      <c r="J83" s="1" t="s">
        <v>51</v>
      </c>
      <c r="K83" s="1" t="s">
        <v>52</v>
      </c>
      <c r="L83" s="1" t="s">
        <v>89</v>
      </c>
      <c r="M83" s="1" t="s">
        <v>425</v>
      </c>
      <c r="N83" s="1" t="s">
        <v>426</v>
      </c>
      <c r="O83" s="1" t="s">
        <v>427</v>
      </c>
      <c r="P83" s="1" t="s">
        <v>428</v>
      </c>
    </row>
    <row r="84">
      <c r="A84" s="2">
        <v>44826.343043981484</v>
      </c>
      <c r="B84" s="2">
        <v>44826.344351851854</v>
      </c>
      <c r="C84" s="1">
        <v>113.0</v>
      </c>
      <c r="D84" s="2">
        <v>44826.344363425924</v>
      </c>
      <c r="E84" s="1" t="s">
        <v>429</v>
      </c>
      <c r="F84" s="1" t="s">
        <v>48</v>
      </c>
      <c r="G84" s="1" t="s">
        <v>49</v>
      </c>
      <c r="H84" s="1" t="s">
        <v>50</v>
      </c>
      <c r="J84" s="1" t="s">
        <v>51</v>
      </c>
      <c r="K84" s="1" t="s">
        <v>52</v>
      </c>
      <c r="L84" s="1" t="s">
        <v>367</v>
      </c>
      <c r="M84" s="1" t="s">
        <v>430</v>
      </c>
      <c r="N84" s="1" t="s">
        <v>431</v>
      </c>
      <c r="O84" s="1" t="s">
        <v>432</v>
      </c>
    </row>
    <row r="85">
      <c r="A85" s="2">
        <v>44826.33940972222</v>
      </c>
      <c r="B85" s="2">
        <v>44826.34556712963</v>
      </c>
      <c r="C85" s="1">
        <v>532.0</v>
      </c>
      <c r="D85" s="2">
        <v>44826.3455787037</v>
      </c>
      <c r="E85" s="1" t="s">
        <v>433</v>
      </c>
      <c r="F85" s="1" t="s">
        <v>48</v>
      </c>
      <c r="G85" s="1" t="s">
        <v>49</v>
      </c>
      <c r="H85" s="1" t="s">
        <v>59</v>
      </c>
      <c r="J85" s="1" t="s">
        <v>51</v>
      </c>
      <c r="K85" s="1" t="s">
        <v>51</v>
      </c>
      <c r="L85" s="1" t="s">
        <v>434</v>
      </c>
      <c r="M85" s="1" t="s">
        <v>435</v>
      </c>
      <c r="N85" s="1" t="s">
        <v>436</v>
      </c>
      <c r="O85" s="1" t="s">
        <v>437</v>
      </c>
      <c r="P85" s="1" t="s">
        <v>438</v>
      </c>
    </row>
    <row r="86">
      <c r="A86" s="2">
        <v>44826.347233796296</v>
      </c>
      <c r="B86" s="2">
        <v>44826.34869212963</v>
      </c>
      <c r="C86" s="1">
        <v>125.0</v>
      </c>
      <c r="D86" s="2">
        <v>44826.34869212963</v>
      </c>
      <c r="E86" s="1" t="s">
        <v>439</v>
      </c>
      <c r="F86" s="1" t="s">
        <v>48</v>
      </c>
      <c r="G86" s="1" t="s">
        <v>65</v>
      </c>
      <c r="H86" s="1" t="s">
        <v>50</v>
      </c>
      <c r="J86" s="1" t="s">
        <v>51</v>
      </c>
      <c r="K86" s="1" t="s">
        <v>52</v>
      </c>
      <c r="L86" s="1" t="s">
        <v>440</v>
      </c>
      <c r="M86" s="1" t="s">
        <v>441</v>
      </c>
      <c r="N86" s="1" t="s">
        <v>442</v>
      </c>
      <c r="O86" s="1" t="s">
        <v>443</v>
      </c>
    </row>
    <row r="87">
      <c r="A87" s="2">
        <v>44826.34966435185</v>
      </c>
      <c r="B87" s="2">
        <v>44826.35055555555</v>
      </c>
      <c r="C87" s="1">
        <v>76.0</v>
      </c>
      <c r="D87" s="2">
        <v>44826.35055555555</v>
      </c>
      <c r="E87" s="1" t="s">
        <v>444</v>
      </c>
      <c r="F87" s="1" t="s">
        <v>48</v>
      </c>
      <c r="G87" s="1" t="s">
        <v>49</v>
      </c>
      <c r="H87" s="1" t="s">
        <v>50</v>
      </c>
      <c r="J87" s="1" t="s">
        <v>51</v>
      </c>
      <c r="K87" s="1" t="s">
        <v>52</v>
      </c>
      <c r="L87" s="1" t="s">
        <v>104</v>
      </c>
      <c r="M87" s="1" t="s">
        <v>445</v>
      </c>
      <c r="N87" s="1" t="s">
        <v>446</v>
      </c>
      <c r="O87" s="1" t="s">
        <v>447</v>
      </c>
    </row>
    <row r="88">
      <c r="A88" s="2">
        <v>44826.35123842592</v>
      </c>
      <c r="B88" s="2">
        <v>44826.352060185185</v>
      </c>
      <c r="C88" s="1">
        <v>70.0</v>
      </c>
      <c r="D88" s="2">
        <v>44826.352060185185</v>
      </c>
      <c r="E88" s="1" t="s">
        <v>448</v>
      </c>
      <c r="F88" s="1" t="s">
        <v>48</v>
      </c>
      <c r="G88" s="1" t="s">
        <v>65</v>
      </c>
      <c r="H88" s="1" t="s">
        <v>50</v>
      </c>
      <c r="J88" s="1" t="s">
        <v>51</v>
      </c>
      <c r="K88" s="1" t="s">
        <v>52</v>
      </c>
      <c r="L88" s="1" t="s">
        <v>89</v>
      </c>
      <c r="M88" s="1" t="s">
        <v>449</v>
      </c>
      <c r="N88" s="1" t="s">
        <v>450</v>
      </c>
      <c r="O88" s="1" t="s">
        <v>451</v>
      </c>
      <c r="P88" s="1" t="s">
        <v>452</v>
      </c>
    </row>
    <row r="89">
      <c r="A89" s="2">
        <v>44826.34459490741</v>
      </c>
      <c r="B89" s="2">
        <v>44826.35585648148</v>
      </c>
      <c r="C89" s="1">
        <v>973.0</v>
      </c>
      <c r="D89" s="2">
        <v>44826.35586805556</v>
      </c>
      <c r="E89" s="1" t="s">
        <v>453</v>
      </c>
      <c r="F89" s="1" t="s">
        <v>48</v>
      </c>
      <c r="G89" s="1" t="s">
        <v>49</v>
      </c>
      <c r="H89" s="1" t="s">
        <v>50</v>
      </c>
      <c r="J89" s="1" t="s">
        <v>51</v>
      </c>
      <c r="K89" s="1" t="s">
        <v>52</v>
      </c>
      <c r="L89" s="1" t="s">
        <v>454</v>
      </c>
      <c r="M89" s="1" t="s">
        <v>455</v>
      </c>
      <c r="N89" s="1" t="s">
        <v>456</v>
      </c>
      <c r="O89" s="1" t="s">
        <v>457</v>
      </c>
    </row>
    <row r="90">
      <c r="A90" s="2">
        <v>44826.37100694444</v>
      </c>
      <c r="B90" s="2">
        <v>44826.371828703705</v>
      </c>
      <c r="C90" s="1">
        <v>71.0</v>
      </c>
      <c r="D90" s="2">
        <v>44826.371828703705</v>
      </c>
      <c r="E90" s="1" t="s">
        <v>458</v>
      </c>
      <c r="F90" s="1" t="s">
        <v>48</v>
      </c>
      <c r="G90" s="1" t="s">
        <v>65</v>
      </c>
      <c r="H90" s="1" t="s">
        <v>50</v>
      </c>
      <c r="J90" s="1" t="s">
        <v>51</v>
      </c>
      <c r="K90" s="1" t="s">
        <v>52</v>
      </c>
      <c r="L90" s="1" t="s">
        <v>53</v>
      </c>
      <c r="M90" s="1" t="s">
        <v>54</v>
      </c>
      <c r="N90" s="1" t="s">
        <v>459</v>
      </c>
      <c r="O90" s="1" t="s">
        <v>460</v>
      </c>
      <c r="P90" s="1" t="s">
        <v>461</v>
      </c>
    </row>
    <row r="91">
      <c r="A91" s="2">
        <v>44826.31767361111</v>
      </c>
      <c r="B91" s="2">
        <v>44826.37876157407</v>
      </c>
      <c r="C91" s="1">
        <v>5278.0</v>
      </c>
      <c r="D91" s="2">
        <v>44826.37877314815</v>
      </c>
      <c r="E91" s="1" t="s">
        <v>462</v>
      </c>
      <c r="F91" s="1" t="s">
        <v>48</v>
      </c>
      <c r="G91" s="1" t="s">
        <v>49</v>
      </c>
      <c r="H91" s="1" t="s">
        <v>50</v>
      </c>
      <c r="J91" s="1" t="s">
        <v>51</v>
      </c>
      <c r="K91" s="1" t="s">
        <v>52</v>
      </c>
      <c r="L91" s="1" t="s">
        <v>463</v>
      </c>
      <c r="M91" s="1" t="s">
        <v>464</v>
      </c>
      <c r="N91" s="1" t="s">
        <v>465</v>
      </c>
      <c r="P91" s="1" t="s">
        <v>466</v>
      </c>
    </row>
    <row r="92">
      <c r="A92" s="2">
        <v>44826.38061342593</v>
      </c>
      <c r="B92" s="2">
        <v>44826.38190972222</v>
      </c>
      <c r="C92" s="1">
        <v>112.0</v>
      </c>
      <c r="D92" s="2">
        <v>44826.38193287037</v>
      </c>
      <c r="E92" s="1" t="s">
        <v>467</v>
      </c>
      <c r="F92" s="1" t="s">
        <v>48</v>
      </c>
      <c r="G92" s="1" t="s">
        <v>49</v>
      </c>
      <c r="H92" s="1" t="s">
        <v>50</v>
      </c>
      <c r="J92" s="1" t="s">
        <v>51</v>
      </c>
      <c r="K92" s="1" t="s">
        <v>52</v>
      </c>
      <c r="L92" s="1" t="s">
        <v>89</v>
      </c>
      <c r="M92" s="1" t="s">
        <v>468</v>
      </c>
      <c r="N92" s="1" t="s">
        <v>469</v>
      </c>
      <c r="O92" s="1" t="s">
        <v>470</v>
      </c>
      <c r="P92" s="1" t="s">
        <v>471</v>
      </c>
    </row>
    <row r="93">
      <c r="A93" s="2">
        <v>44826.38960648148</v>
      </c>
      <c r="B93" s="2">
        <v>44826.391747685186</v>
      </c>
      <c r="C93" s="1">
        <v>185.0</v>
      </c>
      <c r="D93" s="2">
        <v>44826.39175925926</v>
      </c>
      <c r="E93" s="1" t="s">
        <v>472</v>
      </c>
      <c r="F93" s="1" t="s">
        <v>48</v>
      </c>
      <c r="G93" s="1" t="s">
        <v>49</v>
      </c>
      <c r="H93" s="1" t="s">
        <v>50</v>
      </c>
      <c r="J93" s="1" t="s">
        <v>51</v>
      </c>
      <c r="K93" s="1" t="s">
        <v>52</v>
      </c>
      <c r="L93" s="1" t="s">
        <v>104</v>
      </c>
      <c r="M93" s="1" t="s">
        <v>473</v>
      </c>
      <c r="N93" s="1" t="s">
        <v>474</v>
      </c>
      <c r="O93" s="1" t="s">
        <v>475</v>
      </c>
    </row>
    <row r="94">
      <c r="A94" s="2">
        <v>44826.46633101852</v>
      </c>
      <c r="B94" s="2">
        <v>44826.46839120371</v>
      </c>
      <c r="C94" s="1">
        <v>177.0</v>
      </c>
      <c r="D94" s="2">
        <v>44826.46839120371</v>
      </c>
      <c r="E94" s="1" t="s">
        <v>476</v>
      </c>
      <c r="F94" s="1" t="s">
        <v>48</v>
      </c>
      <c r="G94" s="1" t="s">
        <v>49</v>
      </c>
      <c r="H94" s="1" t="s">
        <v>50</v>
      </c>
      <c r="J94" s="1" t="s">
        <v>51</v>
      </c>
      <c r="K94" s="1" t="s">
        <v>52</v>
      </c>
      <c r="L94" s="1" t="s">
        <v>53</v>
      </c>
      <c r="M94" s="1" t="s">
        <v>477</v>
      </c>
      <c r="N94" s="1" t="s">
        <v>478</v>
      </c>
      <c r="O94" s="1" t="s">
        <v>479</v>
      </c>
      <c r="P94" s="1" t="s">
        <v>480</v>
      </c>
    </row>
    <row r="95">
      <c r="A95" s="2">
        <v>44826.48388888889</v>
      </c>
      <c r="B95" s="2">
        <v>44826.49013888889</v>
      </c>
      <c r="C95" s="1">
        <v>539.0</v>
      </c>
      <c r="D95" s="2">
        <v>44826.49015046296</v>
      </c>
      <c r="E95" s="1" t="s">
        <v>481</v>
      </c>
      <c r="F95" s="1" t="s">
        <v>48</v>
      </c>
      <c r="G95" s="1" t="s">
        <v>49</v>
      </c>
      <c r="H95" s="1" t="s">
        <v>59</v>
      </c>
      <c r="J95" s="1" t="s">
        <v>51</v>
      </c>
      <c r="K95" s="1" t="s">
        <v>52</v>
      </c>
      <c r="L95" s="1" t="s">
        <v>180</v>
      </c>
      <c r="M95" s="1" t="s">
        <v>482</v>
      </c>
      <c r="N95" s="1" t="s">
        <v>483</v>
      </c>
      <c r="O95" s="1" t="s">
        <v>484</v>
      </c>
      <c r="P95" s="1" t="s">
        <v>485</v>
      </c>
    </row>
    <row r="96">
      <c r="A96" s="2">
        <v>44826.50104166667</v>
      </c>
      <c r="B96" s="2">
        <v>44826.50236111111</v>
      </c>
      <c r="C96" s="1">
        <v>113.0</v>
      </c>
      <c r="D96" s="2">
        <v>44826.50236111111</v>
      </c>
      <c r="E96" s="1" t="s">
        <v>486</v>
      </c>
      <c r="F96" s="1" t="s">
        <v>48</v>
      </c>
      <c r="G96" s="1" t="s">
        <v>49</v>
      </c>
      <c r="H96" s="1" t="s">
        <v>50</v>
      </c>
      <c r="J96" s="1" t="s">
        <v>51</v>
      </c>
      <c r="K96" s="1" t="s">
        <v>52</v>
      </c>
      <c r="L96" s="1" t="s">
        <v>89</v>
      </c>
      <c r="M96" s="1" t="s">
        <v>487</v>
      </c>
      <c r="N96" s="1" t="s">
        <v>488</v>
      </c>
      <c r="O96" s="1" t="s">
        <v>489</v>
      </c>
    </row>
    <row r="97">
      <c r="A97" s="2">
        <v>44826.50094907408</v>
      </c>
      <c r="B97" s="2">
        <v>44826.50292824074</v>
      </c>
      <c r="C97" s="1">
        <v>171.0</v>
      </c>
      <c r="D97" s="2">
        <v>44826.50293981482</v>
      </c>
      <c r="E97" s="1" t="s">
        <v>490</v>
      </c>
      <c r="F97" s="1" t="s">
        <v>48</v>
      </c>
      <c r="G97" s="1" t="s">
        <v>65</v>
      </c>
      <c r="H97" s="1" t="s">
        <v>59</v>
      </c>
      <c r="J97" s="1" t="s">
        <v>51</v>
      </c>
      <c r="K97" s="1" t="s">
        <v>52</v>
      </c>
      <c r="L97" s="1" t="s">
        <v>89</v>
      </c>
      <c r="M97" s="1" t="s">
        <v>491</v>
      </c>
      <c r="N97" s="1" t="s">
        <v>492</v>
      </c>
      <c r="O97" s="1" t="s">
        <v>493</v>
      </c>
      <c r="P97" s="1" t="s">
        <v>494</v>
      </c>
    </row>
    <row r="98">
      <c r="A98" s="2">
        <v>44826.51730324074</v>
      </c>
      <c r="B98" s="2">
        <v>44826.518229166664</v>
      </c>
      <c r="C98" s="1">
        <v>79.0</v>
      </c>
      <c r="D98" s="2">
        <v>44826.518229166664</v>
      </c>
      <c r="E98" s="1" t="s">
        <v>495</v>
      </c>
      <c r="F98" s="1" t="s">
        <v>48</v>
      </c>
      <c r="G98" s="1" t="s">
        <v>65</v>
      </c>
      <c r="H98" s="1" t="s">
        <v>50</v>
      </c>
      <c r="J98" s="1" t="s">
        <v>51</v>
      </c>
      <c r="K98" s="1" t="s">
        <v>52</v>
      </c>
      <c r="L98" s="1" t="s">
        <v>496</v>
      </c>
      <c r="M98" s="1" t="s">
        <v>54</v>
      </c>
      <c r="N98" s="1" t="s">
        <v>497</v>
      </c>
      <c r="O98" s="1" t="s">
        <v>498</v>
      </c>
    </row>
    <row r="99">
      <c r="A99" s="2">
        <v>44826.51697916666</v>
      </c>
      <c r="B99" s="2">
        <v>44826.529178240744</v>
      </c>
      <c r="C99" s="1">
        <v>1054.0</v>
      </c>
      <c r="D99" s="2">
        <v>44826.529178240744</v>
      </c>
      <c r="E99" s="1" t="s">
        <v>499</v>
      </c>
      <c r="F99" s="1" t="s">
        <v>48</v>
      </c>
      <c r="G99" s="1" t="s">
        <v>49</v>
      </c>
      <c r="H99" s="1" t="s">
        <v>50</v>
      </c>
      <c r="J99" s="1" t="s">
        <v>51</v>
      </c>
      <c r="K99" s="1" t="s">
        <v>52</v>
      </c>
      <c r="L99" s="1" t="s">
        <v>89</v>
      </c>
      <c r="M99" s="1" t="s">
        <v>500</v>
      </c>
      <c r="N99" s="1" t="s">
        <v>501</v>
      </c>
      <c r="O99" s="1" t="s">
        <v>502</v>
      </c>
      <c r="P99" s="1" t="s">
        <v>503</v>
      </c>
    </row>
    <row r="100">
      <c r="A100" s="2">
        <v>44826.56077546296</v>
      </c>
      <c r="B100" s="2">
        <v>44826.5619212963</v>
      </c>
      <c r="C100" s="1">
        <v>99.0</v>
      </c>
      <c r="D100" s="2">
        <v>44826.5619212963</v>
      </c>
      <c r="E100" s="1" t="s">
        <v>504</v>
      </c>
      <c r="F100" s="1" t="s">
        <v>48</v>
      </c>
      <c r="G100" s="1" t="s">
        <v>49</v>
      </c>
      <c r="H100" s="1" t="s">
        <v>50</v>
      </c>
      <c r="J100" s="1" t="s">
        <v>52</v>
      </c>
      <c r="K100" s="1" t="s">
        <v>52</v>
      </c>
      <c r="L100" s="1" t="s">
        <v>53</v>
      </c>
      <c r="M100" s="1" t="s">
        <v>505</v>
      </c>
      <c r="N100" s="1" t="s">
        <v>506</v>
      </c>
      <c r="O100" s="1" t="s">
        <v>507</v>
      </c>
      <c r="P100" s="1" t="s">
        <v>508</v>
      </c>
    </row>
    <row r="101">
      <c r="A101" s="2">
        <v>44826.60821759259</v>
      </c>
      <c r="B101" s="2">
        <v>44826.60949074074</v>
      </c>
      <c r="C101" s="1">
        <v>109.0</v>
      </c>
      <c r="D101" s="2">
        <v>44826.60949074074</v>
      </c>
      <c r="E101" s="1" t="s">
        <v>509</v>
      </c>
      <c r="F101" s="1" t="s">
        <v>48</v>
      </c>
      <c r="G101" s="1" t="s">
        <v>49</v>
      </c>
      <c r="H101" s="1" t="s">
        <v>50</v>
      </c>
      <c r="J101" s="1" t="s">
        <v>51</v>
      </c>
      <c r="K101" s="1" t="s">
        <v>52</v>
      </c>
      <c r="L101" s="1" t="s">
        <v>127</v>
      </c>
      <c r="M101" s="1" t="s">
        <v>510</v>
      </c>
      <c r="N101" s="1" t="s">
        <v>511</v>
      </c>
      <c r="O101" s="1" t="s">
        <v>512</v>
      </c>
      <c r="P101" s="1" t="s">
        <v>513</v>
      </c>
    </row>
    <row r="102">
      <c r="A102" s="2">
        <v>44827.124548611115</v>
      </c>
      <c r="B102" s="2">
        <v>44827.126122685186</v>
      </c>
      <c r="C102" s="1">
        <v>136.0</v>
      </c>
      <c r="D102" s="2">
        <v>44827.12613425926</v>
      </c>
      <c r="E102" s="1" t="s">
        <v>514</v>
      </c>
      <c r="F102" s="1" t="s">
        <v>48</v>
      </c>
      <c r="G102" s="3">
        <v>44912.0</v>
      </c>
      <c r="H102" s="1" t="s">
        <v>50</v>
      </c>
      <c r="J102" s="1" t="s">
        <v>51</v>
      </c>
      <c r="K102" s="1" t="s">
        <v>52</v>
      </c>
      <c r="L102" s="1" t="s">
        <v>515</v>
      </c>
      <c r="M102" s="1" t="s">
        <v>516</v>
      </c>
      <c r="N102" s="1" t="s">
        <v>517</v>
      </c>
      <c r="O102" s="1" t="s">
        <v>518</v>
      </c>
    </row>
    <row r="103">
      <c r="A103" s="2">
        <v>44827.15825231482</v>
      </c>
      <c r="B103" s="2">
        <v>44827.163136574076</v>
      </c>
      <c r="C103" s="1">
        <v>422.0</v>
      </c>
      <c r="D103" s="2">
        <v>44827.163136574076</v>
      </c>
      <c r="E103" s="1" t="s">
        <v>519</v>
      </c>
      <c r="F103" s="1" t="s">
        <v>48</v>
      </c>
      <c r="G103" s="1" t="s">
        <v>49</v>
      </c>
      <c r="H103" s="1" t="s">
        <v>59</v>
      </c>
      <c r="J103" s="1" t="s">
        <v>51</v>
      </c>
      <c r="K103" s="1" t="s">
        <v>52</v>
      </c>
      <c r="L103" s="1" t="s">
        <v>127</v>
      </c>
      <c r="M103" s="1" t="s">
        <v>520</v>
      </c>
      <c r="N103" s="1" t="s">
        <v>521</v>
      </c>
      <c r="O103" s="1" t="s">
        <v>522</v>
      </c>
      <c r="P103" s="1" t="s">
        <v>523</v>
      </c>
    </row>
    <row r="104">
      <c r="A104" s="2">
        <v>44828.33231481481</v>
      </c>
      <c r="B104" s="2">
        <v>44828.33930555556</v>
      </c>
      <c r="C104" s="1">
        <v>604.0</v>
      </c>
      <c r="D104" s="2">
        <v>44828.33930555556</v>
      </c>
      <c r="E104" s="1" t="s">
        <v>524</v>
      </c>
      <c r="F104" s="1" t="s">
        <v>48</v>
      </c>
      <c r="G104" s="1" t="s">
        <v>49</v>
      </c>
      <c r="H104" s="1" t="s">
        <v>50</v>
      </c>
      <c r="J104" s="1" t="s">
        <v>51</v>
      </c>
      <c r="K104" s="1" t="s">
        <v>52</v>
      </c>
      <c r="L104" s="1" t="s">
        <v>175</v>
      </c>
      <c r="M104" s="1" t="s">
        <v>217</v>
      </c>
      <c r="N104" s="1" t="s">
        <v>525</v>
      </c>
      <c r="O104" s="1" t="s">
        <v>526</v>
      </c>
      <c r="P104" s="1" t="s">
        <v>527</v>
      </c>
    </row>
    <row r="105">
      <c r="A105" s="2">
        <v>44828.535104166665</v>
      </c>
      <c r="B105" s="2">
        <v>44828.53739583334</v>
      </c>
      <c r="C105" s="1">
        <v>197.0</v>
      </c>
      <c r="D105" s="2">
        <v>44828.537407407406</v>
      </c>
      <c r="E105" s="1" t="s">
        <v>528</v>
      </c>
      <c r="F105" s="1" t="s">
        <v>48</v>
      </c>
      <c r="G105" s="1" t="s">
        <v>49</v>
      </c>
      <c r="H105" s="1" t="s">
        <v>50</v>
      </c>
      <c r="J105" s="1" t="s">
        <v>51</v>
      </c>
      <c r="K105" s="1" t="s">
        <v>52</v>
      </c>
      <c r="L105" s="1" t="s">
        <v>53</v>
      </c>
      <c r="M105" s="1" t="s">
        <v>529</v>
      </c>
      <c r="N105" s="1" t="s">
        <v>530</v>
      </c>
      <c r="O105" s="1" t="s">
        <v>531</v>
      </c>
    </row>
    <row r="106">
      <c r="A106" s="2">
        <v>44828.715775462966</v>
      </c>
      <c r="B106" s="2">
        <v>44828.71778935185</v>
      </c>
      <c r="C106" s="1">
        <v>174.0</v>
      </c>
      <c r="D106" s="2">
        <v>44828.71778935185</v>
      </c>
      <c r="E106" s="1" t="s">
        <v>532</v>
      </c>
      <c r="F106" s="1" t="s">
        <v>48</v>
      </c>
      <c r="G106" s="1" t="s">
        <v>49</v>
      </c>
      <c r="H106" s="1" t="s">
        <v>50</v>
      </c>
      <c r="J106" s="1" t="s">
        <v>51</v>
      </c>
      <c r="K106" s="1" t="s">
        <v>52</v>
      </c>
      <c r="L106" s="1" t="s">
        <v>127</v>
      </c>
      <c r="M106" s="1" t="s">
        <v>533</v>
      </c>
      <c r="N106" s="1" t="s">
        <v>534</v>
      </c>
      <c r="O106" s="1" t="s">
        <v>535</v>
      </c>
      <c r="P106" s="1" t="s">
        <v>536</v>
      </c>
    </row>
    <row r="107">
      <c r="A107" s="2">
        <v>44829.43423611111</v>
      </c>
      <c r="B107" s="2">
        <v>44829.43649305555</v>
      </c>
      <c r="C107" s="1">
        <v>195.0</v>
      </c>
      <c r="D107" s="2">
        <v>44829.43650462963</v>
      </c>
      <c r="E107" s="1" t="s">
        <v>537</v>
      </c>
      <c r="F107" s="1" t="s">
        <v>48</v>
      </c>
      <c r="G107" s="1" t="s">
        <v>65</v>
      </c>
      <c r="H107" s="1" t="s">
        <v>59</v>
      </c>
      <c r="J107" s="1" t="s">
        <v>51</v>
      </c>
      <c r="K107" s="1" t="s">
        <v>52</v>
      </c>
      <c r="L107" s="1" t="s">
        <v>53</v>
      </c>
      <c r="M107" s="1" t="s">
        <v>538</v>
      </c>
      <c r="N107" s="1" t="s">
        <v>539</v>
      </c>
      <c r="O107" s="1" t="s">
        <v>540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2" max="12" width="43.0"/>
    <col customWidth="1" min="13" max="13" width="48.75"/>
    <col customWidth="1" min="14" max="14" width="25.13"/>
    <col customWidth="1" min="15" max="15" width="100.13"/>
    <col customWidth="1" min="16" max="16" width="32.25"/>
    <col customWidth="1" min="17" max="17" width="100.13"/>
    <col customWidth="1" min="18" max="18" width="25.5"/>
    <col customWidth="1" min="19" max="19" width="87.63"/>
  </cols>
  <sheetData>
    <row r="1">
      <c r="A1" s="4" t="s">
        <v>0</v>
      </c>
      <c r="B1" s="4" t="s">
        <v>1</v>
      </c>
      <c r="C1" s="4" t="s">
        <v>2</v>
      </c>
      <c r="D1" s="4" t="s">
        <v>3</v>
      </c>
      <c r="E1" s="4" t="s">
        <v>4</v>
      </c>
      <c r="F1" s="4" t="s">
        <v>5</v>
      </c>
      <c r="G1" s="4" t="s">
        <v>6</v>
      </c>
      <c r="H1" s="4" t="s">
        <v>7</v>
      </c>
      <c r="I1" s="4" t="s">
        <v>8</v>
      </c>
      <c r="J1" s="4" t="s">
        <v>9</v>
      </c>
      <c r="K1" s="4" t="s">
        <v>10</v>
      </c>
      <c r="L1" s="4" t="s">
        <v>11</v>
      </c>
      <c r="M1" s="4" t="s">
        <v>12</v>
      </c>
      <c r="N1" s="5"/>
      <c r="O1" s="4" t="s">
        <v>13</v>
      </c>
      <c r="P1" s="5"/>
      <c r="Q1" s="4" t="s">
        <v>14</v>
      </c>
      <c r="R1" s="5"/>
      <c r="S1" s="4" t="s">
        <v>15</v>
      </c>
      <c r="T1" s="6"/>
      <c r="U1" s="6"/>
      <c r="V1" s="6"/>
      <c r="W1" s="6"/>
      <c r="X1" s="6"/>
    </row>
    <row r="2">
      <c r="A2" s="4" t="s">
        <v>16</v>
      </c>
      <c r="B2" s="4" t="s">
        <v>17</v>
      </c>
      <c r="C2" s="4" t="s">
        <v>2</v>
      </c>
      <c r="D2" s="4" t="s">
        <v>18</v>
      </c>
      <c r="E2" s="4" t="s">
        <v>19</v>
      </c>
      <c r="F2" s="4" t="s">
        <v>20</v>
      </c>
      <c r="G2" s="4" t="s">
        <v>21</v>
      </c>
      <c r="H2" s="4" t="s">
        <v>22</v>
      </c>
      <c r="I2" s="4" t="s">
        <v>23</v>
      </c>
      <c r="J2" s="4" t="s">
        <v>24</v>
      </c>
      <c r="K2" s="4" t="s">
        <v>25</v>
      </c>
      <c r="L2" s="4" t="s">
        <v>26</v>
      </c>
      <c r="M2" s="4" t="s">
        <v>27</v>
      </c>
      <c r="N2" s="5"/>
      <c r="O2" s="4" t="s">
        <v>28</v>
      </c>
      <c r="P2" s="5"/>
      <c r="Q2" s="4" t="s">
        <v>29</v>
      </c>
      <c r="R2" s="5"/>
      <c r="S2" s="4" t="s">
        <v>30</v>
      </c>
      <c r="T2" s="6"/>
      <c r="U2" s="6"/>
      <c r="V2" s="6"/>
      <c r="W2" s="6"/>
      <c r="X2" s="6"/>
    </row>
    <row r="3">
      <c r="A3" s="4" t="s">
        <v>31</v>
      </c>
      <c r="B3" s="4" t="s">
        <v>32</v>
      </c>
      <c r="C3" s="4" t="s">
        <v>33</v>
      </c>
      <c r="D3" s="4" t="s">
        <v>34</v>
      </c>
      <c r="E3" s="4" t="s">
        <v>35</v>
      </c>
      <c r="F3" s="4" t="s">
        <v>36</v>
      </c>
      <c r="G3" s="4" t="s">
        <v>37</v>
      </c>
      <c r="H3" s="4" t="s">
        <v>38</v>
      </c>
      <c r="I3" s="4" t="s">
        <v>39</v>
      </c>
      <c r="J3" s="4" t="s">
        <v>40</v>
      </c>
      <c r="K3" s="4" t="s">
        <v>41</v>
      </c>
      <c r="L3" s="4" t="s">
        <v>42</v>
      </c>
      <c r="M3" s="4" t="s">
        <v>43</v>
      </c>
      <c r="N3" s="4" t="s">
        <v>541</v>
      </c>
      <c r="O3" s="4" t="s">
        <v>44</v>
      </c>
      <c r="P3" s="4" t="s">
        <v>542</v>
      </c>
      <c r="Q3" s="4" t="s">
        <v>45</v>
      </c>
      <c r="R3" s="5"/>
      <c r="S3" s="4" t="s">
        <v>46</v>
      </c>
      <c r="T3" s="6"/>
      <c r="U3" s="6"/>
      <c r="V3" s="6"/>
      <c r="W3" s="6"/>
      <c r="X3" s="6"/>
    </row>
    <row r="4">
      <c r="A4" s="4" t="s">
        <v>543</v>
      </c>
      <c r="B4" s="4" t="s">
        <v>544</v>
      </c>
      <c r="C4" s="4" t="s">
        <v>545</v>
      </c>
      <c r="D4" s="4" t="s">
        <v>546</v>
      </c>
      <c r="E4" s="4" t="s">
        <v>47</v>
      </c>
      <c r="F4" s="4" t="s">
        <v>48</v>
      </c>
      <c r="G4" s="4" t="s">
        <v>49</v>
      </c>
      <c r="H4" s="4" t="s">
        <v>50</v>
      </c>
      <c r="I4" s="5"/>
      <c r="J4" s="4" t="s">
        <v>51</v>
      </c>
      <c r="K4" s="4" t="s">
        <v>52</v>
      </c>
      <c r="L4" s="4" t="s">
        <v>53</v>
      </c>
      <c r="M4" s="4" t="s">
        <v>54</v>
      </c>
      <c r="N4" s="4" t="s">
        <v>547</v>
      </c>
      <c r="O4" s="4" t="s">
        <v>55</v>
      </c>
      <c r="P4" s="4" t="s">
        <v>548</v>
      </c>
      <c r="Q4" s="4" t="s">
        <v>56</v>
      </c>
      <c r="R4" s="4" t="s">
        <v>549</v>
      </c>
      <c r="S4" s="4" t="s">
        <v>57</v>
      </c>
      <c r="T4" s="6"/>
      <c r="U4" s="6"/>
      <c r="V4" s="6"/>
      <c r="W4" s="6"/>
      <c r="X4" s="6"/>
    </row>
    <row r="5">
      <c r="A5" s="4" t="s">
        <v>550</v>
      </c>
      <c r="B5" s="4" t="s">
        <v>551</v>
      </c>
      <c r="C5" s="4" t="s">
        <v>552</v>
      </c>
      <c r="D5" s="4" t="s">
        <v>551</v>
      </c>
      <c r="E5" s="4" t="s">
        <v>58</v>
      </c>
      <c r="F5" s="4" t="s">
        <v>48</v>
      </c>
      <c r="G5" s="4" t="s">
        <v>49</v>
      </c>
      <c r="H5" s="4" t="s">
        <v>59</v>
      </c>
      <c r="I5" s="5"/>
      <c r="J5" s="4" t="s">
        <v>51</v>
      </c>
      <c r="K5" s="4" t="s">
        <v>52</v>
      </c>
      <c r="L5" s="4" t="s">
        <v>60</v>
      </c>
      <c r="M5" s="4" t="s">
        <v>61</v>
      </c>
      <c r="N5" s="4" t="s">
        <v>553</v>
      </c>
      <c r="O5" s="4" t="s">
        <v>62</v>
      </c>
      <c r="P5" s="4" t="s">
        <v>554</v>
      </c>
      <c r="Q5" s="4" t="s">
        <v>63</v>
      </c>
      <c r="R5" s="4" t="s">
        <v>555</v>
      </c>
      <c r="S5" s="5"/>
      <c r="T5" s="6"/>
      <c r="U5" s="6"/>
      <c r="V5" s="6"/>
      <c r="W5" s="6"/>
      <c r="X5" s="6"/>
    </row>
    <row r="6">
      <c r="A6" s="4" t="s">
        <v>556</v>
      </c>
      <c r="B6" s="4" t="s">
        <v>557</v>
      </c>
      <c r="C6" s="4" t="s">
        <v>558</v>
      </c>
      <c r="D6" s="4" t="s">
        <v>557</v>
      </c>
      <c r="E6" s="4" t="s">
        <v>64</v>
      </c>
      <c r="F6" s="4" t="s">
        <v>48</v>
      </c>
      <c r="G6" s="4" t="s">
        <v>65</v>
      </c>
      <c r="H6" s="4" t="s">
        <v>50</v>
      </c>
      <c r="I6" s="5"/>
      <c r="J6" s="4" t="s">
        <v>51</v>
      </c>
      <c r="K6" s="4" t="s">
        <v>52</v>
      </c>
      <c r="L6" s="4" t="s">
        <v>53</v>
      </c>
      <c r="M6" s="4" t="s">
        <v>66</v>
      </c>
      <c r="N6" s="4" t="s">
        <v>559</v>
      </c>
      <c r="O6" s="4" t="s">
        <v>67</v>
      </c>
      <c r="P6" s="4" t="s">
        <v>560</v>
      </c>
      <c r="Q6" s="5"/>
      <c r="R6" s="5"/>
      <c r="S6" s="4" t="s">
        <v>561</v>
      </c>
      <c r="T6" s="6"/>
      <c r="U6" s="6"/>
      <c r="V6" s="6"/>
      <c r="W6" s="6"/>
      <c r="X6" s="6"/>
    </row>
    <row r="7">
      <c r="A7" s="4" t="s">
        <v>562</v>
      </c>
      <c r="B7" s="4" t="s">
        <v>563</v>
      </c>
      <c r="C7" s="4" t="s">
        <v>564</v>
      </c>
      <c r="D7" s="4" t="s">
        <v>563</v>
      </c>
      <c r="E7" s="4" t="s">
        <v>69</v>
      </c>
      <c r="F7" s="4" t="s">
        <v>48</v>
      </c>
      <c r="G7" s="4" t="s">
        <v>49</v>
      </c>
      <c r="H7" s="4" t="s">
        <v>50</v>
      </c>
      <c r="I7" s="5"/>
      <c r="J7" s="4" t="s">
        <v>51</v>
      </c>
      <c r="K7" s="4" t="s">
        <v>52</v>
      </c>
      <c r="L7" s="4" t="s">
        <v>53</v>
      </c>
      <c r="M7" s="4" t="s">
        <v>70</v>
      </c>
      <c r="N7" s="4" t="s">
        <v>559</v>
      </c>
      <c r="O7" s="4" t="s">
        <v>565</v>
      </c>
      <c r="P7" s="4" t="s">
        <v>566</v>
      </c>
      <c r="Q7" s="4" t="s">
        <v>567</v>
      </c>
      <c r="R7" s="4" t="s">
        <v>568</v>
      </c>
      <c r="S7" s="5"/>
      <c r="T7" s="6"/>
      <c r="U7" s="6"/>
      <c r="V7" s="6"/>
      <c r="W7" s="6"/>
      <c r="X7" s="6"/>
    </row>
    <row r="8">
      <c r="A8" s="4" t="s">
        <v>569</v>
      </c>
      <c r="B8" s="4" t="s">
        <v>570</v>
      </c>
      <c r="C8" s="4" t="s">
        <v>571</v>
      </c>
      <c r="D8" s="4" t="s">
        <v>572</v>
      </c>
      <c r="E8" s="4" t="s">
        <v>73</v>
      </c>
      <c r="F8" s="4" t="s">
        <v>48</v>
      </c>
      <c r="G8" s="4" t="s">
        <v>74</v>
      </c>
      <c r="H8" s="4" t="s">
        <v>59</v>
      </c>
      <c r="I8" s="5"/>
      <c r="J8" s="4" t="s">
        <v>51</v>
      </c>
      <c r="K8" s="4" t="s">
        <v>51</v>
      </c>
      <c r="L8" s="4" t="s">
        <v>75</v>
      </c>
      <c r="M8" s="4" t="s">
        <v>573</v>
      </c>
      <c r="N8" s="5"/>
      <c r="O8" s="4" t="s">
        <v>574</v>
      </c>
      <c r="P8" s="4" t="s">
        <v>575</v>
      </c>
      <c r="Q8" s="5"/>
      <c r="R8" s="5"/>
      <c r="S8" s="4" t="s">
        <v>78</v>
      </c>
      <c r="T8" s="6"/>
      <c r="U8" s="6"/>
      <c r="V8" s="6"/>
      <c r="W8" s="6"/>
      <c r="X8" s="6"/>
    </row>
    <row r="9">
      <c r="A9" s="4" t="s">
        <v>576</v>
      </c>
      <c r="B9" s="4" t="s">
        <v>577</v>
      </c>
      <c r="C9" s="4" t="s">
        <v>578</v>
      </c>
      <c r="D9" s="4" t="s">
        <v>579</v>
      </c>
      <c r="E9" s="4" t="s">
        <v>79</v>
      </c>
      <c r="F9" s="4" t="s">
        <v>48</v>
      </c>
      <c r="G9" s="4" t="s">
        <v>74</v>
      </c>
      <c r="H9" s="4" t="s">
        <v>59</v>
      </c>
      <c r="I9" s="5"/>
      <c r="J9" s="4" t="s">
        <v>51</v>
      </c>
      <c r="K9" s="4" t="s">
        <v>51</v>
      </c>
      <c r="L9" s="4" t="s">
        <v>297</v>
      </c>
      <c r="M9" s="4" t="s">
        <v>580</v>
      </c>
      <c r="N9" s="4" t="s">
        <v>553</v>
      </c>
      <c r="O9" s="4" t="s">
        <v>581</v>
      </c>
      <c r="P9" s="4" t="s">
        <v>582</v>
      </c>
      <c r="Q9" s="4" t="s">
        <v>583</v>
      </c>
      <c r="R9" s="5"/>
      <c r="S9" s="5"/>
      <c r="T9" s="6"/>
      <c r="U9" s="6"/>
      <c r="V9" s="6"/>
      <c r="W9" s="6"/>
      <c r="X9" s="6"/>
    </row>
    <row r="10">
      <c r="A10" s="4" t="s">
        <v>584</v>
      </c>
      <c r="B10" s="4" t="s">
        <v>585</v>
      </c>
      <c r="C10" s="4" t="s">
        <v>586</v>
      </c>
      <c r="D10" s="4" t="s">
        <v>587</v>
      </c>
      <c r="E10" s="4" t="s">
        <v>84</v>
      </c>
      <c r="F10" s="4" t="s">
        <v>48</v>
      </c>
      <c r="G10" s="4" t="s">
        <v>49</v>
      </c>
      <c r="H10" s="4" t="s">
        <v>50</v>
      </c>
      <c r="I10" s="5"/>
      <c r="J10" s="4" t="s">
        <v>51</v>
      </c>
      <c r="K10" s="4" t="s">
        <v>52</v>
      </c>
      <c r="L10" s="4" t="s">
        <v>85</v>
      </c>
      <c r="M10" s="4" t="s">
        <v>86</v>
      </c>
      <c r="N10" s="4" t="s">
        <v>588</v>
      </c>
      <c r="O10" s="4" t="s">
        <v>87</v>
      </c>
      <c r="P10" s="4" t="s">
        <v>582</v>
      </c>
      <c r="Q10" s="5"/>
      <c r="R10" s="5"/>
      <c r="S10" s="5"/>
      <c r="T10" s="6"/>
      <c r="U10" s="6"/>
      <c r="V10" s="6"/>
      <c r="W10" s="6"/>
      <c r="X10" s="6"/>
    </row>
    <row r="11">
      <c r="A11" s="4" t="s">
        <v>589</v>
      </c>
      <c r="B11" s="4" t="s">
        <v>590</v>
      </c>
      <c r="C11" s="4" t="s">
        <v>591</v>
      </c>
      <c r="D11" s="4" t="s">
        <v>592</v>
      </c>
      <c r="E11" s="4" t="s">
        <v>88</v>
      </c>
      <c r="F11" s="4" t="s">
        <v>48</v>
      </c>
      <c r="G11" s="4" t="s">
        <v>74</v>
      </c>
      <c r="H11" s="4" t="s">
        <v>59</v>
      </c>
      <c r="I11" s="5"/>
      <c r="J11" s="4" t="s">
        <v>52</v>
      </c>
      <c r="K11" s="4" t="s">
        <v>52</v>
      </c>
      <c r="L11" s="4" t="s">
        <v>89</v>
      </c>
      <c r="M11" s="4" t="s">
        <v>90</v>
      </c>
      <c r="N11" s="4" t="s">
        <v>553</v>
      </c>
      <c r="O11" s="5"/>
      <c r="P11" s="5"/>
      <c r="Q11" s="5"/>
      <c r="R11" s="5"/>
      <c r="S11" s="5"/>
      <c r="T11" s="6"/>
      <c r="U11" s="6"/>
      <c r="V11" s="6"/>
      <c r="W11" s="6"/>
      <c r="X11" s="6"/>
    </row>
    <row r="12">
      <c r="A12" s="4" t="s">
        <v>593</v>
      </c>
      <c r="B12" s="4" t="s">
        <v>594</v>
      </c>
      <c r="C12" s="4" t="s">
        <v>595</v>
      </c>
      <c r="D12" s="4" t="s">
        <v>596</v>
      </c>
      <c r="E12" s="4" t="s">
        <v>91</v>
      </c>
      <c r="F12" s="4" t="s">
        <v>48</v>
      </c>
      <c r="G12" s="4" t="s">
        <v>49</v>
      </c>
      <c r="H12" s="4" t="s">
        <v>50</v>
      </c>
      <c r="I12" s="5"/>
      <c r="J12" s="4" t="s">
        <v>51</v>
      </c>
      <c r="K12" s="4" t="s">
        <v>52</v>
      </c>
      <c r="L12" s="4" t="s">
        <v>92</v>
      </c>
      <c r="M12" s="4" t="s">
        <v>93</v>
      </c>
      <c r="N12" s="4" t="s">
        <v>553</v>
      </c>
      <c r="O12" s="4" t="s">
        <v>94</v>
      </c>
      <c r="P12" s="4" t="s">
        <v>554</v>
      </c>
      <c r="Q12" s="4" t="s">
        <v>95</v>
      </c>
      <c r="R12" s="4" t="s">
        <v>597</v>
      </c>
      <c r="S12" s="4" t="s">
        <v>96</v>
      </c>
      <c r="T12" s="6"/>
      <c r="U12" s="6"/>
      <c r="V12" s="6"/>
      <c r="W12" s="6"/>
      <c r="X12" s="6"/>
    </row>
    <row r="13">
      <c r="A13" s="4" t="s">
        <v>598</v>
      </c>
      <c r="B13" s="4" t="s">
        <v>599</v>
      </c>
      <c r="C13" s="4" t="s">
        <v>595</v>
      </c>
      <c r="D13" s="4" t="s">
        <v>600</v>
      </c>
      <c r="E13" s="4" t="s">
        <v>97</v>
      </c>
      <c r="F13" s="4" t="s">
        <v>48</v>
      </c>
      <c r="G13" s="4" t="s">
        <v>74</v>
      </c>
      <c r="H13" s="4" t="s">
        <v>50</v>
      </c>
      <c r="I13" s="5"/>
      <c r="J13" s="4" t="s">
        <v>51</v>
      </c>
      <c r="K13" s="4" t="s">
        <v>52</v>
      </c>
      <c r="L13" s="4" t="s">
        <v>175</v>
      </c>
      <c r="M13" s="4" t="s">
        <v>601</v>
      </c>
      <c r="N13" s="4" t="s">
        <v>602</v>
      </c>
      <c r="O13" s="4" t="s">
        <v>603</v>
      </c>
      <c r="P13" s="4" t="s">
        <v>604</v>
      </c>
      <c r="Q13" s="4" t="s">
        <v>605</v>
      </c>
      <c r="R13" s="7"/>
      <c r="S13" s="4" t="s">
        <v>606</v>
      </c>
      <c r="T13" s="6"/>
      <c r="U13" s="6"/>
      <c r="V13" s="6"/>
      <c r="W13" s="6"/>
      <c r="X13" s="6"/>
    </row>
    <row r="14">
      <c r="A14" s="4" t="s">
        <v>607</v>
      </c>
      <c r="B14" s="4" t="s">
        <v>608</v>
      </c>
      <c r="C14" s="4" t="s">
        <v>609</v>
      </c>
      <c r="D14" s="4" t="s">
        <v>610</v>
      </c>
      <c r="E14" s="4" t="s">
        <v>103</v>
      </c>
      <c r="F14" s="4" t="s">
        <v>48</v>
      </c>
      <c r="G14" s="4" t="s">
        <v>74</v>
      </c>
      <c r="H14" s="4" t="s">
        <v>50</v>
      </c>
      <c r="I14" s="5"/>
      <c r="J14" s="4" t="s">
        <v>51</v>
      </c>
      <c r="K14" s="4" t="s">
        <v>52</v>
      </c>
      <c r="L14" s="4" t="s">
        <v>104</v>
      </c>
      <c r="M14" s="4" t="s">
        <v>105</v>
      </c>
      <c r="N14" s="4" t="s">
        <v>559</v>
      </c>
      <c r="O14" s="4" t="s">
        <v>106</v>
      </c>
      <c r="P14" s="5"/>
      <c r="Q14" s="4" t="s">
        <v>107</v>
      </c>
      <c r="R14" s="4" t="s">
        <v>611</v>
      </c>
      <c r="S14" s="4" t="s">
        <v>108</v>
      </c>
      <c r="T14" s="6"/>
      <c r="U14" s="6"/>
      <c r="V14" s="6"/>
      <c r="W14" s="6"/>
      <c r="X14" s="6"/>
    </row>
    <row r="15">
      <c r="A15" s="4" t="s">
        <v>612</v>
      </c>
      <c r="B15" s="4" t="s">
        <v>613</v>
      </c>
      <c r="C15" s="4" t="s">
        <v>614</v>
      </c>
      <c r="D15" s="4" t="s">
        <v>613</v>
      </c>
      <c r="E15" s="4" t="s">
        <v>109</v>
      </c>
      <c r="F15" s="4" t="s">
        <v>48</v>
      </c>
      <c r="G15" s="4" t="s">
        <v>74</v>
      </c>
      <c r="H15" s="4" t="s">
        <v>50</v>
      </c>
      <c r="I15" s="5"/>
      <c r="J15" s="4" t="s">
        <v>51</v>
      </c>
      <c r="K15" s="4" t="s">
        <v>52</v>
      </c>
      <c r="L15" s="5"/>
      <c r="M15" s="4" t="s">
        <v>110</v>
      </c>
      <c r="N15" s="4" t="s">
        <v>559</v>
      </c>
      <c r="O15" s="4" t="s">
        <v>111</v>
      </c>
      <c r="P15" s="4" t="s">
        <v>615</v>
      </c>
      <c r="Q15" s="4" t="s">
        <v>112</v>
      </c>
      <c r="R15" s="4" t="s">
        <v>616</v>
      </c>
      <c r="S15" s="5"/>
      <c r="T15" s="6"/>
      <c r="U15" s="6"/>
      <c r="V15" s="6"/>
      <c r="W15" s="6"/>
      <c r="X15" s="6"/>
    </row>
    <row r="16">
      <c r="A16" s="4" t="s">
        <v>617</v>
      </c>
      <c r="B16" s="4" t="s">
        <v>618</v>
      </c>
      <c r="C16" s="4" t="s">
        <v>619</v>
      </c>
      <c r="D16" s="4" t="s">
        <v>618</v>
      </c>
      <c r="E16" s="4" t="s">
        <v>113</v>
      </c>
      <c r="F16" s="4" t="s">
        <v>48</v>
      </c>
      <c r="G16" s="4" t="s">
        <v>65</v>
      </c>
      <c r="H16" s="4" t="s">
        <v>59</v>
      </c>
      <c r="I16" s="5"/>
      <c r="J16" s="4" t="s">
        <v>51</v>
      </c>
      <c r="K16" s="4" t="s">
        <v>52</v>
      </c>
      <c r="L16" s="4" t="s">
        <v>89</v>
      </c>
      <c r="M16" s="4" t="s">
        <v>114</v>
      </c>
      <c r="N16" s="4" t="s">
        <v>553</v>
      </c>
      <c r="O16" s="4" t="s">
        <v>620</v>
      </c>
      <c r="P16" s="4" t="s">
        <v>554</v>
      </c>
      <c r="Q16" s="4" t="s">
        <v>621</v>
      </c>
      <c r="R16" s="4" t="s">
        <v>622</v>
      </c>
      <c r="S16" s="5"/>
      <c r="T16" s="6"/>
      <c r="U16" s="6"/>
      <c r="V16" s="6"/>
      <c r="W16" s="6"/>
      <c r="X16" s="6"/>
    </row>
    <row r="17">
      <c r="A17" s="4" t="s">
        <v>623</v>
      </c>
      <c r="B17" s="4" t="s">
        <v>624</v>
      </c>
      <c r="C17" s="4" t="s">
        <v>625</v>
      </c>
      <c r="D17" s="4" t="s">
        <v>626</v>
      </c>
      <c r="E17" s="4" t="s">
        <v>117</v>
      </c>
      <c r="F17" s="4" t="s">
        <v>48</v>
      </c>
      <c r="G17" s="4" t="s">
        <v>74</v>
      </c>
      <c r="H17" s="4" t="s">
        <v>59</v>
      </c>
      <c r="I17" s="5"/>
      <c r="J17" s="4" t="s">
        <v>51</v>
      </c>
      <c r="K17" s="4" t="s">
        <v>52</v>
      </c>
      <c r="L17" s="4" t="s">
        <v>53</v>
      </c>
      <c r="M17" s="4" t="s">
        <v>212</v>
      </c>
      <c r="N17" s="4" t="s">
        <v>559</v>
      </c>
      <c r="O17" s="4" t="s">
        <v>627</v>
      </c>
      <c r="P17" s="4" t="s">
        <v>628</v>
      </c>
      <c r="Q17" s="4" t="s">
        <v>51</v>
      </c>
      <c r="R17" s="5"/>
      <c r="S17" s="4" t="s">
        <v>51</v>
      </c>
      <c r="T17" s="6"/>
      <c r="U17" s="6"/>
      <c r="V17" s="6"/>
      <c r="W17" s="6"/>
      <c r="X17" s="6"/>
    </row>
    <row r="18">
      <c r="A18" s="4" t="s">
        <v>629</v>
      </c>
      <c r="B18" s="4" t="s">
        <v>630</v>
      </c>
      <c r="C18" s="4" t="s">
        <v>631</v>
      </c>
      <c r="D18" s="4" t="s">
        <v>630</v>
      </c>
      <c r="E18" s="4" t="s">
        <v>120</v>
      </c>
      <c r="F18" s="4" t="s">
        <v>48</v>
      </c>
      <c r="G18" s="4" t="s">
        <v>65</v>
      </c>
      <c r="H18" s="4" t="s">
        <v>59</v>
      </c>
      <c r="I18" s="5"/>
      <c r="J18" s="4" t="s">
        <v>51</v>
      </c>
      <c r="K18" s="4" t="s">
        <v>52</v>
      </c>
      <c r="L18" s="4" t="s">
        <v>121</v>
      </c>
      <c r="M18" s="4" t="s">
        <v>122</v>
      </c>
      <c r="N18" s="4" t="s">
        <v>602</v>
      </c>
      <c r="O18" s="4" t="s">
        <v>123</v>
      </c>
      <c r="P18" s="4" t="s">
        <v>632</v>
      </c>
      <c r="Q18" s="4" t="s">
        <v>124</v>
      </c>
      <c r="R18" s="4" t="s">
        <v>633</v>
      </c>
      <c r="S18" s="4" t="s">
        <v>125</v>
      </c>
      <c r="T18" s="6"/>
      <c r="U18" s="6"/>
      <c r="V18" s="6"/>
      <c r="W18" s="6"/>
      <c r="X18" s="6"/>
    </row>
    <row r="19">
      <c r="A19" s="4" t="s">
        <v>634</v>
      </c>
      <c r="B19" s="4" t="s">
        <v>635</v>
      </c>
      <c r="C19" s="4" t="s">
        <v>636</v>
      </c>
      <c r="D19" s="4" t="s">
        <v>635</v>
      </c>
      <c r="E19" s="4" t="s">
        <v>126</v>
      </c>
      <c r="F19" s="4" t="s">
        <v>48</v>
      </c>
      <c r="G19" s="4" t="s">
        <v>65</v>
      </c>
      <c r="H19" s="4" t="s">
        <v>50</v>
      </c>
      <c r="I19" s="5"/>
      <c r="J19" s="4" t="s">
        <v>51</v>
      </c>
      <c r="K19" s="4" t="s">
        <v>52</v>
      </c>
      <c r="L19" s="4" t="s">
        <v>127</v>
      </c>
      <c r="M19" s="4" t="s">
        <v>61</v>
      </c>
      <c r="N19" s="4" t="s">
        <v>553</v>
      </c>
      <c r="O19" s="4" t="s">
        <v>128</v>
      </c>
      <c r="P19" s="4" t="s">
        <v>637</v>
      </c>
      <c r="Q19" s="4" t="s">
        <v>129</v>
      </c>
      <c r="R19" s="5"/>
      <c r="S19" s="4" t="s">
        <v>130</v>
      </c>
      <c r="T19" s="6"/>
      <c r="U19" s="6"/>
      <c r="V19" s="6"/>
      <c r="W19" s="6"/>
      <c r="X19" s="6"/>
    </row>
    <row r="20">
      <c r="A20" s="4" t="s">
        <v>638</v>
      </c>
      <c r="B20" s="4" t="s">
        <v>639</v>
      </c>
      <c r="C20" s="4" t="s">
        <v>564</v>
      </c>
      <c r="D20" s="4" t="s">
        <v>639</v>
      </c>
      <c r="E20" s="4" t="s">
        <v>131</v>
      </c>
      <c r="F20" s="4" t="s">
        <v>48</v>
      </c>
      <c r="G20" s="4" t="s">
        <v>65</v>
      </c>
      <c r="H20" s="4" t="s">
        <v>59</v>
      </c>
      <c r="I20" s="5"/>
      <c r="J20" s="4" t="s">
        <v>51</v>
      </c>
      <c r="K20" s="4" t="s">
        <v>52</v>
      </c>
      <c r="L20" s="4" t="s">
        <v>53</v>
      </c>
      <c r="M20" s="4" t="s">
        <v>640</v>
      </c>
      <c r="N20" s="4" t="s">
        <v>602</v>
      </c>
      <c r="O20" s="4" t="s">
        <v>641</v>
      </c>
      <c r="P20" s="4" t="s">
        <v>642</v>
      </c>
      <c r="Q20" s="5"/>
      <c r="R20" s="5"/>
      <c r="S20" s="5"/>
      <c r="T20" s="6"/>
      <c r="U20" s="6"/>
      <c r="V20" s="6"/>
      <c r="W20" s="6"/>
      <c r="X20" s="6"/>
    </row>
    <row r="21">
      <c r="A21" s="4" t="s">
        <v>643</v>
      </c>
      <c r="B21" s="4" t="s">
        <v>644</v>
      </c>
      <c r="C21" s="4" t="s">
        <v>645</v>
      </c>
      <c r="D21" s="4" t="s">
        <v>646</v>
      </c>
      <c r="E21" s="4" t="s">
        <v>134</v>
      </c>
      <c r="F21" s="4" t="s">
        <v>48</v>
      </c>
      <c r="G21" s="4" t="s">
        <v>65</v>
      </c>
      <c r="H21" s="4" t="s">
        <v>50</v>
      </c>
      <c r="I21" s="5"/>
      <c r="J21" s="4" t="s">
        <v>51</v>
      </c>
      <c r="K21" s="4" t="s">
        <v>52</v>
      </c>
      <c r="L21" s="4" t="s">
        <v>53</v>
      </c>
      <c r="M21" s="4" t="s">
        <v>135</v>
      </c>
      <c r="N21" s="4" t="s">
        <v>547</v>
      </c>
      <c r="O21" s="4" t="s">
        <v>136</v>
      </c>
      <c r="P21" s="4" t="s">
        <v>647</v>
      </c>
      <c r="Q21" s="4" t="s">
        <v>137</v>
      </c>
      <c r="R21" s="4" t="s">
        <v>622</v>
      </c>
      <c r="S21" s="4" t="s">
        <v>138</v>
      </c>
      <c r="T21" s="6"/>
      <c r="U21" s="6"/>
      <c r="V21" s="6"/>
      <c r="W21" s="6"/>
      <c r="X21" s="6"/>
    </row>
    <row r="22">
      <c r="A22" s="4" t="s">
        <v>648</v>
      </c>
      <c r="B22" s="4" t="s">
        <v>649</v>
      </c>
      <c r="C22" s="4" t="s">
        <v>650</v>
      </c>
      <c r="D22" s="4" t="s">
        <v>649</v>
      </c>
      <c r="E22" s="4" t="s">
        <v>139</v>
      </c>
      <c r="F22" s="4" t="s">
        <v>48</v>
      </c>
      <c r="G22" s="4" t="s">
        <v>49</v>
      </c>
      <c r="H22" s="4" t="s">
        <v>50</v>
      </c>
      <c r="I22" s="5"/>
      <c r="J22" s="4" t="s">
        <v>51</v>
      </c>
      <c r="K22" s="4" t="s">
        <v>52</v>
      </c>
      <c r="L22" s="4" t="s">
        <v>53</v>
      </c>
      <c r="M22" s="4" t="s">
        <v>54</v>
      </c>
      <c r="N22" s="4" t="s">
        <v>547</v>
      </c>
      <c r="O22" s="4" t="s">
        <v>140</v>
      </c>
      <c r="P22" s="4" t="s">
        <v>651</v>
      </c>
      <c r="Q22" s="4" t="s">
        <v>141</v>
      </c>
      <c r="R22" s="4" t="s">
        <v>652</v>
      </c>
      <c r="S22" s="4" t="s">
        <v>142</v>
      </c>
      <c r="T22" s="6"/>
      <c r="U22" s="6"/>
      <c r="V22" s="6"/>
      <c r="W22" s="6"/>
      <c r="X22" s="6"/>
    </row>
    <row r="23">
      <c r="A23" s="4" t="s">
        <v>653</v>
      </c>
      <c r="B23" s="4" t="s">
        <v>654</v>
      </c>
      <c r="C23" s="4" t="s">
        <v>655</v>
      </c>
      <c r="D23" s="4" t="s">
        <v>654</v>
      </c>
      <c r="E23" s="4" t="s">
        <v>143</v>
      </c>
      <c r="F23" s="4" t="s">
        <v>48</v>
      </c>
      <c r="G23" s="4" t="s">
        <v>49</v>
      </c>
      <c r="H23" s="4" t="s">
        <v>50</v>
      </c>
      <c r="I23" s="5"/>
      <c r="J23" s="4" t="s">
        <v>51</v>
      </c>
      <c r="K23" s="4" t="s">
        <v>52</v>
      </c>
      <c r="L23" s="4" t="s">
        <v>144</v>
      </c>
      <c r="M23" s="4" t="s">
        <v>145</v>
      </c>
      <c r="N23" s="4" t="s">
        <v>656</v>
      </c>
      <c r="O23" s="4" t="s">
        <v>146</v>
      </c>
      <c r="P23" s="4" t="s">
        <v>657</v>
      </c>
      <c r="Q23" s="4" t="s">
        <v>147</v>
      </c>
      <c r="R23" s="4" t="s">
        <v>555</v>
      </c>
      <c r="S23" s="4" t="s">
        <v>148</v>
      </c>
      <c r="T23" s="6"/>
      <c r="U23" s="6"/>
      <c r="V23" s="6"/>
      <c r="W23" s="6"/>
      <c r="X23" s="6"/>
    </row>
    <row r="24">
      <c r="A24" s="4" t="s">
        <v>658</v>
      </c>
      <c r="B24" s="4" t="s">
        <v>659</v>
      </c>
      <c r="C24" s="4" t="s">
        <v>660</v>
      </c>
      <c r="D24" s="4" t="s">
        <v>659</v>
      </c>
      <c r="E24" s="4" t="s">
        <v>149</v>
      </c>
      <c r="F24" s="4" t="s">
        <v>48</v>
      </c>
      <c r="G24" s="4" t="s">
        <v>49</v>
      </c>
      <c r="H24" s="4" t="s">
        <v>59</v>
      </c>
      <c r="I24" s="5"/>
      <c r="J24" s="4" t="s">
        <v>51</v>
      </c>
      <c r="K24" s="4" t="s">
        <v>52</v>
      </c>
      <c r="L24" s="4" t="s">
        <v>150</v>
      </c>
      <c r="M24" s="4" t="s">
        <v>151</v>
      </c>
      <c r="N24" s="4" t="s">
        <v>553</v>
      </c>
      <c r="O24" s="4" t="s">
        <v>152</v>
      </c>
      <c r="P24" s="4" t="s">
        <v>554</v>
      </c>
      <c r="Q24" s="4" t="s">
        <v>153</v>
      </c>
      <c r="R24" s="4" t="s">
        <v>622</v>
      </c>
      <c r="S24" s="5"/>
      <c r="T24" s="6"/>
      <c r="U24" s="6"/>
      <c r="V24" s="6"/>
      <c r="W24" s="6"/>
      <c r="X24" s="6"/>
    </row>
    <row r="25">
      <c r="A25" s="4" t="s">
        <v>661</v>
      </c>
      <c r="B25" s="4" t="s">
        <v>662</v>
      </c>
      <c r="C25" s="4" t="s">
        <v>663</v>
      </c>
      <c r="D25" s="4" t="s">
        <v>662</v>
      </c>
      <c r="E25" s="4" t="s">
        <v>154</v>
      </c>
      <c r="F25" s="4" t="s">
        <v>48</v>
      </c>
      <c r="G25" s="4" t="s">
        <v>49</v>
      </c>
      <c r="H25" s="4" t="s">
        <v>50</v>
      </c>
      <c r="I25" s="5"/>
      <c r="J25" s="4" t="s">
        <v>51</v>
      </c>
      <c r="K25" s="4" t="s">
        <v>52</v>
      </c>
      <c r="L25" s="4" t="s">
        <v>155</v>
      </c>
      <c r="M25" s="4" t="s">
        <v>156</v>
      </c>
      <c r="N25" s="4" t="s">
        <v>559</v>
      </c>
      <c r="O25" s="4" t="s">
        <v>157</v>
      </c>
      <c r="P25" s="4" t="s">
        <v>664</v>
      </c>
      <c r="Q25" s="4" t="s">
        <v>158</v>
      </c>
      <c r="R25" s="4" t="s">
        <v>665</v>
      </c>
      <c r="S25" s="4" t="s">
        <v>159</v>
      </c>
      <c r="T25" s="6"/>
      <c r="U25" s="6"/>
      <c r="V25" s="6"/>
      <c r="W25" s="6"/>
      <c r="X25" s="6"/>
    </row>
    <row r="26">
      <c r="A26" s="4" t="s">
        <v>666</v>
      </c>
      <c r="B26" s="4" t="s">
        <v>667</v>
      </c>
      <c r="C26" s="4" t="s">
        <v>668</v>
      </c>
      <c r="D26" s="4" t="s">
        <v>667</v>
      </c>
      <c r="E26" s="4" t="s">
        <v>160</v>
      </c>
      <c r="F26" s="4" t="s">
        <v>48</v>
      </c>
      <c r="G26" s="4" t="s">
        <v>49</v>
      </c>
      <c r="H26" s="4" t="s">
        <v>50</v>
      </c>
      <c r="I26" s="5"/>
      <c r="J26" s="4" t="s">
        <v>51</v>
      </c>
      <c r="K26" s="4" t="s">
        <v>52</v>
      </c>
      <c r="L26" s="4" t="s">
        <v>53</v>
      </c>
      <c r="M26" s="4" t="s">
        <v>161</v>
      </c>
      <c r="N26" s="4" t="s">
        <v>559</v>
      </c>
      <c r="O26" s="4" t="s">
        <v>669</v>
      </c>
      <c r="P26" s="4" t="s">
        <v>628</v>
      </c>
      <c r="Q26" s="4" t="s">
        <v>163</v>
      </c>
      <c r="R26" s="4" t="s">
        <v>670</v>
      </c>
      <c r="S26" s="4" t="s">
        <v>164</v>
      </c>
      <c r="T26" s="6"/>
      <c r="U26" s="6"/>
      <c r="V26" s="6"/>
      <c r="W26" s="6"/>
      <c r="X26" s="6"/>
    </row>
    <row r="27">
      <c r="A27" s="4" t="s">
        <v>671</v>
      </c>
      <c r="B27" s="4" t="s">
        <v>672</v>
      </c>
      <c r="C27" s="4" t="s">
        <v>673</v>
      </c>
      <c r="D27" s="4" t="s">
        <v>674</v>
      </c>
      <c r="E27" s="4" t="s">
        <v>165</v>
      </c>
      <c r="F27" s="4" t="s">
        <v>48</v>
      </c>
      <c r="G27" s="4" t="s">
        <v>49</v>
      </c>
      <c r="H27" s="4" t="s">
        <v>50</v>
      </c>
      <c r="I27" s="5"/>
      <c r="J27" s="4" t="s">
        <v>51</v>
      </c>
      <c r="K27" s="4" t="s">
        <v>52</v>
      </c>
      <c r="L27" s="4" t="s">
        <v>53</v>
      </c>
      <c r="M27" s="4" t="s">
        <v>675</v>
      </c>
      <c r="N27" s="4" t="s">
        <v>656</v>
      </c>
      <c r="O27" s="4" t="s">
        <v>676</v>
      </c>
      <c r="P27" s="4" t="s">
        <v>677</v>
      </c>
      <c r="Q27" s="4" t="s">
        <v>168</v>
      </c>
      <c r="R27" s="4" t="s">
        <v>633</v>
      </c>
      <c r="S27" s="4" t="s">
        <v>678</v>
      </c>
      <c r="T27" s="6"/>
      <c r="U27" s="6"/>
      <c r="V27" s="6"/>
      <c r="W27" s="6"/>
      <c r="X27" s="6"/>
    </row>
    <row r="28">
      <c r="A28" s="4" t="s">
        <v>679</v>
      </c>
      <c r="B28" s="4" t="s">
        <v>680</v>
      </c>
      <c r="C28" s="4" t="s">
        <v>681</v>
      </c>
      <c r="D28" s="4" t="s">
        <v>680</v>
      </c>
      <c r="E28" s="4" t="s">
        <v>170</v>
      </c>
      <c r="F28" s="4" t="s">
        <v>48</v>
      </c>
      <c r="G28" s="4" t="s">
        <v>65</v>
      </c>
      <c r="H28" s="4" t="s">
        <v>50</v>
      </c>
      <c r="I28" s="5"/>
      <c r="J28" s="4" t="s">
        <v>51</v>
      </c>
      <c r="K28" s="4" t="s">
        <v>52</v>
      </c>
      <c r="L28" s="4" t="s">
        <v>53</v>
      </c>
      <c r="M28" s="4" t="s">
        <v>171</v>
      </c>
      <c r="N28" s="4" t="s">
        <v>559</v>
      </c>
      <c r="O28" s="4" t="s">
        <v>172</v>
      </c>
      <c r="P28" s="4" t="s">
        <v>682</v>
      </c>
      <c r="Q28" s="4" t="s">
        <v>683</v>
      </c>
      <c r="R28" s="5"/>
      <c r="S28" s="5"/>
      <c r="T28" s="6"/>
      <c r="U28" s="6"/>
      <c r="V28" s="6"/>
      <c r="W28" s="6"/>
      <c r="X28" s="6"/>
    </row>
    <row r="29">
      <c r="A29" s="4" t="s">
        <v>684</v>
      </c>
      <c r="B29" s="4" t="s">
        <v>685</v>
      </c>
      <c r="C29" s="4" t="s">
        <v>686</v>
      </c>
      <c r="D29" s="4" t="s">
        <v>685</v>
      </c>
      <c r="E29" s="4" t="s">
        <v>174</v>
      </c>
      <c r="F29" s="4" t="s">
        <v>48</v>
      </c>
      <c r="G29" s="4" t="s">
        <v>65</v>
      </c>
      <c r="H29" s="4" t="s">
        <v>50</v>
      </c>
      <c r="I29" s="5"/>
      <c r="J29" s="4" t="s">
        <v>51</v>
      </c>
      <c r="K29" s="4" t="s">
        <v>52</v>
      </c>
      <c r="L29" s="4" t="s">
        <v>175</v>
      </c>
      <c r="M29" s="4" t="s">
        <v>176</v>
      </c>
      <c r="N29" s="4" t="s">
        <v>559</v>
      </c>
      <c r="O29" s="4" t="s">
        <v>177</v>
      </c>
      <c r="P29" s="4" t="s">
        <v>687</v>
      </c>
      <c r="Q29" s="4" t="s">
        <v>688</v>
      </c>
      <c r="R29" s="4" t="s">
        <v>689</v>
      </c>
      <c r="S29" s="5"/>
      <c r="T29" s="6"/>
      <c r="U29" s="6"/>
      <c r="V29" s="6"/>
      <c r="W29" s="6"/>
      <c r="X29" s="6"/>
    </row>
    <row r="30">
      <c r="A30" s="4" t="s">
        <v>690</v>
      </c>
      <c r="B30" s="4" t="s">
        <v>691</v>
      </c>
      <c r="C30" s="4" t="s">
        <v>692</v>
      </c>
      <c r="D30" s="4" t="s">
        <v>691</v>
      </c>
      <c r="E30" s="4" t="s">
        <v>179</v>
      </c>
      <c r="F30" s="4" t="s">
        <v>48</v>
      </c>
      <c r="G30" s="4" t="s">
        <v>49</v>
      </c>
      <c r="H30" s="4" t="s">
        <v>50</v>
      </c>
      <c r="I30" s="5"/>
      <c r="J30" s="4" t="s">
        <v>51</v>
      </c>
      <c r="K30" s="4" t="s">
        <v>52</v>
      </c>
      <c r="L30" s="4" t="s">
        <v>180</v>
      </c>
      <c r="M30" s="4" t="s">
        <v>181</v>
      </c>
      <c r="N30" s="4" t="s">
        <v>656</v>
      </c>
      <c r="O30" s="4" t="s">
        <v>182</v>
      </c>
      <c r="P30" s="4" t="s">
        <v>677</v>
      </c>
      <c r="Q30" s="5"/>
      <c r="R30" s="5"/>
      <c r="S30" s="5"/>
      <c r="T30" s="6"/>
      <c r="U30" s="6"/>
      <c r="V30" s="6"/>
      <c r="W30" s="6"/>
      <c r="X30" s="6"/>
    </row>
    <row r="31">
      <c r="A31" s="4" t="s">
        <v>693</v>
      </c>
      <c r="B31" s="4" t="s">
        <v>694</v>
      </c>
      <c r="C31" s="4" t="s">
        <v>695</v>
      </c>
      <c r="D31" s="4" t="s">
        <v>694</v>
      </c>
      <c r="E31" s="4" t="s">
        <v>183</v>
      </c>
      <c r="F31" s="4" t="s">
        <v>48</v>
      </c>
      <c r="G31" s="4" t="s">
        <v>696</v>
      </c>
      <c r="H31" s="4" t="s">
        <v>59</v>
      </c>
      <c r="I31" s="5"/>
      <c r="J31" s="4" t="s">
        <v>51</v>
      </c>
      <c r="K31" s="4" t="s">
        <v>52</v>
      </c>
      <c r="L31" s="4" t="s">
        <v>184</v>
      </c>
      <c r="M31" s="4" t="s">
        <v>185</v>
      </c>
      <c r="N31" s="4" t="s">
        <v>553</v>
      </c>
      <c r="O31" s="4" t="s">
        <v>186</v>
      </c>
      <c r="P31" s="4" t="s">
        <v>554</v>
      </c>
      <c r="Q31" s="4" t="s">
        <v>187</v>
      </c>
      <c r="R31" s="4" t="s">
        <v>697</v>
      </c>
      <c r="S31" s="5"/>
      <c r="T31" s="6"/>
      <c r="U31" s="6"/>
      <c r="V31" s="6"/>
      <c r="W31" s="6"/>
      <c r="X31" s="6"/>
    </row>
    <row r="32">
      <c r="A32" s="4" t="s">
        <v>698</v>
      </c>
      <c r="B32" s="4" t="s">
        <v>699</v>
      </c>
      <c r="C32" s="4" t="s">
        <v>700</v>
      </c>
      <c r="D32" s="4" t="s">
        <v>699</v>
      </c>
      <c r="E32" s="4" t="s">
        <v>188</v>
      </c>
      <c r="F32" s="4" t="s">
        <v>48</v>
      </c>
      <c r="G32" s="4" t="s">
        <v>49</v>
      </c>
      <c r="H32" s="4" t="s">
        <v>50</v>
      </c>
      <c r="I32" s="5"/>
      <c r="J32" s="4" t="s">
        <v>51</v>
      </c>
      <c r="K32" s="4" t="s">
        <v>52</v>
      </c>
      <c r="L32" s="4" t="s">
        <v>189</v>
      </c>
      <c r="M32" s="4" t="s">
        <v>190</v>
      </c>
      <c r="N32" s="4" t="s">
        <v>588</v>
      </c>
      <c r="O32" s="4" t="s">
        <v>191</v>
      </c>
      <c r="P32" s="4" t="s">
        <v>554</v>
      </c>
      <c r="Q32" s="4" t="s">
        <v>192</v>
      </c>
      <c r="R32" s="4" t="s">
        <v>689</v>
      </c>
      <c r="S32" s="4" t="s">
        <v>193</v>
      </c>
      <c r="T32" s="6"/>
      <c r="U32" s="6"/>
      <c r="V32" s="6"/>
      <c r="W32" s="6"/>
      <c r="X32" s="6"/>
    </row>
    <row r="33">
      <c r="A33" s="4" t="s">
        <v>701</v>
      </c>
      <c r="B33" s="4" t="s">
        <v>702</v>
      </c>
      <c r="C33" s="4" t="s">
        <v>703</v>
      </c>
      <c r="D33" s="4" t="s">
        <v>704</v>
      </c>
      <c r="E33" s="4" t="s">
        <v>194</v>
      </c>
      <c r="F33" s="4" t="s">
        <v>48</v>
      </c>
      <c r="G33" s="4" t="s">
        <v>49</v>
      </c>
      <c r="H33" s="4" t="s">
        <v>50</v>
      </c>
      <c r="I33" s="5"/>
      <c r="J33" s="4" t="s">
        <v>51</v>
      </c>
      <c r="K33" s="4" t="s">
        <v>52</v>
      </c>
      <c r="L33" s="4" t="s">
        <v>195</v>
      </c>
      <c r="M33" s="4" t="s">
        <v>196</v>
      </c>
      <c r="N33" s="4" t="s">
        <v>553</v>
      </c>
      <c r="O33" s="4" t="s">
        <v>197</v>
      </c>
      <c r="P33" s="4" t="s">
        <v>682</v>
      </c>
      <c r="Q33" s="4" t="s">
        <v>198</v>
      </c>
      <c r="R33" s="4" t="s">
        <v>611</v>
      </c>
      <c r="S33" s="4" t="s">
        <v>705</v>
      </c>
      <c r="T33" s="6"/>
      <c r="U33" s="6"/>
      <c r="V33" s="6"/>
      <c r="W33" s="6"/>
      <c r="X33" s="6"/>
    </row>
    <row r="34">
      <c r="A34" s="4" t="s">
        <v>706</v>
      </c>
      <c r="B34" s="4" t="s">
        <v>707</v>
      </c>
      <c r="C34" s="4" t="s">
        <v>708</v>
      </c>
      <c r="D34" s="4" t="s">
        <v>709</v>
      </c>
      <c r="E34" s="4" t="s">
        <v>200</v>
      </c>
      <c r="F34" s="4" t="s">
        <v>48</v>
      </c>
      <c r="G34" s="4" t="s">
        <v>49</v>
      </c>
      <c r="H34" s="4" t="s">
        <v>50</v>
      </c>
      <c r="I34" s="5"/>
      <c r="J34" s="4" t="s">
        <v>51</v>
      </c>
      <c r="K34" s="4" t="s">
        <v>52</v>
      </c>
      <c r="L34" s="4" t="s">
        <v>710</v>
      </c>
      <c r="M34" s="4" t="s">
        <v>202</v>
      </c>
      <c r="N34" s="4" t="s">
        <v>602</v>
      </c>
      <c r="O34" s="4" t="s">
        <v>203</v>
      </c>
      <c r="P34" s="5"/>
      <c r="Q34" s="4" t="s">
        <v>204</v>
      </c>
      <c r="R34" s="4" t="s">
        <v>633</v>
      </c>
      <c r="S34" s="4" t="s">
        <v>205</v>
      </c>
      <c r="T34" s="6"/>
      <c r="U34" s="6"/>
      <c r="V34" s="6"/>
      <c r="W34" s="6"/>
      <c r="X34" s="6"/>
    </row>
    <row r="35">
      <c r="A35" s="4" t="s">
        <v>711</v>
      </c>
      <c r="B35" s="4" t="s">
        <v>712</v>
      </c>
      <c r="C35" s="4" t="s">
        <v>713</v>
      </c>
      <c r="D35" s="4" t="s">
        <v>714</v>
      </c>
      <c r="E35" s="4" t="s">
        <v>206</v>
      </c>
      <c r="F35" s="4" t="s">
        <v>48</v>
      </c>
      <c r="G35" s="4" t="s">
        <v>49</v>
      </c>
      <c r="H35" s="4" t="s">
        <v>50</v>
      </c>
      <c r="I35" s="5"/>
      <c r="J35" s="4" t="s">
        <v>51</v>
      </c>
      <c r="K35" s="4" t="s">
        <v>52</v>
      </c>
      <c r="L35" s="4" t="s">
        <v>207</v>
      </c>
      <c r="M35" s="4" t="s">
        <v>208</v>
      </c>
      <c r="N35" s="4" t="s">
        <v>656</v>
      </c>
      <c r="O35" s="4" t="s">
        <v>209</v>
      </c>
      <c r="P35" s="4" t="s">
        <v>715</v>
      </c>
      <c r="Q35" s="4" t="s">
        <v>210</v>
      </c>
      <c r="R35" s="4" t="s">
        <v>716</v>
      </c>
      <c r="S35" s="5"/>
      <c r="T35" s="6"/>
      <c r="U35" s="6"/>
      <c r="V35" s="6"/>
      <c r="W35" s="6"/>
      <c r="X35" s="6"/>
    </row>
    <row r="36">
      <c r="A36" s="4" t="s">
        <v>717</v>
      </c>
      <c r="B36" s="4" t="s">
        <v>718</v>
      </c>
      <c r="C36" s="4" t="s">
        <v>719</v>
      </c>
      <c r="D36" s="4" t="s">
        <v>720</v>
      </c>
      <c r="E36" s="4" t="s">
        <v>211</v>
      </c>
      <c r="F36" s="4" t="s">
        <v>48</v>
      </c>
      <c r="G36" s="4" t="s">
        <v>49</v>
      </c>
      <c r="H36" s="4" t="s">
        <v>50</v>
      </c>
      <c r="I36" s="5"/>
      <c r="J36" s="4" t="s">
        <v>51</v>
      </c>
      <c r="K36" s="4" t="s">
        <v>52</v>
      </c>
      <c r="L36" s="4" t="s">
        <v>53</v>
      </c>
      <c r="M36" s="4" t="s">
        <v>212</v>
      </c>
      <c r="N36" s="4" t="s">
        <v>559</v>
      </c>
      <c r="O36" s="4" t="s">
        <v>213</v>
      </c>
      <c r="P36" s="4" t="s">
        <v>721</v>
      </c>
      <c r="Q36" s="4" t="s">
        <v>214</v>
      </c>
      <c r="R36" s="4" t="s">
        <v>611</v>
      </c>
      <c r="S36" s="4" t="s">
        <v>215</v>
      </c>
      <c r="T36" s="6"/>
      <c r="U36" s="6"/>
      <c r="V36" s="6"/>
      <c r="W36" s="6"/>
      <c r="X36" s="6"/>
    </row>
    <row r="37">
      <c r="A37" s="4" t="s">
        <v>722</v>
      </c>
      <c r="B37" s="4" t="s">
        <v>723</v>
      </c>
      <c r="C37" s="4" t="s">
        <v>692</v>
      </c>
      <c r="D37" s="4" t="s">
        <v>723</v>
      </c>
      <c r="E37" s="4" t="s">
        <v>216</v>
      </c>
      <c r="F37" s="4" t="s">
        <v>48</v>
      </c>
      <c r="G37" s="4" t="s">
        <v>49</v>
      </c>
      <c r="H37" s="4" t="s">
        <v>50</v>
      </c>
      <c r="I37" s="5"/>
      <c r="J37" s="4" t="s">
        <v>51</v>
      </c>
      <c r="K37" s="4" t="s">
        <v>52</v>
      </c>
      <c r="L37" s="4" t="s">
        <v>175</v>
      </c>
      <c r="M37" s="4" t="s">
        <v>217</v>
      </c>
      <c r="N37" s="4" t="s">
        <v>547</v>
      </c>
      <c r="O37" s="4" t="s">
        <v>218</v>
      </c>
      <c r="P37" s="4" t="s">
        <v>560</v>
      </c>
      <c r="Q37" s="5"/>
      <c r="R37" s="5"/>
      <c r="S37" s="5"/>
      <c r="T37" s="6"/>
      <c r="U37" s="6"/>
      <c r="V37" s="6"/>
      <c r="W37" s="6"/>
      <c r="X37" s="6"/>
    </row>
    <row r="38">
      <c r="A38" s="4" t="s">
        <v>724</v>
      </c>
      <c r="B38" s="4" t="s">
        <v>725</v>
      </c>
      <c r="C38" s="4" t="s">
        <v>726</v>
      </c>
      <c r="D38" s="4" t="s">
        <v>725</v>
      </c>
      <c r="E38" s="4" t="s">
        <v>219</v>
      </c>
      <c r="F38" s="4" t="s">
        <v>48</v>
      </c>
      <c r="G38" s="4" t="s">
        <v>49</v>
      </c>
      <c r="H38" s="4" t="s">
        <v>50</v>
      </c>
      <c r="I38" s="5"/>
      <c r="J38" s="4" t="s">
        <v>51</v>
      </c>
      <c r="K38" s="4" t="s">
        <v>52</v>
      </c>
      <c r="L38" s="4" t="s">
        <v>220</v>
      </c>
      <c r="M38" s="4" t="s">
        <v>221</v>
      </c>
      <c r="N38" s="4" t="s">
        <v>559</v>
      </c>
      <c r="O38" s="4" t="s">
        <v>222</v>
      </c>
      <c r="P38" s="4" t="s">
        <v>727</v>
      </c>
      <c r="Q38" s="4" t="s">
        <v>223</v>
      </c>
      <c r="R38" s="4" t="s">
        <v>728</v>
      </c>
      <c r="S38" s="4" t="s">
        <v>224</v>
      </c>
      <c r="T38" s="6"/>
      <c r="U38" s="6"/>
      <c r="V38" s="6"/>
      <c r="W38" s="6"/>
      <c r="X38" s="6"/>
    </row>
    <row r="39">
      <c r="A39" s="4" t="s">
        <v>729</v>
      </c>
      <c r="B39" s="4" t="s">
        <v>730</v>
      </c>
      <c r="C39" s="4" t="s">
        <v>731</v>
      </c>
      <c r="D39" s="4" t="s">
        <v>732</v>
      </c>
      <c r="E39" s="4" t="s">
        <v>225</v>
      </c>
      <c r="F39" s="4" t="s">
        <v>48</v>
      </c>
      <c r="G39" s="4" t="s">
        <v>74</v>
      </c>
      <c r="H39" s="4" t="s">
        <v>59</v>
      </c>
      <c r="I39" s="5"/>
      <c r="J39" s="4" t="s">
        <v>51</v>
      </c>
      <c r="K39" s="4" t="s">
        <v>52</v>
      </c>
      <c r="L39" s="4" t="s">
        <v>127</v>
      </c>
      <c r="M39" s="4" t="s">
        <v>226</v>
      </c>
      <c r="N39" s="4" t="s">
        <v>559</v>
      </c>
      <c r="O39" s="4" t="s">
        <v>627</v>
      </c>
      <c r="P39" s="4" t="s">
        <v>628</v>
      </c>
      <c r="Q39" s="4" t="s">
        <v>227</v>
      </c>
      <c r="R39" s="4" t="s">
        <v>622</v>
      </c>
      <c r="S39" s="4" t="s">
        <v>228</v>
      </c>
      <c r="T39" s="6"/>
      <c r="U39" s="6"/>
      <c r="V39" s="6"/>
      <c r="W39" s="6"/>
      <c r="X39" s="6"/>
    </row>
    <row r="40">
      <c r="A40" s="4" t="s">
        <v>733</v>
      </c>
      <c r="B40" s="4" t="s">
        <v>734</v>
      </c>
      <c r="C40" s="4" t="s">
        <v>735</v>
      </c>
      <c r="D40" s="4" t="s">
        <v>736</v>
      </c>
      <c r="E40" s="4" t="s">
        <v>229</v>
      </c>
      <c r="F40" s="4" t="s">
        <v>48</v>
      </c>
      <c r="G40" s="4" t="s">
        <v>49</v>
      </c>
      <c r="H40" s="4" t="s">
        <v>50</v>
      </c>
      <c r="I40" s="5"/>
      <c r="J40" s="4" t="s">
        <v>51</v>
      </c>
      <c r="K40" s="4" t="s">
        <v>52</v>
      </c>
      <c r="L40" s="4" t="s">
        <v>53</v>
      </c>
      <c r="M40" s="4" t="s">
        <v>230</v>
      </c>
      <c r="N40" s="4" t="s">
        <v>602</v>
      </c>
      <c r="O40" s="4" t="s">
        <v>231</v>
      </c>
      <c r="P40" s="4" t="s">
        <v>628</v>
      </c>
      <c r="Q40" s="4" t="s">
        <v>232</v>
      </c>
      <c r="R40" s="4" t="s">
        <v>549</v>
      </c>
      <c r="S40" s="5"/>
      <c r="T40" s="6"/>
      <c r="U40" s="6"/>
      <c r="V40" s="6"/>
      <c r="W40" s="6"/>
      <c r="X40" s="6"/>
    </row>
    <row r="41">
      <c r="A41" s="4" t="s">
        <v>737</v>
      </c>
      <c r="B41" s="4" t="s">
        <v>738</v>
      </c>
      <c r="C41" s="4" t="s">
        <v>739</v>
      </c>
      <c r="D41" s="4" t="s">
        <v>740</v>
      </c>
      <c r="E41" s="4" t="s">
        <v>233</v>
      </c>
      <c r="F41" s="4" t="s">
        <v>48</v>
      </c>
      <c r="G41" s="4" t="s">
        <v>49</v>
      </c>
      <c r="H41" s="4" t="s">
        <v>50</v>
      </c>
      <c r="I41" s="5"/>
      <c r="J41" s="4" t="s">
        <v>51</v>
      </c>
      <c r="K41" s="4" t="s">
        <v>52</v>
      </c>
      <c r="L41" s="4" t="s">
        <v>234</v>
      </c>
      <c r="M41" s="4" t="s">
        <v>235</v>
      </c>
      <c r="N41" s="4" t="s">
        <v>588</v>
      </c>
      <c r="O41" s="4" t="s">
        <v>741</v>
      </c>
      <c r="P41" s="4" t="s">
        <v>554</v>
      </c>
      <c r="Q41" s="4" t="s">
        <v>237</v>
      </c>
      <c r="R41" s="4" t="s">
        <v>742</v>
      </c>
      <c r="S41" s="4" t="s">
        <v>238</v>
      </c>
      <c r="T41" s="6"/>
      <c r="U41" s="6"/>
      <c r="V41" s="6"/>
      <c r="W41" s="6"/>
      <c r="X41" s="6"/>
    </row>
    <row r="42">
      <c r="A42" s="4" t="s">
        <v>743</v>
      </c>
      <c r="B42" s="4" t="s">
        <v>744</v>
      </c>
      <c r="C42" s="4" t="s">
        <v>745</v>
      </c>
      <c r="D42" s="4" t="s">
        <v>746</v>
      </c>
      <c r="E42" s="4" t="s">
        <v>239</v>
      </c>
      <c r="F42" s="4" t="s">
        <v>48</v>
      </c>
      <c r="G42" s="4" t="s">
        <v>49</v>
      </c>
      <c r="H42" s="4" t="s">
        <v>50</v>
      </c>
      <c r="I42" s="5"/>
      <c r="J42" s="4" t="s">
        <v>51</v>
      </c>
      <c r="K42" s="4" t="s">
        <v>52</v>
      </c>
      <c r="L42" s="4" t="s">
        <v>240</v>
      </c>
      <c r="M42" s="4" t="s">
        <v>241</v>
      </c>
      <c r="N42" s="4" t="s">
        <v>553</v>
      </c>
      <c r="O42" s="4" t="s">
        <v>242</v>
      </c>
      <c r="P42" s="4" t="s">
        <v>747</v>
      </c>
      <c r="Q42" s="4" t="s">
        <v>243</v>
      </c>
      <c r="R42" s="4" t="s">
        <v>748</v>
      </c>
      <c r="S42" s="4" t="s">
        <v>244</v>
      </c>
      <c r="T42" s="6"/>
      <c r="U42" s="6"/>
      <c r="V42" s="6"/>
      <c r="W42" s="6"/>
      <c r="X42" s="6"/>
    </row>
    <row r="43">
      <c r="A43" s="4" t="s">
        <v>749</v>
      </c>
      <c r="B43" s="4" t="s">
        <v>750</v>
      </c>
      <c r="C43" s="4" t="s">
        <v>751</v>
      </c>
      <c r="D43" s="4" t="s">
        <v>750</v>
      </c>
      <c r="E43" s="4" t="s">
        <v>245</v>
      </c>
      <c r="F43" s="4" t="s">
        <v>48</v>
      </c>
      <c r="G43" s="4" t="s">
        <v>49</v>
      </c>
      <c r="H43" s="4" t="s">
        <v>59</v>
      </c>
      <c r="I43" s="5"/>
      <c r="J43" s="4" t="s">
        <v>51</v>
      </c>
      <c r="K43" s="4" t="s">
        <v>52</v>
      </c>
      <c r="L43" s="4" t="s">
        <v>246</v>
      </c>
      <c r="M43" s="4" t="s">
        <v>247</v>
      </c>
      <c r="N43" s="4" t="s">
        <v>602</v>
      </c>
      <c r="O43" s="4" t="s">
        <v>248</v>
      </c>
      <c r="P43" s="4" t="s">
        <v>657</v>
      </c>
      <c r="Q43" s="4" t="s">
        <v>249</v>
      </c>
      <c r="R43" s="4" t="s">
        <v>752</v>
      </c>
      <c r="S43" s="4" t="s">
        <v>250</v>
      </c>
      <c r="T43" s="6"/>
      <c r="U43" s="6"/>
      <c r="V43" s="6"/>
      <c r="W43" s="6"/>
      <c r="X43" s="6"/>
    </row>
    <row r="44">
      <c r="A44" s="4" t="s">
        <v>753</v>
      </c>
      <c r="B44" s="4" t="s">
        <v>754</v>
      </c>
      <c r="C44" s="4" t="s">
        <v>755</v>
      </c>
      <c r="D44" s="4" t="s">
        <v>754</v>
      </c>
      <c r="E44" s="4" t="s">
        <v>251</v>
      </c>
      <c r="F44" s="4" t="s">
        <v>48</v>
      </c>
      <c r="G44" s="4" t="s">
        <v>65</v>
      </c>
      <c r="H44" s="4" t="s">
        <v>50</v>
      </c>
      <c r="I44" s="5"/>
      <c r="J44" s="4" t="s">
        <v>52</v>
      </c>
      <c r="K44" s="4" t="s">
        <v>52</v>
      </c>
      <c r="L44" s="4" t="s">
        <v>89</v>
      </c>
      <c r="M44" s="4" t="s">
        <v>252</v>
      </c>
      <c r="N44" s="4" t="s">
        <v>553</v>
      </c>
      <c r="O44" s="4" t="s">
        <v>756</v>
      </c>
      <c r="P44" s="4" t="s">
        <v>757</v>
      </c>
      <c r="Q44" s="4" t="s">
        <v>758</v>
      </c>
      <c r="R44" s="4" t="s">
        <v>759</v>
      </c>
      <c r="S44" s="4" t="s">
        <v>51</v>
      </c>
      <c r="T44" s="6"/>
      <c r="U44" s="6"/>
      <c r="V44" s="6"/>
      <c r="W44" s="6"/>
      <c r="X44" s="6"/>
    </row>
    <row r="45">
      <c r="A45" s="4" t="s">
        <v>760</v>
      </c>
      <c r="B45" s="4" t="s">
        <v>761</v>
      </c>
      <c r="C45" s="4" t="s">
        <v>762</v>
      </c>
      <c r="D45" s="4" t="s">
        <v>763</v>
      </c>
      <c r="E45" s="4" t="s">
        <v>255</v>
      </c>
      <c r="F45" s="4" t="s">
        <v>48</v>
      </c>
      <c r="G45" s="4" t="s">
        <v>49</v>
      </c>
      <c r="H45" s="4" t="s">
        <v>59</v>
      </c>
      <c r="I45" s="5"/>
      <c r="J45" s="4" t="s">
        <v>51</v>
      </c>
      <c r="K45" s="4" t="s">
        <v>52</v>
      </c>
      <c r="L45" s="4" t="s">
        <v>89</v>
      </c>
      <c r="M45" s="4" t="s">
        <v>764</v>
      </c>
      <c r="N45" s="4" t="s">
        <v>553</v>
      </c>
      <c r="O45" s="4" t="s">
        <v>257</v>
      </c>
      <c r="P45" s="4" t="s">
        <v>554</v>
      </c>
      <c r="Q45" s="4" t="s">
        <v>258</v>
      </c>
      <c r="R45" s="4" t="s">
        <v>765</v>
      </c>
      <c r="S45" s="5"/>
      <c r="T45" s="6"/>
      <c r="U45" s="6"/>
      <c r="V45" s="6"/>
      <c r="W45" s="6"/>
      <c r="X45" s="6"/>
    </row>
    <row r="46">
      <c r="A46" s="4" t="s">
        <v>766</v>
      </c>
      <c r="B46" s="4" t="s">
        <v>767</v>
      </c>
      <c r="C46" s="4" t="s">
        <v>571</v>
      </c>
      <c r="D46" s="4" t="s">
        <v>767</v>
      </c>
      <c r="E46" s="4" t="s">
        <v>259</v>
      </c>
      <c r="F46" s="4" t="s">
        <v>48</v>
      </c>
      <c r="G46" s="4" t="s">
        <v>65</v>
      </c>
      <c r="H46" s="4" t="s">
        <v>50</v>
      </c>
      <c r="I46" s="5"/>
      <c r="J46" s="4" t="s">
        <v>51</v>
      </c>
      <c r="K46" s="4" t="s">
        <v>52</v>
      </c>
      <c r="L46" s="4" t="s">
        <v>53</v>
      </c>
      <c r="M46" s="4" t="s">
        <v>54</v>
      </c>
      <c r="N46" s="4" t="s">
        <v>547</v>
      </c>
      <c r="O46" s="4" t="s">
        <v>260</v>
      </c>
      <c r="P46" s="4" t="s">
        <v>768</v>
      </c>
      <c r="Q46" s="4" t="s">
        <v>261</v>
      </c>
      <c r="R46" s="4" t="s">
        <v>555</v>
      </c>
      <c r="S46" s="4" t="s">
        <v>51</v>
      </c>
      <c r="T46" s="6"/>
      <c r="U46" s="6"/>
      <c r="V46" s="6"/>
      <c r="W46" s="6"/>
      <c r="X46" s="6"/>
    </row>
    <row r="47">
      <c r="A47" s="4" t="s">
        <v>769</v>
      </c>
      <c r="B47" s="4" t="s">
        <v>770</v>
      </c>
      <c r="C47" s="4" t="s">
        <v>564</v>
      </c>
      <c r="D47" s="4" t="s">
        <v>771</v>
      </c>
      <c r="E47" s="4" t="s">
        <v>262</v>
      </c>
      <c r="F47" s="4" t="s">
        <v>48</v>
      </c>
      <c r="G47" s="4" t="s">
        <v>49</v>
      </c>
      <c r="H47" s="4" t="s">
        <v>50</v>
      </c>
      <c r="I47" s="5"/>
      <c r="J47" s="4" t="s">
        <v>51</v>
      </c>
      <c r="K47" s="4" t="s">
        <v>52</v>
      </c>
      <c r="L47" s="4" t="s">
        <v>53</v>
      </c>
      <c r="M47" s="4" t="s">
        <v>263</v>
      </c>
      <c r="N47" s="4" t="s">
        <v>559</v>
      </c>
      <c r="O47" s="4" t="s">
        <v>264</v>
      </c>
      <c r="P47" s="4" t="s">
        <v>772</v>
      </c>
      <c r="Q47" s="4" t="s">
        <v>265</v>
      </c>
      <c r="R47" s="4" t="s">
        <v>773</v>
      </c>
      <c r="S47" s="5"/>
      <c r="T47" s="6"/>
      <c r="U47" s="6"/>
      <c r="V47" s="6"/>
      <c r="W47" s="6"/>
      <c r="X47" s="6"/>
    </row>
    <row r="48">
      <c r="A48" s="4" t="s">
        <v>774</v>
      </c>
      <c r="B48" s="4" t="s">
        <v>775</v>
      </c>
      <c r="C48" s="4" t="s">
        <v>776</v>
      </c>
      <c r="D48" s="4" t="s">
        <v>777</v>
      </c>
      <c r="E48" s="4" t="s">
        <v>266</v>
      </c>
      <c r="F48" s="4" t="s">
        <v>48</v>
      </c>
      <c r="G48" s="4" t="s">
        <v>49</v>
      </c>
      <c r="H48" s="4" t="s">
        <v>50</v>
      </c>
      <c r="I48" s="5"/>
      <c r="J48" s="4" t="s">
        <v>51</v>
      </c>
      <c r="K48" s="4" t="s">
        <v>52</v>
      </c>
      <c r="L48" s="4" t="s">
        <v>89</v>
      </c>
      <c r="M48" s="4" t="s">
        <v>267</v>
      </c>
      <c r="N48" s="4" t="s">
        <v>553</v>
      </c>
      <c r="O48" s="4" t="s">
        <v>778</v>
      </c>
      <c r="P48" s="5"/>
      <c r="Q48" s="4" t="s">
        <v>269</v>
      </c>
      <c r="R48" s="4" t="s">
        <v>752</v>
      </c>
      <c r="S48" s="4" t="s">
        <v>779</v>
      </c>
      <c r="T48" s="6"/>
      <c r="U48" s="6"/>
      <c r="V48" s="6"/>
      <c r="W48" s="6"/>
      <c r="X48" s="6"/>
    </row>
    <row r="49">
      <c r="A49" s="4" t="s">
        <v>780</v>
      </c>
      <c r="B49" s="4" t="s">
        <v>781</v>
      </c>
      <c r="C49" s="4" t="s">
        <v>782</v>
      </c>
      <c r="D49" s="4" t="s">
        <v>781</v>
      </c>
      <c r="E49" s="4" t="s">
        <v>271</v>
      </c>
      <c r="F49" s="4" t="s">
        <v>48</v>
      </c>
      <c r="G49" s="4" t="s">
        <v>49</v>
      </c>
      <c r="H49" s="4" t="s">
        <v>50</v>
      </c>
      <c r="I49" s="5"/>
      <c r="J49" s="4" t="s">
        <v>51</v>
      </c>
      <c r="K49" s="4" t="s">
        <v>52</v>
      </c>
      <c r="L49" s="4" t="s">
        <v>272</v>
      </c>
      <c r="M49" s="4" t="s">
        <v>273</v>
      </c>
      <c r="N49" s="4" t="s">
        <v>553</v>
      </c>
      <c r="O49" s="4" t="s">
        <v>274</v>
      </c>
      <c r="P49" s="4" t="s">
        <v>554</v>
      </c>
      <c r="Q49" s="4" t="s">
        <v>275</v>
      </c>
      <c r="R49" s="5"/>
      <c r="S49" s="4" t="s">
        <v>276</v>
      </c>
      <c r="T49" s="6"/>
      <c r="U49" s="6"/>
      <c r="V49" s="6"/>
      <c r="W49" s="6"/>
      <c r="X49" s="6"/>
    </row>
    <row r="50">
      <c r="A50" s="4" t="s">
        <v>783</v>
      </c>
      <c r="B50" s="4" t="s">
        <v>784</v>
      </c>
      <c r="C50" s="4" t="s">
        <v>785</v>
      </c>
      <c r="D50" s="4" t="s">
        <v>786</v>
      </c>
      <c r="E50" s="4" t="s">
        <v>277</v>
      </c>
      <c r="F50" s="4" t="s">
        <v>48</v>
      </c>
      <c r="G50" s="4" t="s">
        <v>49</v>
      </c>
      <c r="H50" s="4" t="s">
        <v>50</v>
      </c>
      <c r="I50" s="5"/>
      <c r="J50" s="4" t="s">
        <v>51</v>
      </c>
      <c r="K50" s="4" t="s">
        <v>52</v>
      </c>
      <c r="L50" s="4" t="s">
        <v>53</v>
      </c>
      <c r="M50" s="4" t="s">
        <v>278</v>
      </c>
      <c r="N50" s="4" t="s">
        <v>559</v>
      </c>
      <c r="O50" s="4" t="s">
        <v>279</v>
      </c>
      <c r="P50" s="4" t="s">
        <v>787</v>
      </c>
      <c r="Q50" s="5"/>
      <c r="R50" s="5"/>
      <c r="S50" s="5"/>
      <c r="T50" s="6"/>
      <c r="U50" s="6"/>
      <c r="V50" s="6"/>
      <c r="W50" s="6"/>
      <c r="X50" s="6"/>
    </row>
    <row r="51">
      <c r="A51" s="4" t="s">
        <v>788</v>
      </c>
      <c r="B51" s="4" t="s">
        <v>789</v>
      </c>
      <c r="C51" s="4" t="s">
        <v>790</v>
      </c>
      <c r="D51" s="4" t="s">
        <v>791</v>
      </c>
      <c r="E51" s="4" t="s">
        <v>280</v>
      </c>
      <c r="F51" s="4" t="s">
        <v>48</v>
      </c>
      <c r="G51" s="4" t="s">
        <v>74</v>
      </c>
      <c r="H51" s="4" t="s">
        <v>50</v>
      </c>
      <c r="I51" s="5"/>
      <c r="J51" s="4" t="s">
        <v>51</v>
      </c>
      <c r="K51" s="4" t="s">
        <v>52</v>
      </c>
      <c r="L51" s="4" t="s">
        <v>53</v>
      </c>
      <c r="M51" s="4" t="s">
        <v>281</v>
      </c>
      <c r="N51" s="4" t="s">
        <v>559</v>
      </c>
      <c r="O51" s="4" t="s">
        <v>792</v>
      </c>
      <c r="P51" s="4" t="s">
        <v>793</v>
      </c>
      <c r="Q51" s="4" t="s">
        <v>794</v>
      </c>
      <c r="R51" s="4" t="s">
        <v>652</v>
      </c>
      <c r="S51" s="5"/>
      <c r="T51" s="6"/>
      <c r="U51" s="6"/>
      <c r="V51" s="6"/>
      <c r="W51" s="6"/>
      <c r="X51" s="6"/>
    </row>
    <row r="52">
      <c r="A52" s="4" t="s">
        <v>795</v>
      </c>
      <c r="B52" s="4" t="s">
        <v>796</v>
      </c>
      <c r="C52" s="4" t="s">
        <v>797</v>
      </c>
      <c r="D52" s="4" t="s">
        <v>796</v>
      </c>
      <c r="E52" s="4" t="s">
        <v>284</v>
      </c>
      <c r="F52" s="4" t="s">
        <v>48</v>
      </c>
      <c r="G52" s="4" t="s">
        <v>65</v>
      </c>
      <c r="H52" s="4" t="s">
        <v>59</v>
      </c>
      <c r="I52" s="5"/>
      <c r="J52" s="4" t="s">
        <v>51</v>
      </c>
      <c r="K52" s="4" t="s">
        <v>52</v>
      </c>
      <c r="L52" s="4" t="s">
        <v>285</v>
      </c>
      <c r="M52" s="4" t="s">
        <v>286</v>
      </c>
      <c r="N52" s="4" t="s">
        <v>559</v>
      </c>
      <c r="O52" s="4" t="s">
        <v>287</v>
      </c>
      <c r="P52" s="4" t="s">
        <v>798</v>
      </c>
      <c r="Q52" s="4" t="s">
        <v>288</v>
      </c>
      <c r="R52" s="4" t="s">
        <v>799</v>
      </c>
      <c r="S52" s="4" t="s">
        <v>289</v>
      </c>
      <c r="T52" s="6"/>
      <c r="U52" s="6"/>
      <c r="V52" s="6"/>
      <c r="W52" s="6"/>
      <c r="X52" s="6"/>
    </row>
    <row r="53">
      <c r="A53" s="4" t="s">
        <v>800</v>
      </c>
      <c r="B53" s="4" t="s">
        <v>801</v>
      </c>
      <c r="C53" s="4" t="s">
        <v>802</v>
      </c>
      <c r="D53" s="4" t="s">
        <v>803</v>
      </c>
      <c r="E53" s="4" t="s">
        <v>290</v>
      </c>
      <c r="F53" s="4" t="s">
        <v>48</v>
      </c>
      <c r="G53" s="4" t="s">
        <v>49</v>
      </c>
      <c r="H53" s="4" t="s">
        <v>50</v>
      </c>
      <c r="I53" s="5"/>
      <c r="J53" s="4" t="s">
        <v>51</v>
      </c>
      <c r="K53" s="4" t="s">
        <v>52</v>
      </c>
      <c r="L53" s="4" t="s">
        <v>291</v>
      </c>
      <c r="M53" s="4" t="s">
        <v>292</v>
      </c>
      <c r="N53" s="4" t="s">
        <v>602</v>
      </c>
      <c r="O53" s="4" t="s">
        <v>804</v>
      </c>
      <c r="P53" s="4" t="s">
        <v>805</v>
      </c>
      <c r="Q53" s="4" t="s">
        <v>806</v>
      </c>
      <c r="R53" s="4" t="s">
        <v>622</v>
      </c>
      <c r="S53" s="4" t="s">
        <v>807</v>
      </c>
      <c r="T53" s="6"/>
      <c r="U53" s="6"/>
      <c r="V53" s="6"/>
      <c r="W53" s="6"/>
      <c r="X53" s="6"/>
    </row>
    <row r="54">
      <c r="A54" s="4" t="s">
        <v>808</v>
      </c>
      <c r="B54" s="4" t="s">
        <v>809</v>
      </c>
      <c r="C54" s="4" t="s">
        <v>810</v>
      </c>
      <c r="D54" s="4" t="s">
        <v>811</v>
      </c>
      <c r="E54" s="4" t="s">
        <v>296</v>
      </c>
      <c r="F54" s="4" t="s">
        <v>48</v>
      </c>
      <c r="G54" s="4" t="s">
        <v>49</v>
      </c>
      <c r="H54" s="4" t="s">
        <v>50</v>
      </c>
      <c r="I54" s="5"/>
      <c r="J54" s="4" t="s">
        <v>51</v>
      </c>
      <c r="K54" s="4" t="s">
        <v>52</v>
      </c>
      <c r="L54" s="4" t="s">
        <v>297</v>
      </c>
      <c r="M54" s="4" t="s">
        <v>298</v>
      </c>
      <c r="N54" s="4" t="s">
        <v>553</v>
      </c>
      <c r="O54" s="4" t="s">
        <v>299</v>
      </c>
      <c r="P54" s="5"/>
      <c r="Q54" s="4" t="s">
        <v>812</v>
      </c>
      <c r="R54" s="4" t="s">
        <v>813</v>
      </c>
      <c r="S54" s="4" t="s">
        <v>301</v>
      </c>
      <c r="T54" s="6"/>
      <c r="U54" s="6"/>
      <c r="V54" s="6"/>
      <c r="W54" s="6"/>
      <c r="X54" s="6"/>
    </row>
    <row r="55">
      <c r="A55" s="4" t="s">
        <v>814</v>
      </c>
      <c r="B55" s="4" t="s">
        <v>815</v>
      </c>
      <c r="C55" s="4" t="s">
        <v>816</v>
      </c>
      <c r="D55" s="4" t="s">
        <v>815</v>
      </c>
      <c r="E55" s="4" t="s">
        <v>302</v>
      </c>
      <c r="F55" s="4" t="s">
        <v>48</v>
      </c>
      <c r="G55" s="4" t="s">
        <v>65</v>
      </c>
      <c r="H55" s="4" t="s">
        <v>50</v>
      </c>
      <c r="I55" s="5"/>
      <c r="J55" s="4" t="s">
        <v>51</v>
      </c>
      <c r="K55" s="4" t="s">
        <v>52</v>
      </c>
      <c r="L55" s="4" t="s">
        <v>53</v>
      </c>
      <c r="M55" s="4" t="s">
        <v>54</v>
      </c>
      <c r="N55" s="4" t="s">
        <v>547</v>
      </c>
      <c r="O55" s="4" t="s">
        <v>303</v>
      </c>
      <c r="P55" s="4" t="s">
        <v>628</v>
      </c>
      <c r="Q55" s="5"/>
      <c r="R55" s="5"/>
      <c r="S55" s="5"/>
      <c r="T55" s="6"/>
      <c r="U55" s="6"/>
      <c r="V55" s="6"/>
      <c r="W55" s="6"/>
      <c r="X55" s="6"/>
    </row>
    <row r="56">
      <c r="A56" s="4" t="s">
        <v>817</v>
      </c>
      <c r="B56" s="4" t="s">
        <v>818</v>
      </c>
      <c r="C56" s="4" t="s">
        <v>819</v>
      </c>
      <c r="D56" s="4" t="s">
        <v>820</v>
      </c>
      <c r="E56" s="4" t="s">
        <v>304</v>
      </c>
      <c r="F56" s="4" t="s">
        <v>48</v>
      </c>
      <c r="G56" s="4" t="s">
        <v>49</v>
      </c>
      <c r="H56" s="4" t="s">
        <v>50</v>
      </c>
      <c r="I56" s="5"/>
      <c r="J56" s="4" t="s">
        <v>51</v>
      </c>
      <c r="K56" s="4" t="s">
        <v>52</v>
      </c>
      <c r="L56" s="4" t="s">
        <v>53</v>
      </c>
      <c r="M56" s="4" t="s">
        <v>305</v>
      </c>
      <c r="N56" s="4" t="s">
        <v>559</v>
      </c>
      <c r="O56" s="4" t="s">
        <v>306</v>
      </c>
      <c r="P56" s="4" t="s">
        <v>554</v>
      </c>
      <c r="Q56" s="4" t="s">
        <v>307</v>
      </c>
      <c r="R56" s="4" t="s">
        <v>821</v>
      </c>
      <c r="S56" s="4" t="s">
        <v>307</v>
      </c>
      <c r="T56" s="6"/>
      <c r="U56" s="6"/>
      <c r="V56" s="6"/>
      <c r="W56" s="6"/>
      <c r="X56" s="6"/>
    </row>
    <row r="57">
      <c r="A57" s="4" t="s">
        <v>822</v>
      </c>
      <c r="B57" s="4" t="s">
        <v>823</v>
      </c>
      <c r="C57" s="4" t="s">
        <v>824</v>
      </c>
      <c r="D57" s="4" t="s">
        <v>823</v>
      </c>
      <c r="E57" s="4" t="s">
        <v>308</v>
      </c>
      <c r="F57" s="4" t="s">
        <v>48</v>
      </c>
      <c r="G57" s="4" t="s">
        <v>49</v>
      </c>
      <c r="H57" s="4" t="s">
        <v>50</v>
      </c>
      <c r="I57" s="5"/>
      <c r="J57" s="4" t="s">
        <v>51</v>
      </c>
      <c r="K57" s="4" t="s">
        <v>52</v>
      </c>
      <c r="L57" s="4" t="s">
        <v>89</v>
      </c>
      <c r="M57" s="4" t="s">
        <v>298</v>
      </c>
      <c r="N57" s="4" t="s">
        <v>553</v>
      </c>
      <c r="O57" s="4" t="s">
        <v>309</v>
      </c>
      <c r="P57" s="4" t="s">
        <v>582</v>
      </c>
      <c r="Q57" s="4" t="s">
        <v>310</v>
      </c>
      <c r="R57" s="4" t="s">
        <v>825</v>
      </c>
      <c r="S57" s="4" t="s">
        <v>311</v>
      </c>
      <c r="T57" s="6"/>
      <c r="U57" s="6"/>
      <c r="V57" s="6"/>
      <c r="W57" s="6"/>
      <c r="X57" s="6"/>
    </row>
    <row r="58">
      <c r="A58" s="4" t="s">
        <v>826</v>
      </c>
      <c r="B58" s="4" t="s">
        <v>827</v>
      </c>
      <c r="C58" s="4" t="s">
        <v>828</v>
      </c>
      <c r="D58" s="4" t="s">
        <v>829</v>
      </c>
      <c r="E58" s="4" t="s">
        <v>312</v>
      </c>
      <c r="F58" s="4" t="s">
        <v>48</v>
      </c>
      <c r="G58" s="4" t="s">
        <v>65</v>
      </c>
      <c r="H58" s="4" t="s">
        <v>50</v>
      </c>
      <c r="I58" s="5"/>
      <c r="J58" s="4" t="s">
        <v>51</v>
      </c>
      <c r="K58" s="4" t="s">
        <v>52</v>
      </c>
      <c r="L58" s="4" t="s">
        <v>53</v>
      </c>
      <c r="M58" s="4" t="s">
        <v>54</v>
      </c>
      <c r="N58" s="4" t="s">
        <v>547</v>
      </c>
      <c r="O58" s="4" t="s">
        <v>313</v>
      </c>
      <c r="P58" s="4" t="s">
        <v>830</v>
      </c>
      <c r="Q58" s="4" t="s">
        <v>314</v>
      </c>
      <c r="R58" s="4" t="s">
        <v>831</v>
      </c>
      <c r="S58" s="4" t="s">
        <v>315</v>
      </c>
      <c r="T58" s="6"/>
      <c r="U58" s="6"/>
      <c r="V58" s="6"/>
      <c r="W58" s="6"/>
      <c r="X58" s="6"/>
    </row>
    <row r="59">
      <c r="A59" s="4" t="s">
        <v>832</v>
      </c>
      <c r="B59" s="4" t="s">
        <v>833</v>
      </c>
      <c r="C59" s="4" t="s">
        <v>834</v>
      </c>
      <c r="D59" s="4" t="s">
        <v>835</v>
      </c>
      <c r="E59" s="4" t="s">
        <v>316</v>
      </c>
      <c r="F59" s="4" t="s">
        <v>48</v>
      </c>
      <c r="G59" s="4" t="s">
        <v>65</v>
      </c>
      <c r="H59" s="4" t="s">
        <v>59</v>
      </c>
      <c r="I59" s="5"/>
      <c r="J59" s="4" t="s">
        <v>52</v>
      </c>
      <c r="K59" s="4" t="s">
        <v>52</v>
      </c>
      <c r="L59" s="4" t="s">
        <v>127</v>
      </c>
      <c r="M59" s="4" t="s">
        <v>54</v>
      </c>
      <c r="N59" s="4" t="s">
        <v>547</v>
      </c>
      <c r="O59" s="4" t="s">
        <v>836</v>
      </c>
      <c r="P59" s="4" t="s">
        <v>837</v>
      </c>
      <c r="Q59" s="4" t="s">
        <v>319</v>
      </c>
      <c r="R59" s="4" t="s">
        <v>652</v>
      </c>
      <c r="S59" s="4" t="s">
        <v>320</v>
      </c>
      <c r="T59" s="6"/>
      <c r="U59" s="6"/>
      <c r="V59" s="6"/>
      <c r="W59" s="6"/>
      <c r="X59" s="6"/>
    </row>
    <row r="60">
      <c r="A60" s="4" t="s">
        <v>838</v>
      </c>
      <c r="B60" s="4" t="s">
        <v>839</v>
      </c>
      <c r="C60" s="4" t="s">
        <v>840</v>
      </c>
      <c r="D60" s="4" t="s">
        <v>839</v>
      </c>
      <c r="E60" s="4" t="s">
        <v>321</v>
      </c>
      <c r="F60" s="4" t="s">
        <v>48</v>
      </c>
      <c r="G60" s="4" t="s">
        <v>74</v>
      </c>
      <c r="H60" s="4" t="s">
        <v>50</v>
      </c>
      <c r="I60" s="5"/>
      <c r="J60" s="4" t="s">
        <v>51</v>
      </c>
      <c r="K60" s="4" t="s">
        <v>52</v>
      </c>
      <c r="L60" s="4" t="s">
        <v>53</v>
      </c>
      <c r="M60" s="4" t="s">
        <v>322</v>
      </c>
      <c r="N60" s="4" t="s">
        <v>602</v>
      </c>
      <c r="O60" s="5"/>
      <c r="P60" s="5"/>
      <c r="Q60" s="5"/>
      <c r="R60" s="5"/>
      <c r="S60" s="5"/>
      <c r="T60" s="6"/>
      <c r="U60" s="6"/>
      <c r="V60" s="6"/>
      <c r="W60" s="6"/>
      <c r="X60" s="6"/>
    </row>
    <row r="61">
      <c r="A61" s="4" t="s">
        <v>841</v>
      </c>
      <c r="B61" s="4" t="s">
        <v>842</v>
      </c>
      <c r="C61" s="4" t="s">
        <v>843</v>
      </c>
      <c r="D61" s="4" t="s">
        <v>842</v>
      </c>
      <c r="E61" s="4" t="s">
        <v>323</v>
      </c>
      <c r="F61" s="4" t="s">
        <v>48</v>
      </c>
      <c r="G61" s="4" t="s">
        <v>49</v>
      </c>
      <c r="H61" s="4" t="s">
        <v>59</v>
      </c>
      <c r="I61" s="5"/>
      <c r="J61" s="4" t="s">
        <v>51</v>
      </c>
      <c r="K61" s="4" t="s">
        <v>52</v>
      </c>
      <c r="L61" s="4" t="s">
        <v>297</v>
      </c>
      <c r="M61" s="4" t="s">
        <v>324</v>
      </c>
      <c r="N61" s="4" t="s">
        <v>553</v>
      </c>
      <c r="O61" s="4" t="s">
        <v>325</v>
      </c>
      <c r="P61" s="4" t="s">
        <v>554</v>
      </c>
      <c r="Q61" s="4" t="s">
        <v>844</v>
      </c>
      <c r="R61" s="4" t="s">
        <v>622</v>
      </c>
      <c r="S61" s="5"/>
      <c r="T61" s="6"/>
      <c r="U61" s="6"/>
      <c r="V61" s="6"/>
      <c r="W61" s="6"/>
      <c r="X61" s="6"/>
    </row>
    <row r="62">
      <c r="A62" s="4" t="s">
        <v>845</v>
      </c>
      <c r="B62" s="4" t="s">
        <v>846</v>
      </c>
      <c r="C62" s="4" t="s">
        <v>847</v>
      </c>
      <c r="D62" s="4" t="s">
        <v>848</v>
      </c>
      <c r="E62" s="4" t="s">
        <v>327</v>
      </c>
      <c r="F62" s="4" t="s">
        <v>48</v>
      </c>
      <c r="G62" s="4" t="s">
        <v>696</v>
      </c>
      <c r="H62" s="4" t="s">
        <v>50</v>
      </c>
      <c r="I62" s="5"/>
      <c r="J62" s="4" t="s">
        <v>51</v>
      </c>
      <c r="K62" s="4" t="s">
        <v>52</v>
      </c>
      <c r="L62" s="4" t="s">
        <v>297</v>
      </c>
      <c r="M62" s="4" t="s">
        <v>328</v>
      </c>
      <c r="N62" s="4" t="s">
        <v>553</v>
      </c>
      <c r="O62" s="4" t="s">
        <v>329</v>
      </c>
      <c r="P62" s="4" t="s">
        <v>849</v>
      </c>
      <c r="Q62" s="4" t="s">
        <v>850</v>
      </c>
      <c r="R62" s="4" t="s">
        <v>851</v>
      </c>
      <c r="S62" s="5"/>
      <c r="T62" s="6"/>
      <c r="U62" s="6"/>
      <c r="V62" s="6"/>
      <c r="W62" s="6"/>
      <c r="X62" s="6"/>
    </row>
    <row r="63">
      <c r="A63" s="4" t="s">
        <v>852</v>
      </c>
      <c r="B63" s="4" t="s">
        <v>853</v>
      </c>
      <c r="C63" s="4" t="s">
        <v>854</v>
      </c>
      <c r="D63" s="4" t="s">
        <v>855</v>
      </c>
      <c r="E63" s="4" t="s">
        <v>331</v>
      </c>
      <c r="F63" s="4" t="s">
        <v>48</v>
      </c>
      <c r="G63" s="4" t="s">
        <v>65</v>
      </c>
      <c r="H63" s="4" t="s">
        <v>50</v>
      </c>
      <c r="I63" s="5"/>
      <c r="J63" s="4" t="s">
        <v>51</v>
      </c>
      <c r="K63" s="4" t="s">
        <v>52</v>
      </c>
      <c r="L63" s="4" t="s">
        <v>332</v>
      </c>
      <c r="M63" s="4" t="s">
        <v>54</v>
      </c>
      <c r="N63" s="4" t="s">
        <v>547</v>
      </c>
      <c r="O63" s="4" t="s">
        <v>333</v>
      </c>
      <c r="P63" s="4" t="s">
        <v>856</v>
      </c>
      <c r="Q63" s="4" t="s">
        <v>334</v>
      </c>
      <c r="R63" s="4" t="s">
        <v>597</v>
      </c>
      <c r="S63" s="5"/>
      <c r="T63" s="6"/>
      <c r="U63" s="6"/>
      <c r="V63" s="6"/>
      <c r="W63" s="6"/>
      <c r="X63" s="6"/>
    </row>
    <row r="64">
      <c r="A64" s="4" t="s">
        <v>857</v>
      </c>
      <c r="B64" s="4" t="s">
        <v>858</v>
      </c>
      <c r="C64" s="4" t="s">
        <v>859</v>
      </c>
      <c r="D64" s="4" t="s">
        <v>858</v>
      </c>
      <c r="E64" s="4" t="s">
        <v>335</v>
      </c>
      <c r="F64" s="4" t="s">
        <v>48</v>
      </c>
      <c r="G64" s="4" t="s">
        <v>49</v>
      </c>
      <c r="H64" s="4" t="s">
        <v>50</v>
      </c>
      <c r="I64" s="5"/>
      <c r="J64" s="4" t="s">
        <v>51</v>
      </c>
      <c r="K64" s="4" t="s">
        <v>52</v>
      </c>
      <c r="L64" s="4" t="s">
        <v>89</v>
      </c>
      <c r="M64" s="4" t="s">
        <v>336</v>
      </c>
      <c r="N64" s="4" t="s">
        <v>553</v>
      </c>
      <c r="O64" s="5"/>
      <c r="P64" s="5"/>
      <c r="Q64" s="4" t="s">
        <v>337</v>
      </c>
      <c r="R64" s="4" t="s">
        <v>622</v>
      </c>
      <c r="S64" s="5"/>
      <c r="T64" s="6"/>
      <c r="U64" s="6"/>
      <c r="V64" s="6"/>
      <c r="W64" s="6"/>
      <c r="X64" s="6"/>
    </row>
    <row r="65">
      <c r="A65" s="4" t="s">
        <v>860</v>
      </c>
      <c r="B65" s="4" t="s">
        <v>861</v>
      </c>
      <c r="C65" s="4" t="s">
        <v>862</v>
      </c>
      <c r="D65" s="4" t="s">
        <v>861</v>
      </c>
      <c r="E65" s="4" t="s">
        <v>338</v>
      </c>
      <c r="F65" s="4" t="s">
        <v>48</v>
      </c>
      <c r="G65" s="4" t="s">
        <v>49</v>
      </c>
      <c r="H65" s="4" t="s">
        <v>59</v>
      </c>
      <c r="I65" s="5"/>
      <c r="J65" s="4" t="s">
        <v>51</v>
      </c>
      <c r="K65" s="4" t="s">
        <v>52</v>
      </c>
      <c r="L65" s="4" t="s">
        <v>339</v>
      </c>
      <c r="M65" s="4" t="s">
        <v>340</v>
      </c>
      <c r="N65" s="4" t="s">
        <v>559</v>
      </c>
      <c r="O65" s="4" t="s">
        <v>341</v>
      </c>
      <c r="P65" s="4" t="s">
        <v>560</v>
      </c>
      <c r="Q65" s="4" t="s">
        <v>342</v>
      </c>
      <c r="R65" s="4" t="s">
        <v>555</v>
      </c>
      <c r="S65" s="5"/>
      <c r="T65" s="6"/>
      <c r="U65" s="6"/>
      <c r="V65" s="6"/>
      <c r="W65" s="6"/>
      <c r="X65" s="6"/>
    </row>
    <row r="66">
      <c r="A66" s="4" t="s">
        <v>863</v>
      </c>
      <c r="B66" s="4" t="s">
        <v>864</v>
      </c>
      <c r="C66" s="4" t="s">
        <v>739</v>
      </c>
      <c r="D66" s="4" t="s">
        <v>864</v>
      </c>
      <c r="E66" s="4" t="s">
        <v>343</v>
      </c>
      <c r="F66" s="4" t="s">
        <v>48</v>
      </c>
      <c r="G66" s="4" t="s">
        <v>49</v>
      </c>
      <c r="H66" s="4" t="s">
        <v>50</v>
      </c>
      <c r="I66" s="5"/>
      <c r="J66" s="4" t="s">
        <v>51</v>
      </c>
      <c r="K66" s="4" t="s">
        <v>52</v>
      </c>
      <c r="L66" s="4" t="s">
        <v>144</v>
      </c>
      <c r="M66" s="4" t="s">
        <v>344</v>
      </c>
      <c r="N66" s="4" t="s">
        <v>559</v>
      </c>
      <c r="O66" s="4" t="s">
        <v>345</v>
      </c>
      <c r="P66" s="4" t="s">
        <v>628</v>
      </c>
      <c r="Q66" s="4" t="s">
        <v>346</v>
      </c>
      <c r="R66" s="4" t="s">
        <v>865</v>
      </c>
      <c r="S66" s="5"/>
      <c r="T66" s="6"/>
      <c r="U66" s="6"/>
      <c r="V66" s="6"/>
      <c r="W66" s="6"/>
      <c r="X66" s="6"/>
    </row>
    <row r="67">
      <c r="A67" s="4" t="s">
        <v>866</v>
      </c>
      <c r="B67" s="4" t="s">
        <v>867</v>
      </c>
      <c r="C67" s="4" t="s">
        <v>868</v>
      </c>
      <c r="D67" s="4" t="s">
        <v>869</v>
      </c>
      <c r="E67" s="4" t="s">
        <v>347</v>
      </c>
      <c r="F67" s="4" t="s">
        <v>48</v>
      </c>
      <c r="G67" s="4" t="s">
        <v>49</v>
      </c>
      <c r="H67" s="4" t="s">
        <v>50</v>
      </c>
      <c r="I67" s="5"/>
      <c r="J67" s="4" t="s">
        <v>51</v>
      </c>
      <c r="K67" s="4" t="s">
        <v>52</v>
      </c>
      <c r="L67" s="4" t="s">
        <v>53</v>
      </c>
      <c r="M67" s="4" t="s">
        <v>305</v>
      </c>
      <c r="N67" s="4" t="s">
        <v>559</v>
      </c>
      <c r="O67" s="4" t="s">
        <v>348</v>
      </c>
      <c r="P67" s="4" t="s">
        <v>870</v>
      </c>
      <c r="Q67" s="4" t="s">
        <v>871</v>
      </c>
      <c r="R67" s="4" t="s">
        <v>652</v>
      </c>
      <c r="S67" s="4" t="s">
        <v>872</v>
      </c>
      <c r="T67" s="6"/>
      <c r="U67" s="6"/>
      <c r="V67" s="6"/>
      <c r="W67" s="6"/>
      <c r="X67" s="6"/>
    </row>
    <row r="68">
      <c r="A68" s="4" t="s">
        <v>873</v>
      </c>
      <c r="B68" s="4" t="s">
        <v>874</v>
      </c>
      <c r="C68" s="4" t="s">
        <v>875</v>
      </c>
      <c r="D68" s="4" t="s">
        <v>876</v>
      </c>
      <c r="E68" s="4" t="s">
        <v>351</v>
      </c>
      <c r="F68" s="4" t="s">
        <v>48</v>
      </c>
      <c r="G68" s="4" t="s">
        <v>65</v>
      </c>
      <c r="H68" s="4" t="s">
        <v>50</v>
      </c>
      <c r="I68" s="5"/>
      <c r="J68" s="4" t="s">
        <v>51</v>
      </c>
      <c r="K68" s="4" t="s">
        <v>52</v>
      </c>
      <c r="L68" s="4" t="s">
        <v>352</v>
      </c>
      <c r="M68" s="4" t="s">
        <v>353</v>
      </c>
      <c r="N68" s="4" t="s">
        <v>553</v>
      </c>
      <c r="O68" s="4" t="s">
        <v>354</v>
      </c>
      <c r="P68" s="4" t="s">
        <v>554</v>
      </c>
      <c r="Q68" s="5"/>
      <c r="R68" s="5"/>
      <c r="S68" s="4" t="s">
        <v>355</v>
      </c>
      <c r="T68" s="6"/>
      <c r="U68" s="6"/>
      <c r="V68" s="6"/>
      <c r="W68" s="6"/>
      <c r="X68" s="6"/>
    </row>
    <row r="69">
      <c r="A69" s="4" t="s">
        <v>877</v>
      </c>
      <c r="B69" s="4" t="s">
        <v>878</v>
      </c>
      <c r="C69" s="4" t="s">
        <v>879</v>
      </c>
      <c r="D69" s="4" t="s">
        <v>878</v>
      </c>
      <c r="E69" s="4" t="s">
        <v>356</v>
      </c>
      <c r="F69" s="4" t="s">
        <v>48</v>
      </c>
      <c r="G69" s="4" t="s">
        <v>65</v>
      </c>
      <c r="H69" s="4" t="s">
        <v>59</v>
      </c>
      <c r="I69" s="5"/>
      <c r="J69" s="4" t="s">
        <v>51</v>
      </c>
      <c r="K69" s="4" t="s">
        <v>52</v>
      </c>
      <c r="L69" s="4" t="s">
        <v>297</v>
      </c>
      <c r="M69" s="4" t="s">
        <v>357</v>
      </c>
      <c r="N69" s="4" t="s">
        <v>588</v>
      </c>
      <c r="O69" s="4" t="s">
        <v>358</v>
      </c>
      <c r="P69" s="4" t="s">
        <v>554</v>
      </c>
      <c r="Q69" s="4" t="s">
        <v>359</v>
      </c>
      <c r="R69" s="4" t="s">
        <v>880</v>
      </c>
      <c r="S69" s="4" t="s">
        <v>360</v>
      </c>
      <c r="T69" s="6"/>
      <c r="U69" s="6"/>
      <c r="V69" s="6"/>
      <c r="W69" s="6"/>
      <c r="X69" s="6"/>
    </row>
    <row r="70">
      <c r="A70" s="4" t="s">
        <v>881</v>
      </c>
      <c r="B70" s="4" t="s">
        <v>882</v>
      </c>
      <c r="C70" s="4" t="s">
        <v>883</v>
      </c>
      <c r="D70" s="4" t="s">
        <v>882</v>
      </c>
      <c r="E70" s="4" t="s">
        <v>361</v>
      </c>
      <c r="F70" s="4" t="s">
        <v>48</v>
      </c>
      <c r="G70" s="4" t="s">
        <v>49</v>
      </c>
      <c r="H70" s="4" t="s">
        <v>59</v>
      </c>
      <c r="I70" s="5"/>
      <c r="J70" s="4" t="s">
        <v>52</v>
      </c>
      <c r="K70" s="4" t="s">
        <v>52</v>
      </c>
      <c r="L70" s="4" t="s">
        <v>53</v>
      </c>
      <c r="M70" s="4" t="s">
        <v>362</v>
      </c>
      <c r="N70" s="4" t="s">
        <v>559</v>
      </c>
      <c r="O70" s="4" t="s">
        <v>884</v>
      </c>
      <c r="P70" s="4" t="s">
        <v>885</v>
      </c>
      <c r="Q70" s="4" t="s">
        <v>364</v>
      </c>
      <c r="R70" s="4" t="s">
        <v>652</v>
      </c>
      <c r="S70" s="4" t="s">
        <v>365</v>
      </c>
      <c r="T70" s="6"/>
      <c r="U70" s="6"/>
      <c r="V70" s="6"/>
      <c r="W70" s="6"/>
      <c r="X70" s="6"/>
    </row>
    <row r="71">
      <c r="A71" s="4" t="s">
        <v>886</v>
      </c>
      <c r="B71" s="4" t="s">
        <v>887</v>
      </c>
      <c r="C71" s="4" t="s">
        <v>888</v>
      </c>
      <c r="D71" s="4" t="s">
        <v>887</v>
      </c>
      <c r="E71" s="4" t="s">
        <v>366</v>
      </c>
      <c r="F71" s="4" t="s">
        <v>48</v>
      </c>
      <c r="G71" s="4" t="s">
        <v>49</v>
      </c>
      <c r="H71" s="4" t="s">
        <v>50</v>
      </c>
      <c r="I71" s="5"/>
      <c r="J71" s="4" t="s">
        <v>51</v>
      </c>
      <c r="K71" s="4" t="s">
        <v>52</v>
      </c>
      <c r="L71" s="4" t="s">
        <v>367</v>
      </c>
      <c r="M71" s="4" t="s">
        <v>171</v>
      </c>
      <c r="N71" s="4" t="s">
        <v>559</v>
      </c>
      <c r="O71" s="4" t="s">
        <v>368</v>
      </c>
      <c r="P71" s="4" t="s">
        <v>889</v>
      </c>
      <c r="Q71" s="4" t="s">
        <v>890</v>
      </c>
      <c r="R71" s="4" t="s">
        <v>891</v>
      </c>
      <c r="S71" s="4" t="s">
        <v>370</v>
      </c>
      <c r="T71" s="6"/>
      <c r="U71" s="6"/>
      <c r="V71" s="6"/>
      <c r="W71" s="6"/>
      <c r="X71" s="6"/>
    </row>
    <row r="72">
      <c r="A72" s="4" t="s">
        <v>892</v>
      </c>
      <c r="B72" s="4" t="s">
        <v>893</v>
      </c>
      <c r="C72" s="4" t="s">
        <v>894</v>
      </c>
      <c r="D72" s="4" t="s">
        <v>893</v>
      </c>
      <c r="E72" s="4" t="s">
        <v>371</v>
      </c>
      <c r="F72" s="4" t="s">
        <v>48</v>
      </c>
      <c r="G72" s="4" t="s">
        <v>49</v>
      </c>
      <c r="H72" s="4" t="s">
        <v>50</v>
      </c>
      <c r="I72" s="5"/>
      <c r="J72" s="4" t="s">
        <v>51</v>
      </c>
      <c r="K72" s="4" t="s">
        <v>52</v>
      </c>
      <c r="L72" s="4" t="s">
        <v>175</v>
      </c>
      <c r="M72" s="4" t="s">
        <v>217</v>
      </c>
      <c r="N72" s="4" t="s">
        <v>547</v>
      </c>
      <c r="O72" s="4" t="s">
        <v>148</v>
      </c>
      <c r="P72" s="5"/>
      <c r="Q72" s="4" t="s">
        <v>372</v>
      </c>
      <c r="R72" s="4" t="s">
        <v>633</v>
      </c>
      <c r="S72" s="4" t="s">
        <v>373</v>
      </c>
      <c r="T72" s="6"/>
      <c r="U72" s="6"/>
      <c r="V72" s="6"/>
      <c r="W72" s="6"/>
      <c r="X72" s="6"/>
    </row>
    <row r="73">
      <c r="A73" s="4" t="s">
        <v>895</v>
      </c>
      <c r="B73" s="4" t="s">
        <v>896</v>
      </c>
      <c r="C73" s="4" t="s">
        <v>897</v>
      </c>
      <c r="D73" s="4" t="s">
        <v>896</v>
      </c>
      <c r="E73" s="4" t="s">
        <v>374</v>
      </c>
      <c r="F73" s="4" t="s">
        <v>48</v>
      </c>
      <c r="G73" s="4" t="s">
        <v>65</v>
      </c>
      <c r="H73" s="4" t="s">
        <v>50</v>
      </c>
      <c r="I73" s="5"/>
      <c r="J73" s="4" t="s">
        <v>51</v>
      </c>
      <c r="K73" s="4" t="s">
        <v>52</v>
      </c>
      <c r="L73" s="4" t="s">
        <v>375</v>
      </c>
      <c r="M73" s="4" t="s">
        <v>376</v>
      </c>
      <c r="N73" s="4" t="s">
        <v>553</v>
      </c>
      <c r="O73" s="4" t="s">
        <v>377</v>
      </c>
      <c r="P73" s="4" t="s">
        <v>657</v>
      </c>
      <c r="Q73" s="4" t="s">
        <v>378</v>
      </c>
      <c r="R73" s="4" t="s">
        <v>898</v>
      </c>
      <c r="S73" s="4" t="s">
        <v>379</v>
      </c>
      <c r="T73" s="6"/>
      <c r="U73" s="6"/>
      <c r="V73" s="6"/>
      <c r="W73" s="6"/>
      <c r="X73" s="6"/>
    </row>
    <row r="74">
      <c r="A74" s="4" t="s">
        <v>899</v>
      </c>
      <c r="B74" s="4" t="s">
        <v>900</v>
      </c>
      <c r="C74" s="4" t="s">
        <v>901</v>
      </c>
      <c r="D74" s="4" t="s">
        <v>902</v>
      </c>
      <c r="E74" s="4" t="s">
        <v>380</v>
      </c>
      <c r="F74" s="4" t="s">
        <v>48</v>
      </c>
      <c r="G74" s="4" t="s">
        <v>74</v>
      </c>
      <c r="H74" s="4" t="s">
        <v>50</v>
      </c>
      <c r="I74" s="5"/>
      <c r="J74" s="4" t="s">
        <v>51</v>
      </c>
      <c r="K74" s="4" t="s">
        <v>52</v>
      </c>
      <c r="L74" s="4" t="s">
        <v>89</v>
      </c>
      <c r="M74" s="4" t="s">
        <v>381</v>
      </c>
      <c r="N74" s="4" t="s">
        <v>553</v>
      </c>
      <c r="O74" s="4" t="s">
        <v>382</v>
      </c>
      <c r="P74" s="4" t="s">
        <v>677</v>
      </c>
      <c r="Q74" s="4" t="s">
        <v>383</v>
      </c>
      <c r="R74" s="4" t="s">
        <v>622</v>
      </c>
      <c r="S74" s="4" t="s">
        <v>384</v>
      </c>
      <c r="T74" s="6"/>
      <c r="U74" s="6"/>
      <c r="V74" s="6"/>
      <c r="W74" s="6"/>
      <c r="X74" s="6"/>
    </row>
    <row r="75">
      <c r="A75" s="4" t="s">
        <v>903</v>
      </c>
      <c r="B75" s="4" t="s">
        <v>904</v>
      </c>
      <c r="C75" s="4" t="s">
        <v>905</v>
      </c>
      <c r="D75" s="4" t="s">
        <v>906</v>
      </c>
      <c r="E75" s="4" t="s">
        <v>385</v>
      </c>
      <c r="F75" s="4" t="s">
        <v>48</v>
      </c>
      <c r="G75" s="4" t="s">
        <v>49</v>
      </c>
      <c r="H75" s="4" t="s">
        <v>50</v>
      </c>
      <c r="I75" s="5"/>
      <c r="J75" s="4" t="s">
        <v>51</v>
      </c>
      <c r="K75" s="4" t="s">
        <v>52</v>
      </c>
      <c r="L75" s="4" t="s">
        <v>386</v>
      </c>
      <c r="M75" s="4" t="s">
        <v>387</v>
      </c>
      <c r="N75" s="4" t="s">
        <v>559</v>
      </c>
      <c r="O75" s="4" t="s">
        <v>907</v>
      </c>
      <c r="P75" s="4" t="s">
        <v>687</v>
      </c>
      <c r="Q75" s="4" t="s">
        <v>389</v>
      </c>
      <c r="R75" s="4" t="s">
        <v>555</v>
      </c>
      <c r="S75" s="4" t="s">
        <v>390</v>
      </c>
      <c r="T75" s="6"/>
      <c r="U75" s="6"/>
      <c r="V75" s="6"/>
      <c r="W75" s="6"/>
      <c r="X75" s="6"/>
    </row>
    <row r="76">
      <c r="A76" s="4" t="s">
        <v>908</v>
      </c>
      <c r="B76" s="4" t="s">
        <v>909</v>
      </c>
      <c r="C76" s="4" t="s">
        <v>910</v>
      </c>
      <c r="D76" s="4" t="s">
        <v>911</v>
      </c>
      <c r="E76" s="4" t="s">
        <v>391</v>
      </c>
      <c r="F76" s="4" t="s">
        <v>48</v>
      </c>
      <c r="G76" s="4" t="s">
        <v>49</v>
      </c>
      <c r="H76" s="4" t="s">
        <v>59</v>
      </c>
      <c r="I76" s="5"/>
      <c r="J76" s="4" t="s">
        <v>51</v>
      </c>
      <c r="K76" s="4" t="s">
        <v>52</v>
      </c>
      <c r="L76" s="4" t="s">
        <v>392</v>
      </c>
      <c r="M76" s="4" t="s">
        <v>393</v>
      </c>
      <c r="N76" s="4" t="s">
        <v>553</v>
      </c>
      <c r="O76" s="4" t="s">
        <v>912</v>
      </c>
      <c r="P76" s="4" t="s">
        <v>554</v>
      </c>
      <c r="Q76" s="4" t="s">
        <v>395</v>
      </c>
      <c r="R76" s="4" t="s">
        <v>913</v>
      </c>
      <c r="S76" s="4" t="s">
        <v>914</v>
      </c>
      <c r="T76" s="6"/>
      <c r="U76" s="6"/>
      <c r="V76" s="6"/>
      <c r="W76" s="6"/>
      <c r="X76" s="6"/>
    </row>
    <row r="77">
      <c r="A77" s="4" t="s">
        <v>915</v>
      </c>
      <c r="B77" s="4" t="s">
        <v>916</v>
      </c>
      <c r="C77" s="4" t="s">
        <v>917</v>
      </c>
      <c r="D77" s="4" t="s">
        <v>918</v>
      </c>
      <c r="E77" s="4" t="s">
        <v>397</v>
      </c>
      <c r="F77" s="4" t="s">
        <v>48</v>
      </c>
      <c r="G77" s="4" t="s">
        <v>49</v>
      </c>
      <c r="H77" s="4" t="s">
        <v>59</v>
      </c>
      <c r="I77" s="5"/>
      <c r="J77" s="4" t="s">
        <v>51</v>
      </c>
      <c r="K77" s="4" t="s">
        <v>52</v>
      </c>
      <c r="L77" s="4" t="s">
        <v>398</v>
      </c>
      <c r="M77" s="4" t="s">
        <v>110</v>
      </c>
      <c r="N77" s="4" t="s">
        <v>559</v>
      </c>
      <c r="O77" s="4" t="s">
        <v>399</v>
      </c>
      <c r="P77" s="4" t="s">
        <v>919</v>
      </c>
      <c r="Q77" s="4" t="s">
        <v>400</v>
      </c>
      <c r="R77" s="4" t="s">
        <v>652</v>
      </c>
      <c r="S77" s="5"/>
      <c r="T77" s="6"/>
      <c r="U77" s="6"/>
      <c r="V77" s="6"/>
      <c r="W77" s="6"/>
      <c r="X77" s="6"/>
    </row>
    <row r="78">
      <c r="A78" s="4" t="s">
        <v>920</v>
      </c>
      <c r="B78" s="4" t="s">
        <v>921</v>
      </c>
      <c r="C78" s="4" t="s">
        <v>922</v>
      </c>
      <c r="D78" s="4" t="s">
        <v>923</v>
      </c>
      <c r="E78" s="4" t="s">
        <v>401</v>
      </c>
      <c r="F78" s="4" t="s">
        <v>48</v>
      </c>
      <c r="G78" s="4" t="s">
        <v>74</v>
      </c>
      <c r="H78" s="4" t="s">
        <v>50</v>
      </c>
      <c r="I78" s="5"/>
      <c r="J78" s="4" t="s">
        <v>51</v>
      </c>
      <c r="K78" s="4" t="s">
        <v>52</v>
      </c>
      <c r="L78" s="4" t="s">
        <v>89</v>
      </c>
      <c r="M78" s="4" t="s">
        <v>402</v>
      </c>
      <c r="N78" s="4" t="s">
        <v>588</v>
      </c>
      <c r="O78" s="4" t="s">
        <v>403</v>
      </c>
      <c r="P78" s="4" t="s">
        <v>924</v>
      </c>
      <c r="Q78" s="4" t="s">
        <v>925</v>
      </c>
      <c r="R78" s="4" t="s">
        <v>926</v>
      </c>
      <c r="S78" s="5"/>
      <c r="T78" s="6"/>
      <c r="U78" s="6"/>
      <c r="V78" s="6"/>
      <c r="W78" s="6"/>
      <c r="X78" s="6"/>
    </row>
    <row r="79">
      <c r="A79" s="4" t="s">
        <v>927</v>
      </c>
      <c r="B79" s="4" t="s">
        <v>928</v>
      </c>
      <c r="C79" s="4" t="s">
        <v>929</v>
      </c>
      <c r="D79" s="4" t="s">
        <v>928</v>
      </c>
      <c r="E79" s="4" t="s">
        <v>405</v>
      </c>
      <c r="F79" s="4" t="s">
        <v>48</v>
      </c>
      <c r="G79" s="4" t="s">
        <v>49</v>
      </c>
      <c r="H79" s="4" t="s">
        <v>50</v>
      </c>
      <c r="I79" s="5"/>
      <c r="J79" s="4" t="s">
        <v>51</v>
      </c>
      <c r="K79" s="4" t="s">
        <v>52</v>
      </c>
      <c r="L79" s="4" t="s">
        <v>53</v>
      </c>
      <c r="M79" s="4" t="s">
        <v>340</v>
      </c>
      <c r="N79" s="4" t="s">
        <v>559</v>
      </c>
      <c r="O79" s="4" t="s">
        <v>930</v>
      </c>
      <c r="P79" s="4" t="s">
        <v>931</v>
      </c>
      <c r="Q79" s="4" t="s">
        <v>51</v>
      </c>
      <c r="R79" s="5"/>
      <c r="S79" s="4" t="s">
        <v>932</v>
      </c>
      <c r="T79" s="6"/>
      <c r="U79" s="6"/>
      <c r="V79" s="6"/>
      <c r="W79" s="6"/>
      <c r="X79" s="6"/>
    </row>
    <row r="80">
      <c r="A80" s="4" t="s">
        <v>933</v>
      </c>
      <c r="B80" s="4" t="s">
        <v>934</v>
      </c>
      <c r="C80" s="4" t="s">
        <v>935</v>
      </c>
      <c r="D80" s="4" t="s">
        <v>934</v>
      </c>
      <c r="E80" s="4" t="s">
        <v>408</v>
      </c>
      <c r="F80" s="4" t="s">
        <v>48</v>
      </c>
      <c r="G80" s="4" t="s">
        <v>49</v>
      </c>
      <c r="H80" s="4" t="s">
        <v>59</v>
      </c>
      <c r="I80" s="5"/>
      <c r="J80" s="4" t="s">
        <v>51</v>
      </c>
      <c r="K80" s="4" t="s">
        <v>52</v>
      </c>
      <c r="L80" s="4" t="s">
        <v>936</v>
      </c>
      <c r="M80" s="4" t="s">
        <v>410</v>
      </c>
      <c r="N80" s="4" t="s">
        <v>553</v>
      </c>
      <c r="O80" s="4" t="s">
        <v>411</v>
      </c>
      <c r="P80" s="4" t="s">
        <v>554</v>
      </c>
      <c r="Q80" s="4" t="s">
        <v>937</v>
      </c>
      <c r="R80" s="4" t="s">
        <v>938</v>
      </c>
      <c r="S80" s="4" t="s">
        <v>413</v>
      </c>
      <c r="T80" s="6"/>
      <c r="U80" s="6"/>
      <c r="V80" s="6"/>
      <c r="W80" s="6"/>
      <c r="X80" s="6"/>
    </row>
    <row r="81">
      <c r="A81" s="4" t="s">
        <v>939</v>
      </c>
      <c r="B81" s="4" t="s">
        <v>940</v>
      </c>
      <c r="C81" s="4" t="s">
        <v>941</v>
      </c>
      <c r="D81" s="4" t="s">
        <v>942</v>
      </c>
      <c r="E81" s="4" t="s">
        <v>414</v>
      </c>
      <c r="F81" s="4" t="s">
        <v>48</v>
      </c>
      <c r="G81" s="4" t="s">
        <v>74</v>
      </c>
      <c r="H81" s="4" t="s">
        <v>50</v>
      </c>
      <c r="I81" s="5"/>
      <c r="J81" s="4" t="s">
        <v>51</v>
      </c>
      <c r="K81" s="4" t="s">
        <v>52</v>
      </c>
      <c r="L81" s="4" t="s">
        <v>415</v>
      </c>
      <c r="M81" s="4" t="s">
        <v>54</v>
      </c>
      <c r="N81" s="4" t="s">
        <v>547</v>
      </c>
      <c r="O81" s="4" t="s">
        <v>943</v>
      </c>
      <c r="P81" s="4" t="s">
        <v>657</v>
      </c>
      <c r="Q81" s="4" t="s">
        <v>417</v>
      </c>
      <c r="R81" s="4" t="s">
        <v>652</v>
      </c>
      <c r="S81" s="4" t="s">
        <v>418</v>
      </c>
      <c r="T81" s="6"/>
      <c r="U81" s="6"/>
      <c r="V81" s="6"/>
      <c r="W81" s="6"/>
      <c r="X81" s="6"/>
    </row>
    <row r="82">
      <c r="A82" s="4" t="s">
        <v>944</v>
      </c>
      <c r="B82" s="4" t="s">
        <v>945</v>
      </c>
      <c r="C82" s="4" t="s">
        <v>946</v>
      </c>
      <c r="D82" s="4" t="s">
        <v>947</v>
      </c>
      <c r="E82" s="4" t="s">
        <v>419</v>
      </c>
      <c r="F82" s="4" t="s">
        <v>48</v>
      </c>
      <c r="G82" s="4" t="s">
        <v>49</v>
      </c>
      <c r="H82" s="4" t="s">
        <v>50</v>
      </c>
      <c r="I82" s="5"/>
      <c r="J82" s="4" t="s">
        <v>51</v>
      </c>
      <c r="K82" s="4" t="s">
        <v>52</v>
      </c>
      <c r="L82" s="4" t="s">
        <v>53</v>
      </c>
      <c r="M82" s="4" t="s">
        <v>420</v>
      </c>
      <c r="N82" s="4" t="s">
        <v>602</v>
      </c>
      <c r="O82" s="4" t="s">
        <v>948</v>
      </c>
      <c r="P82" s="4" t="s">
        <v>687</v>
      </c>
      <c r="Q82" s="4" t="s">
        <v>949</v>
      </c>
      <c r="R82" s="4" t="s">
        <v>622</v>
      </c>
      <c r="S82" s="4" t="s">
        <v>950</v>
      </c>
      <c r="T82" s="6"/>
      <c r="U82" s="6"/>
      <c r="V82" s="6"/>
      <c r="W82" s="6"/>
      <c r="X82" s="6"/>
    </row>
    <row r="83">
      <c r="A83" s="4" t="s">
        <v>951</v>
      </c>
      <c r="B83" s="4" t="s">
        <v>952</v>
      </c>
      <c r="C83" s="4" t="s">
        <v>953</v>
      </c>
      <c r="D83" s="4" t="s">
        <v>952</v>
      </c>
      <c r="E83" s="4" t="s">
        <v>424</v>
      </c>
      <c r="F83" s="4" t="s">
        <v>48</v>
      </c>
      <c r="G83" s="4" t="s">
        <v>49</v>
      </c>
      <c r="H83" s="4" t="s">
        <v>50</v>
      </c>
      <c r="I83" s="5"/>
      <c r="J83" s="4" t="s">
        <v>51</v>
      </c>
      <c r="K83" s="4" t="s">
        <v>52</v>
      </c>
      <c r="L83" s="4" t="s">
        <v>89</v>
      </c>
      <c r="M83" s="4" t="s">
        <v>425</v>
      </c>
      <c r="N83" s="4" t="s">
        <v>553</v>
      </c>
      <c r="O83" s="4" t="s">
        <v>426</v>
      </c>
      <c r="P83" s="4" t="s">
        <v>954</v>
      </c>
      <c r="Q83" s="4" t="s">
        <v>427</v>
      </c>
      <c r="R83" s="4" t="s">
        <v>622</v>
      </c>
      <c r="S83" s="4" t="s">
        <v>428</v>
      </c>
      <c r="T83" s="6"/>
      <c r="U83" s="6"/>
      <c r="V83" s="6"/>
      <c r="W83" s="6"/>
      <c r="X83" s="6"/>
    </row>
    <row r="84">
      <c r="A84" s="4" t="s">
        <v>955</v>
      </c>
      <c r="B84" s="4" t="s">
        <v>956</v>
      </c>
      <c r="C84" s="4" t="s">
        <v>957</v>
      </c>
      <c r="D84" s="4" t="s">
        <v>958</v>
      </c>
      <c r="E84" s="4" t="s">
        <v>429</v>
      </c>
      <c r="F84" s="4" t="s">
        <v>48</v>
      </c>
      <c r="G84" s="4" t="s">
        <v>49</v>
      </c>
      <c r="H84" s="4" t="s">
        <v>50</v>
      </c>
      <c r="I84" s="5"/>
      <c r="J84" s="4" t="s">
        <v>51</v>
      </c>
      <c r="K84" s="4" t="s">
        <v>52</v>
      </c>
      <c r="L84" s="4" t="s">
        <v>367</v>
      </c>
      <c r="M84" s="4" t="s">
        <v>430</v>
      </c>
      <c r="N84" s="4" t="s">
        <v>602</v>
      </c>
      <c r="O84" s="4" t="s">
        <v>431</v>
      </c>
      <c r="P84" s="4" t="s">
        <v>959</v>
      </c>
      <c r="Q84" s="4" t="s">
        <v>432</v>
      </c>
      <c r="R84" s="4" t="s">
        <v>616</v>
      </c>
      <c r="S84" s="5"/>
      <c r="T84" s="6"/>
      <c r="U84" s="6"/>
      <c r="V84" s="6"/>
      <c r="W84" s="6"/>
      <c r="X84" s="6"/>
    </row>
    <row r="85">
      <c r="A85" s="4" t="s">
        <v>960</v>
      </c>
      <c r="B85" s="4" t="s">
        <v>961</v>
      </c>
      <c r="C85" s="4" t="s">
        <v>962</v>
      </c>
      <c r="D85" s="4" t="s">
        <v>963</v>
      </c>
      <c r="E85" s="4" t="s">
        <v>433</v>
      </c>
      <c r="F85" s="4" t="s">
        <v>48</v>
      </c>
      <c r="G85" s="4" t="s">
        <v>49</v>
      </c>
      <c r="H85" s="4" t="s">
        <v>59</v>
      </c>
      <c r="I85" s="5"/>
      <c r="J85" s="4" t="s">
        <v>51</v>
      </c>
      <c r="K85" s="4" t="s">
        <v>51</v>
      </c>
      <c r="L85" s="4" t="s">
        <v>434</v>
      </c>
      <c r="M85" s="4" t="s">
        <v>435</v>
      </c>
      <c r="N85" s="4" t="s">
        <v>602</v>
      </c>
      <c r="O85" s="4" t="s">
        <v>436</v>
      </c>
      <c r="P85" s="4" t="s">
        <v>677</v>
      </c>
      <c r="Q85" s="4" t="s">
        <v>964</v>
      </c>
      <c r="R85" s="4" t="s">
        <v>965</v>
      </c>
      <c r="S85" s="4" t="s">
        <v>438</v>
      </c>
      <c r="T85" s="6"/>
      <c r="U85" s="6"/>
      <c r="V85" s="6"/>
      <c r="W85" s="6"/>
      <c r="X85" s="6"/>
    </row>
    <row r="86">
      <c r="A86" s="4" t="s">
        <v>966</v>
      </c>
      <c r="B86" s="4" t="s">
        <v>967</v>
      </c>
      <c r="C86" s="4" t="s">
        <v>968</v>
      </c>
      <c r="D86" s="4" t="s">
        <v>967</v>
      </c>
      <c r="E86" s="4" t="s">
        <v>439</v>
      </c>
      <c r="F86" s="4" t="s">
        <v>48</v>
      </c>
      <c r="G86" s="4" t="s">
        <v>65</v>
      </c>
      <c r="H86" s="4" t="s">
        <v>50</v>
      </c>
      <c r="I86" s="5"/>
      <c r="J86" s="4" t="s">
        <v>51</v>
      </c>
      <c r="K86" s="4" t="s">
        <v>52</v>
      </c>
      <c r="L86" s="4" t="s">
        <v>53</v>
      </c>
      <c r="M86" s="4" t="s">
        <v>969</v>
      </c>
      <c r="N86" s="4" t="s">
        <v>559</v>
      </c>
      <c r="O86" s="4" t="s">
        <v>970</v>
      </c>
      <c r="P86" s="4" t="s">
        <v>628</v>
      </c>
      <c r="Q86" s="7"/>
      <c r="R86" s="5"/>
      <c r="S86" s="5"/>
      <c r="T86" s="6"/>
      <c r="U86" s="6"/>
      <c r="V86" s="6"/>
      <c r="W86" s="6"/>
      <c r="X86" s="6"/>
    </row>
    <row r="87">
      <c r="A87" s="4" t="s">
        <v>971</v>
      </c>
      <c r="B87" s="4" t="s">
        <v>972</v>
      </c>
      <c r="C87" s="4" t="s">
        <v>973</v>
      </c>
      <c r="D87" s="4" t="s">
        <v>972</v>
      </c>
      <c r="E87" s="4" t="s">
        <v>444</v>
      </c>
      <c r="F87" s="4" t="s">
        <v>48</v>
      </c>
      <c r="G87" s="4" t="s">
        <v>49</v>
      </c>
      <c r="H87" s="4" t="s">
        <v>50</v>
      </c>
      <c r="I87" s="5"/>
      <c r="J87" s="4" t="s">
        <v>51</v>
      </c>
      <c r="K87" s="4" t="s">
        <v>52</v>
      </c>
      <c r="L87" s="4" t="s">
        <v>104</v>
      </c>
      <c r="M87" s="4" t="s">
        <v>445</v>
      </c>
      <c r="N87" s="4" t="s">
        <v>602</v>
      </c>
      <c r="O87" s="4" t="s">
        <v>446</v>
      </c>
      <c r="P87" s="4" t="s">
        <v>687</v>
      </c>
      <c r="Q87" s="4" t="s">
        <v>447</v>
      </c>
      <c r="R87" s="4" t="s">
        <v>555</v>
      </c>
      <c r="S87" s="5"/>
      <c r="T87" s="6"/>
      <c r="U87" s="6"/>
      <c r="V87" s="6"/>
      <c r="W87" s="6"/>
      <c r="X87" s="6"/>
    </row>
    <row r="88">
      <c r="A88" s="4" t="s">
        <v>974</v>
      </c>
      <c r="B88" s="4" t="s">
        <v>975</v>
      </c>
      <c r="C88" s="4" t="s">
        <v>976</v>
      </c>
      <c r="D88" s="4" t="s">
        <v>975</v>
      </c>
      <c r="E88" s="4" t="s">
        <v>448</v>
      </c>
      <c r="F88" s="4" t="s">
        <v>48</v>
      </c>
      <c r="G88" s="4" t="s">
        <v>65</v>
      </c>
      <c r="H88" s="4" t="s">
        <v>50</v>
      </c>
      <c r="I88" s="5"/>
      <c r="J88" s="4" t="s">
        <v>51</v>
      </c>
      <c r="K88" s="4" t="s">
        <v>52</v>
      </c>
      <c r="L88" s="4" t="s">
        <v>89</v>
      </c>
      <c r="M88" s="4" t="s">
        <v>977</v>
      </c>
      <c r="N88" s="4" t="s">
        <v>588</v>
      </c>
      <c r="O88" s="4" t="s">
        <v>450</v>
      </c>
      <c r="P88" s="4" t="s">
        <v>978</v>
      </c>
      <c r="Q88" s="4" t="s">
        <v>979</v>
      </c>
      <c r="R88" s="4" t="s">
        <v>980</v>
      </c>
      <c r="S88" s="4" t="s">
        <v>981</v>
      </c>
      <c r="T88" s="6"/>
      <c r="U88" s="6"/>
      <c r="V88" s="6"/>
      <c r="W88" s="6"/>
      <c r="X88" s="6"/>
    </row>
    <row r="89">
      <c r="A89" s="4" t="s">
        <v>982</v>
      </c>
      <c r="B89" s="4" t="s">
        <v>983</v>
      </c>
      <c r="C89" s="4" t="s">
        <v>984</v>
      </c>
      <c r="D89" s="4" t="s">
        <v>985</v>
      </c>
      <c r="E89" s="4" t="s">
        <v>453</v>
      </c>
      <c r="F89" s="4" t="s">
        <v>48</v>
      </c>
      <c r="G89" s="4" t="s">
        <v>49</v>
      </c>
      <c r="H89" s="4" t="s">
        <v>50</v>
      </c>
      <c r="I89" s="5"/>
      <c r="J89" s="4" t="s">
        <v>51</v>
      </c>
      <c r="K89" s="4" t="s">
        <v>52</v>
      </c>
      <c r="L89" s="4" t="s">
        <v>454</v>
      </c>
      <c r="M89" s="4" t="s">
        <v>455</v>
      </c>
      <c r="N89" s="4" t="s">
        <v>559</v>
      </c>
      <c r="O89" s="4" t="s">
        <v>986</v>
      </c>
      <c r="P89" s="4" t="s">
        <v>987</v>
      </c>
      <c r="Q89" s="4" t="s">
        <v>457</v>
      </c>
      <c r="R89" s="4" t="s">
        <v>821</v>
      </c>
      <c r="S89" s="5"/>
      <c r="T89" s="6"/>
      <c r="U89" s="6"/>
      <c r="V89" s="6"/>
      <c r="W89" s="6"/>
      <c r="X89" s="6"/>
    </row>
    <row r="90">
      <c r="A90" s="4" t="s">
        <v>988</v>
      </c>
      <c r="B90" s="4" t="s">
        <v>989</v>
      </c>
      <c r="C90" s="4" t="s">
        <v>990</v>
      </c>
      <c r="D90" s="4" t="s">
        <v>989</v>
      </c>
      <c r="E90" s="4" t="s">
        <v>458</v>
      </c>
      <c r="F90" s="4" t="s">
        <v>48</v>
      </c>
      <c r="G90" s="4" t="s">
        <v>65</v>
      </c>
      <c r="H90" s="4" t="s">
        <v>50</v>
      </c>
      <c r="I90" s="5"/>
      <c r="J90" s="4" t="s">
        <v>51</v>
      </c>
      <c r="K90" s="4" t="s">
        <v>52</v>
      </c>
      <c r="L90" s="4" t="s">
        <v>53</v>
      </c>
      <c r="M90" s="4" t="s">
        <v>54</v>
      </c>
      <c r="N90" s="4" t="s">
        <v>547</v>
      </c>
      <c r="O90" s="4" t="s">
        <v>459</v>
      </c>
      <c r="P90" s="4" t="s">
        <v>628</v>
      </c>
      <c r="Q90" s="4" t="s">
        <v>460</v>
      </c>
      <c r="R90" s="4" t="s">
        <v>891</v>
      </c>
      <c r="S90" s="4" t="s">
        <v>461</v>
      </c>
      <c r="T90" s="6"/>
      <c r="U90" s="6"/>
      <c r="V90" s="6"/>
      <c r="W90" s="6"/>
      <c r="X90" s="6"/>
    </row>
    <row r="91">
      <c r="A91" s="4" t="s">
        <v>991</v>
      </c>
      <c r="B91" s="4" t="s">
        <v>992</v>
      </c>
      <c r="C91" s="4" t="s">
        <v>993</v>
      </c>
      <c r="D91" s="4" t="s">
        <v>994</v>
      </c>
      <c r="E91" s="4" t="s">
        <v>462</v>
      </c>
      <c r="F91" s="4" t="s">
        <v>48</v>
      </c>
      <c r="G91" s="4" t="s">
        <v>49</v>
      </c>
      <c r="H91" s="4" t="s">
        <v>50</v>
      </c>
      <c r="I91" s="5"/>
      <c r="J91" s="4" t="s">
        <v>51</v>
      </c>
      <c r="K91" s="4" t="s">
        <v>52</v>
      </c>
      <c r="L91" s="4" t="s">
        <v>463</v>
      </c>
      <c r="M91" s="4" t="s">
        <v>464</v>
      </c>
      <c r="N91" s="4" t="s">
        <v>559</v>
      </c>
      <c r="O91" s="4" t="s">
        <v>465</v>
      </c>
      <c r="P91" s="5"/>
      <c r="Q91" s="5"/>
      <c r="R91" s="5"/>
      <c r="S91" s="4" t="s">
        <v>466</v>
      </c>
      <c r="T91" s="6"/>
      <c r="U91" s="6"/>
      <c r="V91" s="6"/>
      <c r="W91" s="6"/>
      <c r="X91" s="6"/>
    </row>
    <row r="92">
      <c r="A92" s="4" t="s">
        <v>995</v>
      </c>
      <c r="B92" s="4" t="s">
        <v>996</v>
      </c>
      <c r="C92" s="4" t="s">
        <v>997</v>
      </c>
      <c r="D92" s="4" t="s">
        <v>998</v>
      </c>
      <c r="E92" s="4" t="s">
        <v>467</v>
      </c>
      <c r="F92" s="4" t="s">
        <v>48</v>
      </c>
      <c r="G92" s="4" t="s">
        <v>49</v>
      </c>
      <c r="H92" s="4" t="s">
        <v>50</v>
      </c>
      <c r="I92" s="5"/>
      <c r="J92" s="4" t="s">
        <v>51</v>
      </c>
      <c r="K92" s="4" t="s">
        <v>52</v>
      </c>
      <c r="L92" s="4" t="s">
        <v>89</v>
      </c>
      <c r="M92" s="4" t="s">
        <v>468</v>
      </c>
      <c r="N92" s="4" t="s">
        <v>588</v>
      </c>
      <c r="O92" s="4" t="s">
        <v>469</v>
      </c>
      <c r="P92" s="4" t="s">
        <v>582</v>
      </c>
      <c r="Q92" s="4" t="s">
        <v>470</v>
      </c>
      <c r="R92" s="4" t="s">
        <v>999</v>
      </c>
      <c r="S92" s="4" t="s">
        <v>471</v>
      </c>
      <c r="T92" s="6"/>
      <c r="U92" s="6"/>
      <c r="V92" s="6"/>
      <c r="W92" s="6"/>
      <c r="X92" s="6"/>
    </row>
    <row r="93">
      <c r="A93" s="4" t="s">
        <v>1000</v>
      </c>
      <c r="B93" s="4" t="s">
        <v>1001</v>
      </c>
      <c r="C93" s="4" t="s">
        <v>1002</v>
      </c>
      <c r="D93" s="4" t="s">
        <v>1003</v>
      </c>
      <c r="E93" s="4" t="s">
        <v>472</v>
      </c>
      <c r="F93" s="4" t="s">
        <v>48</v>
      </c>
      <c r="G93" s="4" t="s">
        <v>49</v>
      </c>
      <c r="H93" s="4" t="s">
        <v>50</v>
      </c>
      <c r="I93" s="5"/>
      <c r="J93" s="4" t="s">
        <v>51</v>
      </c>
      <c r="K93" s="4" t="s">
        <v>52</v>
      </c>
      <c r="L93" s="4" t="s">
        <v>104</v>
      </c>
      <c r="M93" s="4" t="s">
        <v>473</v>
      </c>
      <c r="N93" s="4" t="s">
        <v>559</v>
      </c>
      <c r="O93" s="4" t="s">
        <v>1004</v>
      </c>
      <c r="P93" s="4" t="s">
        <v>1005</v>
      </c>
      <c r="Q93" s="4" t="s">
        <v>475</v>
      </c>
      <c r="R93" s="5"/>
      <c r="S93" s="5"/>
      <c r="T93" s="6"/>
      <c r="U93" s="6"/>
      <c r="V93" s="6"/>
      <c r="W93" s="6"/>
      <c r="X93" s="6"/>
    </row>
    <row r="94">
      <c r="A94" s="4" t="s">
        <v>1006</v>
      </c>
      <c r="B94" s="4" t="s">
        <v>1007</v>
      </c>
      <c r="C94" s="4" t="s">
        <v>578</v>
      </c>
      <c r="D94" s="4" t="s">
        <v>1007</v>
      </c>
      <c r="E94" s="4" t="s">
        <v>476</v>
      </c>
      <c r="F94" s="4" t="s">
        <v>48</v>
      </c>
      <c r="G94" s="4" t="s">
        <v>49</v>
      </c>
      <c r="H94" s="4" t="s">
        <v>50</v>
      </c>
      <c r="I94" s="5"/>
      <c r="J94" s="4" t="s">
        <v>51</v>
      </c>
      <c r="K94" s="4" t="s">
        <v>52</v>
      </c>
      <c r="L94" s="4" t="s">
        <v>53</v>
      </c>
      <c r="M94" s="4" t="s">
        <v>477</v>
      </c>
      <c r="N94" s="4" t="s">
        <v>588</v>
      </c>
      <c r="O94" s="4" t="s">
        <v>478</v>
      </c>
      <c r="P94" s="4" t="s">
        <v>677</v>
      </c>
      <c r="Q94" s="4" t="s">
        <v>479</v>
      </c>
      <c r="R94" s="4" t="s">
        <v>1008</v>
      </c>
      <c r="S94" s="4" t="s">
        <v>480</v>
      </c>
      <c r="T94" s="6"/>
      <c r="U94" s="6"/>
      <c r="V94" s="6"/>
      <c r="W94" s="6"/>
      <c r="X94" s="6"/>
    </row>
    <row r="95">
      <c r="A95" s="4" t="s">
        <v>1009</v>
      </c>
      <c r="B95" s="4" t="s">
        <v>1010</v>
      </c>
      <c r="C95" s="4" t="s">
        <v>1011</v>
      </c>
      <c r="D95" s="4" t="s">
        <v>1012</v>
      </c>
      <c r="E95" s="4" t="s">
        <v>481</v>
      </c>
      <c r="F95" s="4" t="s">
        <v>48</v>
      </c>
      <c r="G95" s="4" t="s">
        <v>49</v>
      </c>
      <c r="H95" s="4" t="s">
        <v>59</v>
      </c>
      <c r="I95" s="5"/>
      <c r="J95" s="4" t="s">
        <v>51</v>
      </c>
      <c r="K95" s="4" t="s">
        <v>52</v>
      </c>
      <c r="L95" s="4" t="s">
        <v>180</v>
      </c>
      <c r="M95" s="4" t="s">
        <v>482</v>
      </c>
      <c r="N95" s="4" t="s">
        <v>656</v>
      </c>
      <c r="O95" s="4" t="s">
        <v>483</v>
      </c>
      <c r="P95" s="4" t="s">
        <v>1013</v>
      </c>
      <c r="Q95" s="4" t="s">
        <v>484</v>
      </c>
      <c r="R95" s="4" t="s">
        <v>1014</v>
      </c>
      <c r="S95" s="4" t="s">
        <v>485</v>
      </c>
      <c r="T95" s="6"/>
      <c r="U95" s="6"/>
      <c r="V95" s="6"/>
      <c r="W95" s="6"/>
      <c r="X95" s="6"/>
    </row>
    <row r="96">
      <c r="A96" s="4" t="s">
        <v>1015</v>
      </c>
      <c r="B96" s="4" t="s">
        <v>1016</v>
      </c>
      <c r="C96" s="4" t="s">
        <v>957</v>
      </c>
      <c r="D96" s="4" t="s">
        <v>1016</v>
      </c>
      <c r="E96" s="4" t="s">
        <v>486</v>
      </c>
      <c r="F96" s="4" t="s">
        <v>48</v>
      </c>
      <c r="G96" s="4" t="s">
        <v>49</v>
      </c>
      <c r="H96" s="4" t="s">
        <v>50</v>
      </c>
      <c r="I96" s="5"/>
      <c r="J96" s="4" t="s">
        <v>51</v>
      </c>
      <c r="K96" s="4" t="s">
        <v>52</v>
      </c>
      <c r="L96" s="4" t="s">
        <v>89</v>
      </c>
      <c r="M96" s="4" t="s">
        <v>487</v>
      </c>
      <c r="N96" s="4" t="s">
        <v>553</v>
      </c>
      <c r="O96" s="4" t="s">
        <v>488</v>
      </c>
      <c r="P96" s="4" t="s">
        <v>582</v>
      </c>
      <c r="Q96" s="4" t="s">
        <v>489</v>
      </c>
      <c r="R96" s="4" t="s">
        <v>1017</v>
      </c>
      <c r="S96" s="5"/>
      <c r="T96" s="6"/>
      <c r="U96" s="6"/>
      <c r="V96" s="6"/>
      <c r="W96" s="6"/>
      <c r="X96" s="6"/>
    </row>
    <row r="97">
      <c r="A97" s="4" t="s">
        <v>1018</v>
      </c>
      <c r="B97" s="4" t="s">
        <v>1019</v>
      </c>
      <c r="C97" s="4" t="s">
        <v>1020</v>
      </c>
      <c r="D97" s="4" t="s">
        <v>1021</v>
      </c>
      <c r="E97" s="4" t="s">
        <v>490</v>
      </c>
      <c r="F97" s="4" t="s">
        <v>48</v>
      </c>
      <c r="G97" s="4" t="s">
        <v>65</v>
      </c>
      <c r="H97" s="4" t="s">
        <v>59</v>
      </c>
      <c r="I97" s="5"/>
      <c r="J97" s="4" t="s">
        <v>51</v>
      </c>
      <c r="K97" s="4" t="s">
        <v>52</v>
      </c>
      <c r="L97" s="4" t="s">
        <v>89</v>
      </c>
      <c r="M97" s="4" t="s">
        <v>491</v>
      </c>
      <c r="N97" s="4" t="s">
        <v>553</v>
      </c>
      <c r="O97" s="4" t="s">
        <v>492</v>
      </c>
      <c r="P97" s="4" t="s">
        <v>554</v>
      </c>
      <c r="Q97" s="4" t="s">
        <v>493</v>
      </c>
      <c r="R97" s="4" t="s">
        <v>622</v>
      </c>
      <c r="S97" s="4" t="s">
        <v>494</v>
      </c>
      <c r="T97" s="6"/>
      <c r="U97" s="6"/>
      <c r="V97" s="6"/>
      <c r="W97" s="6"/>
      <c r="X97" s="6"/>
    </row>
    <row r="98">
      <c r="A98" s="4" t="s">
        <v>1022</v>
      </c>
      <c r="B98" s="4" t="s">
        <v>1023</v>
      </c>
      <c r="C98" s="4" t="s">
        <v>1024</v>
      </c>
      <c r="D98" s="4" t="s">
        <v>1023</v>
      </c>
      <c r="E98" s="4" t="s">
        <v>495</v>
      </c>
      <c r="F98" s="4" t="s">
        <v>48</v>
      </c>
      <c r="G98" s="4" t="s">
        <v>65</v>
      </c>
      <c r="H98" s="4" t="s">
        <v>50</v>
      </c>
      <c r="I98" s="5"/>
      <c r="J98" s="4" t="s">
        <v>51</v>
      </c>
      <c r="K98" s="4" t="s">
        <v>52</v>
      </c>
      <c r="L98" s="4" t="s">
        <v>496</v>
      </c>
      <c r="M98" s="4" t="s">
        <v>54</v>
      </c>
      <c r="N98" s="4" t="s">
        <v>547</v>
      </c>
      <c r="O98" s="4" t="s">
        <v>497</v>
      </c>
      <c r="P98" s="4" t="s">
        <v>642</v>
      </c>
      <c r="Q98" s="4" t="s">
        <v>498</v>
      </c>
      <c r="R98" s="4" t="s">
        <v>1025</v>
      </c>
      <c r="S98" s="5"/>
      <c r="T98" s="6"/>
      <c r="U98" s="6"/>
      <c r="V98" s="6"/>
      <c r="W98" s="6"/>
      <c r="X98" s="6"/>
    </row>
    <row r="99">
      <c r="A99" s="4" t="s">
        <v>1026</v>
      </c>
      <c r="B99" s="4" t="s">
        <v>1027</v>
      </c>
      <c r="C99" s="4" t="s">
        <v>1028</v>
      </c>
      <c r="D99" s="4" t="s">
        <v>1027</v>
      </c>
      <c r="E99" s="4" t="s">
        <v>499</v>
      </c>
      <c r="F99" s="4" t="s">
        <v>48</v>
      </c>
      <c r="G99" s="4" t="s">
        <v>49</v>
      </c>
      <c r="H99" s="4" t="s">
        <v>50</v>
      </c>
      <c r="I99" s="5"/>
      <c r="J99" s="4" t="s">
        <v>51</v>
      </c>
      <c r="K99" s="4" t="s">
        <v>52</v>
      </c>
      <c r="L99" s="4" t="s">
        <v>89</v>
      </c>
      <c r="M99" s="4" t="s">
        <v>500</v>
      </c>
      <c r="N99" s="4" t="s">
        <v>553</v>
      </c>
      <c r="O99" s="4" t="s">
        <v>501</v>
      </c>
      <c r="P99" s="4" t="s">
        <v>582</v>
      </c>
      <c r="Q99" s="4" t="s">
        <v>502</v>
      </c>
      <c r="R99" s="4" t="s">
        <v>1029</v>
      </c>
      <c r="S99" s="4" t="s">
        <v>503</v>
      </c>
      <c r="T99" s="6"/>
      <c r="U99" s="6"/>
      <c r="V99" s="6"/>
      <c r="W99" s="6"/>
      <c r="X99" s="6"/>
    </row>
    <row r="100">
      <c r="A100" s="4" t="s">
        <v>1030</v>
      </c>
      <c r="B100" s="4" t="s">
        <v>1031</v>
      </c>
      <c r="C100" s="4" t="s">
        <v>1032</v>
      </c>
      <c r="D100" s="4" t="s">
        <v>1031</v>
      </c>
      <c r="E100" s="4" t="s">
        <v>504</v>
      </c>
      <c r="F100" s="4" t="s">
        <v>48</v>
      </c>
      <c r="G100" s="4" t="s">
        <v>49</v>
      </c>
      <c r="H100" s="4" t="s">
        <v>50</v>
      </c>
      <c r="I100" s="5"/>
      <c r="J100" s="4" t="s">
        <v>52</v>
      </c>
      <c r="K100" s="4" t="s">
        <v>52</v>
      </c>
      <c r="L100" s="4" t="s">
        <v>53</v>
      </c>
      <c r="M100" s="4" t="s">
        <v>505</v>
      </c>
      <c r="N100" s="4" t="s">
        <v>559</v>
      </c>
      <c r="O100" s="4" t="s">
        <v>506</v>
      </c>
      <c r="P100" s="4" t="s">
        <v>1033</v>
      </c>
      <c r="Q100" s="4" t="s">
        <v>507</v>
      </c>
      <c r="R100" s="4" t="s">
        <v>891</v>
      </c>
      <c r="S100" s="4" t="s">
        <v>508</v>
      </c>
      <c r="T100" s="6"/>
      <c r="U100" s="6"/>
      <c r="V100" s="6"/>
      <c r="W100" s="6"/>
      <c r="X100" s="6"/>
    </row>
    <row r="101">
      <c r="A101" s="4" t="s">
        <v>1034</v>
      </c>
      <c r="B101" s="4" t="s">
        <v>1035</v>
      </c>
      <c r="C101" s="4" t="s">
        <v>1036</v>
      </c>
      <c r="D101" s="4" t="s">
        <v>1035</v>
      </c>
      <c r="E101" s="4" t="s">
        <v>509</v>
      </c>
      <c r="F101" s="4" t="s">
        <v>48</v>
      </c>
      <c r="G101" s="4" t="s">
        <v>49</v>
      </c>
      <c r="H101" s="4" t="s">
        <v>50</v>
      </c>
      <c r="I101" s="5"/>
      <c r="J101" s="4" t="s">
        <v>51</v>
      </c>
      <c r="K101" s="4" t="s">
        <v>52</v>
      </c>
      <c r="L101" s="4" t="s">
        <v>127</v>
      </c>
      <c r="M101" s="4" t="s">
        <v>510</v>
      </c>
      <c r="N101" s="5"/>
      <c r="O101" s="4" t="s">
        <v>511</v>
      </c>
      <c r="P101" s="4" t="s">
        <v>1037</v>
      </c>
      <c r="Q101" s="4" t="s">
        <v>512</v>
      </c>
      <c r="R101" s="4" t="s">
        <v>1038</v>
      </c>
      <c r="S101" s="4" t="s">
        <v>513</v>
      </c>
      <c r="T101" s="6"/>
      <c r="U101" s="6"/>
      <c r="V101" s="6"/>
      <c r="W101" s="6"/>
      <c r="X101" s="6"/>
    </row>
    <row r="102">
      <c r="A102" s="4" t="s">
        <v>1039</v>
      </c>
      <c r="B102" s="4" t="s">
        <v>1040</v>
      </c>
      <c r="C102" s="4" t="s">
        <v>1041</v>
      </c>
      <c r="D102" s="4" t="s">
        <v>1042</v>
      </c>
      <c r="E102" s="4" t="s">
        <v>514</v>
      </c>
      <c r="F102" s="4" t="s">
        <v>48</v>
      </c>
      <c r="G102" s="4" t="s">
        <v>696</v>
      </c>
      <c r="H102" s="4" t="s">
        <v>50</v>
      </c>
      <c r="I102" s="5"/>
      <c r="J102" s="4" t="s">
        <v>51</v>
      </c>
      <c r="K102" s="4" t="s">
        <v>52</v>
      </c>
      <c r="L102" s="4" t="s">
        <v>1043</v>
      </c>
      <c r="M102" s="4" t="s">
        <v>1044</v>
      </c>
      <c r="N102" s="4" t="s">
        <v>602</v>
      </c>
      <c r="O102" s="4" t="s">
        <v>517</v>
      </c>
      <c r="P102" s="4" t="s">
        <v>677</v>
      </c>
      <c r="Q102" s="4" t="s">
        <v>518</v>
      </c>
      <c r="R102" s="4" t="s">
        <v>555</v>
      </c>
      <c r="S102" s="5"/>
      <c r="T102" s="6"/>
      <c r="U102" s="6"/>
      <c r="V102" s="6"/>
      <c r="W102" s="6"/>
      <c r="X102" s="6"/>
    </row>
    <row r="103">
      <c r="A103" s="4" t="s">
        <v>1045</v>
      </c>
      <c r="B103" s="4" t="s">
        <v>1046</v>
      </c>
      <c r="C103" s="4" t="s">
        <v>1047</v>
      </c>
      <c r="D103" s="4" t="s">
        <v>1046</v>
      </c>
      <c r="E103" s="4" t="s">
        <v>519</v>
      </c>
      <c r="F103" s="4" t="s">
        <v>48</v>
      </c>
      <c r="G103" s="4" t="s">
        <v>49</v>
      </c>
      <c r="H103" s="4" t="s">
        <v>59</v>
      </c>
      <c r="I103" s="5"/>
      <c r="J103" s="4" t="s">
        <v>51</v>
      </c>
      <c r="K103" s="4" t="s">
        <v>52</v>
      </c>
      <c r="L103" s="4" t="s">
        <v>127</v>
      </c>
      <c r="M103" s="4" t="s">
        <v>520</v>
      </c>
      <c r="N103" s="4" t="s">
        <v>602</v>
      </c>
      <c r="O103" s="4" t="s">
        <v>521</v>
      </c>
      <c r="P103" s="4" t="s">
        <v>1048</v>
      </c>
      <c r="Q103" s="4" t="s">
        <v>1049</v>
      </c>
      <c r="R103" s="4" t="s">
        <v>851</v>
      </c>
      <c r="S103" s="4" t="s">
        <v>523</v>
      </c>
      <c r="T103" s="6"/>
      <c r="U103" s="6"/>
      <c r="V103" s="6"/>
      <c r="W103" s="6"/>
      <c r="X103" s="6"/>
    </row>
    <row r="104">
      <c r="A104" s="4" t="s">
        <v>1050</v>
      </c>
      <c r="B104" s="4" t="s">
        <v>1051</v>
      </c>
      <c r="C104" s="4" t="s">
        <v>1052</v>
      </c>
      <c r="D104" s="4" t="s">
        <v>1051</v>
      </c>
      <c r="E104" s="4" t="s">
        <v>524</v>
      </c>
      <c r="F104" s="4" t="s">
        <v>48</v>
      </c>
      <c r="G104" s="4" t="s">
        <v>49</v>
      </c>
      <c r="H104" s="4" t="s">
        <v>50</v>
      </c>
      <c r="I104" s="5"/>
      <c r="J104" s="4" t="s">
        <v>51</v>
      </c>
      <c r="K104" s="4" t="s">
        <v>52</v>
      </c>
      <c r="L104" s="4" t="s">
        <v>175</v>
      </c>
      <c r="M104" s="4" t="s">
        <v>217</v>
      </c>
      <c r="N104" s="4" t="s">
        <v>547</v>
      </c>
      <c r="O104" s="4" t="s">
        <v>1053</v>
      </c>
      <c r="P104" s="4" t="s">
        <v>657</v>
      </c>
      <c r="Q104" s="4" t="s">
        <v>526</v>
      </c>
      <c r="R104" s="5"/>
      <c r="S104" s="4" t="s">
        <v>527</v>
      </c>
      <c r="T104" s="6"/>
      <c r="U104" s="6"/>
      <c r="V104" s="6"/>
      <c r="W104" s="6"/>
      <c r="X104" s="6"/>
    </row>
    <row r="105">
      <c r="A105" s="4" t="s">
        <v>1054</v>
      </c>
      <c r="B105" s="4" t="s">
        <v>1055</v>
      </c>
      <c r="C105" s="4" t="s">
        <v>824</v>
      </c>
      <c r="D105" s="4" t="s">
        <v>1056</v>
      </c>
      <c r="E105" s="4" t="s">
        <v>528</v>
      </c>
      <c r="F105" s="4" t="s">
        <v>48</v>
      </c>
      <c r="G105" s="4" t="s">
        <v>49</v>
      </c>
      <c r="H105" s="4" t="s">
        <v>50</v>
      </c>
      <c r="I105" s="5"/>
      <c r="J105" s="4" t="s">
        <v>51</v>
      </c>
      <c r="K105" s="4" t="s">
        <v>52</v>
      </c>
      <c r="L105" s="4" t="s">
        <v>53</v>
      </c>
      <c r="M105" s="4" t="s">
        <v>529</v>
      </c>
      <c r="N105" s="4" t="s">
        <v>547</v>
      </c>
      <c r="O105" s="4" t="s">
        <v>530</v>
      </c>
      <c r="P105" s="4" t="s">
        <v>687</v>
      </c>
      <c r="Q105" s="4" t="s">
        <v>531</v>
      </c>
      <c r="R105" s="4" t="s">
        <v>633</v>
      </c>
      <c r="S105" s="5"/>
      <c r="T105" s="8"/>
      <c r="U105" s="8"/>
      <c r="V105" s="9"/>
      <c r="W105" s="10"/>
      <c r="X105" s="10"/>
    </row>
    <row r="106">
      <c r="A106" s="4" t="s">
        <v>1057</v>
      </c>
      <c r="B106" s="4" t="s">
        <v>1058</v>
      </c>
      <c r="C106" s="4" t="s">
        <v>1059</v>
      </c>
      <c r="D106" s="4" t="s">
        <v>1058</v>
      </c>
      <c r="E106" s="4" t="s">
        <v>532</v>
      </c>
      <c r="F106" s="4" t="s">
        <v>48</v>
      </c>
      <c r="G106" s="4" t="s">
        <v>49</v>
      </c>
      <c r="H106" s="4" t="s">
        <v>50</v>
      </c>
      <c r="I106" s="5"/>
      <c r="J106" s="4" t="s">
        <v>51</v>
      </c>
      <c r="K106" s="4" t="s">
        <v>52</v>
      </c>
      <c r="L106" s="4" t="s">
        <v>127</v>
      </c>
      <c r="M106" s="4" t="s">
        <v>533</v>
      </c>
      <c r="N106" s="4" t="s">
        <v>553</v>
      </c>
      <c r="O106" s="4" t="s">
        <v>534</v>
      </c>
      <c r="P106" s="4" t="s">
        <v>554</v>
      </c>
      <c r="Q106" s="4" t="s">
        <v>535</v>
      </c>
      <c r="R106" s="4" t="s">
        <v>1060</v>
      </c>
      <c r="S106" s="4" t="s">
        <v>536</v>
      </c>
      <c r="T106" s="8"/>
      <c r="U106" s="8"/>
      <c r="V106" s="9"/>
      <c r="W106" s="10"/>
      <c r="X106" s="10"/>
    </row>
    <row r="107">
      <c r="A107" s="4" t="s">
        <v>1061</v>
      </c>
      <c r="B107" s="4" t="s">
        <v>1062</v>
      </c>
      <c r="C107" s="4" t="s">
        <v>1063</v>
      </c>
      <c r="D107" s="4" t="s">
        <v>1064</v>
      </c>
      <c r="E107" s="4" t="s">
        <v>537</v>
      </c>
      <c r="F107" s="4" t="s">
        <v>48</v>
      </c>
      <c r="G107" s="4" t="s">
        <v>65</v>
      </c>
      <c r="H107" s="4" t="s">
        <v>59</v>
      </c>
      <c r="I107" s="5"/>
      <c r="J107" s="4" t="s">
        <v>51</v>
      </c>
      <c r="K107" s="4" t="s">
        <v>52</v>
      </c>
      <c r="L107" s="4" t="s">
        <v>53</v>
      </c>
      <c r="M107" s="4" t="s">
        <v>538</v>
      </c>
      <c r="N107" s="4" t="s">
        <v>559</v>
      </c>
      <c r="O107" s="4" t="s">
        <v>539</v>
      </c>
      <c r="P107" s="4" t="s">
        <v>1065</v>
      </c>
      <c r="Q107" s="4" t="s">
        <v>540</v>
      </c>
      <c r="R107" s="4" t="s">
        <v>652</v>
      </c>
      <c r="S107" s="11"/>
      <c r="T107" s="8"/>
      <c r="U107" s="8"/>
      <c r="V107" s="9"/>
      <c r="W107" s="10"/>
      <c r="X107" s="10"/>
    </row>
    <row r="108">
      <c r="A108" s="12"/>
      <c r="B108" s="13"/>
      <c r="C108" s="13"/>
      <c r="D108" s="13"/>
      <c r="E108" s="13"/>
      <c r="F108" s="13"/>
      <c r="G108" s="13"/>
      <c r="H108" s="13"/>
      <c r="I108" s="8"/>
      <c r="J108" s="13"/>
      <c r="K108" s="13"/>
      <c r="L108" s="13"/>
      <c r="M108" s="13"/>
      <c r="N108" s="13"/>
      <c r="O108" s="13"/>
      <c r="P108" s="13"/>
      <c r="Q108" s="13"/>
      <c r="R108" s="13"/>
      <c r="S108" s="8"/>
      <c r="T108" s="8"/>
      <c r="U108" s="8"/>
      <c r="V108" s="9"/>
      <c r="W108" s="10"/>
      <c r="X108" s="1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4" t="s">
        <v>1066</v>
      </c>
      <c r="B1" s="6"/>
      <c r="C1" s="14" t="s">
        <v>1067</v>
      </c>
      <c r="D1" s="6"/>
      <c r="E1" s="15" t="s">
        <v>555</v>
      </c>
      <c r="F1" s="6"/>
      <c r="G1" s="6"/>
      <c r="H1" s="6"/>
      <c r="I1" s="6"/>
      <c r="J1" s="6"/>
      <c r="K1" s="6"/>
      <c r="L1" s="6"/>
      <c r="M1" s="6"/>
      <c r="N1" s="6"/>
      <c r="O1" s="6"/>
      <c r="P1" s="6"/>
      <c r="Q1" s="6"/>
      <c r="R1" s="6"/>
      <c r="S1" s="6"/>
      <c r="T1" s="6"/>
      <c r="U1" s="6"/>
      <c r="V1" s="6"/>
      <c r="W1" s="6"/>
      <c r="X1" s="6"/>
      <c r="Y1" s="6"/>
    </row>
    <row r="2">
      <c r="A2" s="15" t="s">
        <v>1068</v>
      </c>
      <c r="B2" s="6">
        <f>COUNTIF(Coding!G$4:G995, A2)</f>
        <v>0</v>
      </c>
      <c r="C2" s="6">
        <f t="shared" ref="C2:C7" si="1">B2/B$8</f>
        <v>0</v>
      </c>
      <c r="D2" s="6"/>
      <c r="E2" s="15" t="s">
        <v>547</v>
      </c>
      <c r="F2" s="6">
        <f>COUNTIF(Coding!N$3:N995, E2)</f>
        <v>15</v>
      </c>
      <c r="G2" s="6"/>
      <c r="H2" s="6"/>
      <c r="I2" s="6"/>
      <c r="J2" s="6"/>
      <c r="K2" s="6"/>
      <c r="L2" s="6"/>
      <c r="M2" s="6"/>
      <c r="N2" s="6"/>
      <c r="O2" s="6"/>
      <c r="P2" s="6"/>
      <c r="Q2" s="6"/>
      <c r="R2" s="6"/>
      <c r="S2" s="6"/>
      <c r="T2" s="6"/>
      <c r="U2" s="6"/>
      <c r="V2" s="6"/>
      <c r="W2" s="6"/>
      <c r="X2" s="6"/>
      <c r="Y2" s="6"/>
    </row>
    <row r="3">
      <c r="A3" s="15" t="s">
        <v>696</v>
      </c>
      <c r="B3" s="6">
        <f>COUNTIF(Coding!G$4:G995, A3)</f>
        <v>3</v>
      </c>
      <c r="C3" s="6">
        <f t="shared" si="1"/>
        <v>0.02884615385</v>
      </c>
      <c r="D3" s="6"/>
      <c r="E3" s="14" t="s">
        <v>559</v>
      </c>
      <c r="F3" s="6">
        <f>COUNTIF(Coding!N$3:N995, "*&lt;1*")</f>
        <v>31</v>
      </c>
      <c r="G3" s="6"/>
      <c r="H3" s="6"/>
      <c r="I3" s="6"/>
      <c r="J3" s="6"/>
      <c r="K3" s="6"/>
      <c r="L3" s="6"/>
      <c r="M3" s="6"/>
      <c r="N3" s="6"/>
      <c r="O3" s="6"/>
      <c r="P3" s="6"/>
      <c r="Q3" s="6"/>
      <c r="R3" s="6"/>
      <c r="S3" s="6"/>
      <c r="T3" s="6"/>
      <c r="U3" s="6"/>
      <c r="V3" s="6"/>
      <c r="W3" s="6"/>
      <c r="X3" s="6"/>
      <c r="Y3" s="6"/>
    </row>
    <row r="4">
      <c r="A4" s="15" t="s">
        <v>65</v>
      </c>
      <c r="B4" s="6">
        <f>COUNTIF(Coding!G$4:G995, A4)</f>
        <v>24</v>
      </c>
      <c r="C4" s="6">
        <f t="shared" si="1"/>
        <v>0.2307692308</v>
      </c>
      <c r="D4" s="6"/>
      <c r="E4" s="15" t="s">
        <v>602</v>
      </c>
      <c r="F4" s="6">
        <f>COUNTIF(Coding!N$3:N995, E4)</f>
        <v>14</v>
      </c>
      <c r="G4" s="6"/>
      <c r="H4" s="6"/>
      <c r="I4" s="6"/>
      <c r="J4" s="6"/>
      <c r="K4" s="6"/>
      <c r="L4" s="6"/>
      <c r="M4" s="6"/>
      <c r="N4" s="6"/>
      <c r="O4" s="6"/>
      <c r="P4" s="6"/>
      <c r="Q4" s="6"/>
      <c r="R4" s="6"/>
      <c r="S4" s="6"/>
      <c r="T4" s="6"/>
      <c r="U4" s="6"/>
      <c r="V4" s="6"/>
      <c r="W4" s="6"/>
      <c r="X4" s="6"/>
      <c r="Y4" s="6"/>
    </row>
    <row r="5">
      <c r="A5" s="15" t="s">
        <v>49</v>
      </c>
      <c r="B5" s="6">
        <f>COUNTIF(Coding!G$4:G995, A5)</f>
        <v>64</v>
      </c>
      <c r="C5" s="6">
        <f t="shared" si="1"/>
        <v>0.6153846154</v>
      </c>
      <c r="D5" s="6"/>
      <c r="E5" s="15" t="s">
        <v>656</v>
      </c>
      <c r="F5" s="6">
        <f>COUNTIF(Coding!N$3:N995, E5)</f>
        <v>5</v>
      </c>
      <c r="G5" s="6"/>
      <c r="H5" s="6"/>
      <c r="I5" s="6"/>
      <c r="J5" s="6"/>
      <c r="K5" s="6"/>
      <c r="L5" s="6"/>
      <c r="M5" s="6"/>
      <c r="N5" s="6"/>
      <c r="O5" s="6"/>
      <c r="P5" s="6"/>
      <c r="Q5" s="6"/>
      <c r="R5" s="6"/>
      <c r="S5" s="6"/>
      <c r="T5" s="6"/>
      <c r="U5" s="6"/>
      <c r="V5" s="6"/>
      <c r="W5" s="6"/>
      <c r="X5" s="6"/>
      <c r="Y5" s="6"/>
    </row>
    <row r="6">
      <c r="A6" s="15" t="s">
        <v>74</v>
      </c>
      <c r="B6" s="6">
        <f>COUNTIF(Coding!G$4:G995, A6)</f>
        <v>13</v>
      </c>
      <c r="C6" s="6">
        <f t="shared" si="1"/>
        <v>0.125</v>
      </c>
      <c r="D6" s="6"/>
      <c r="E6" s="15" t="s">
        <v>588</v>
      </c>
      <c r="F6" s="6">
        <f>COUNTIF(Coding!N$3:N995, E6)</f>
        <v>8</v>
      </c>
      <c r="G6" s="6"/>
      <c r="H6" s="6"/>
      <c r="I6" s="6"/>
      <c r="J6" s="6"/>
      <c r="K6" s="6"/>
      <c r="L6" s="6"/>
      <c r="M6" s="6"/>
      <c r="N6" s="6"/>
      <c r="O6" s="6"/>
      <c r="P6" s="6"/>
      <c r="Q6" s="6"/>
      <c r="R6" s="6"/>
      <c r="S6" s="6"/>
      <c r="T6" s="6"/>
      <c r="U6" s="6"/>
      <c r="V6" s="6"/>
      <c r="W6" s="6"/>
      <c r="X6" s="6"/>
      <c r="Y6" s="6"/>
    </row>
    <row r="7">
      <c r="A7" s="15" t="s">
        <v>1069</v>
      </c>
      <c r="B7" s="6">
        <f>COUNTIF(Coding!G$4:G995, A7)</f>
        <v>0</v>
      </c>
      <c r="C7" s="6">
        <f t="shared" si="1"/>
        <v>0</v>
      </c>
      <c r="D7" s="6"/>
      <c r="E7" s="14" t="s">
        <v>553</v>
      </c>
      <c r="F7" s="6">
        <f>COUNTIF(Coding!N$3:N995, E7)</f>
        <v>29</v>
      </c>
      <c r="G7" s="6"/>
      <c r="H7" s="6"/>
      <c r="I7" s="6"/>
      <c r="J7" s="6"/>
      <c r="K7" s="6"/>
      <c r="L7" s="6"/>
      <c r="M7" s="6"/>
      <c r="N7" s="6"/>
      <c r="O7" s="6"/>
      <c r="P7" s="6"/>
      <c r="Q7" s="6"/>
      <c r="R7" s="6"/>
      <c r="S7" s="6"/>
      <c r="T7" s="6"/>
      <c r="U7" s="6"/>
      <c r="V7" s="6"/>
      <c r="W7" s="6"/>
      <c r="X7" s="6"/>
      <c r="Y7" s="6"/>
    </row>
    <row r="8">
      <c r="A8" s="16"/>
      <c r="B8" s="6">
        <f>SUM(B2:B7)</f>
        <v>104</v>
      </c>
      <c r="C8" s="6"/>
      <c r="D8" s="6"/>
      <c r="E8" s="6"/>
      <c r="F8" s="6">
        <f>SUM(F2:F7)</f>
        <v>102</v>
      </c>
      <c r="H8" s="6"/>
      <c r="I8" s="6"/>
      <c r="J8" s="6"/>
      <c r="K8" s="6"/>
      <c r="L8" s="6"/>
      <c r="M8" s="6"/>
      <c r="N8" s="6"/>
      <c r="O8" s="6"/>
      <c r="P8" s="6"/>
      <c r="Q8" s="6"/>
      <c r="R8" s="6"/>
      <c r="S8" s="6"/>
      <c r="T8" s="6"/>
      <c r="U8" s="6"/>
      <c r="V8" s="6"/>
      <c r="W8" s="6"/>
      <c r="X8" s="6"/>
      <c r="Y8" s="6"/>
    </row>
    <row r="9">
      <c r="A9" s="16"/>
      <c r="B9" s="6"/>
      <c r="C9" s="6"/>
      <c r="D9" s="6"/>
      <c r="E9" s="6"/>
      <c r="F9" s="6"/>
      <c r="G9" s="6"/>
      <c r="H9" s="6"/>
      <c r="I9" s="6"/>
      <c r="J9" s="6"/>
      <c r="K9" s="6"/>
      <c r="L9" s="6"/>
      <c r="M9" s="6"/>
      <c r="N9" s="6"/>
      <c r="O9" s="6"/>
      <c r="P9" s="6"/>
      <c r="Q9" s="6"/>
      <c r="R9" s="6"/>
      <c r="S9" s="6"/>
      <c r="T9" s="6"/>
      <c r="U9" s="6"/>
      <c r="V9" s="6"/>
      <c r="W9" s="6"/>
      <c r="X9" s="6"/>
      <c r="Y9" s="6"/>
    </row>
    <row r="10">
      <c r="A10" s="15" t="s">
        <v>1070</v>
      </c>
      <c r="B10" s="6"/>
      <c r="C10" s="6"/>
      <c r="D10" s="6"/>
      <c r="E10" s="14" t="s">
        <v>1071</v>
      </c>
      <c r="F10" s="6"/>
      <c r="G10" s="6"/>
      <c r="H10" s="6"/>
      <c r="I10" s="6"/>
      <c r="J10" s="6"/>
      <c r="K10" s="6"/>
      <c r="L10" s="6"/>
      <c r="M10" s="6"/>
      <c r="N10" s="6"/>
      <c r="O10" s="6"/>
      <c r="P10" s="6"/>
      <c r="Q10" s="6"/>
      <c r="R10" s="6"/>
      <c r="S10" s="6"/>
      <c r="T10" s="6"/>
      <c r="U10" s="6"/>
      <c r="V10" s="6"/>
      <c r="W10" s="6"/>
      <c r="X10" s="6"/>
      <c r="Y10" s="6"/>
    </row>
    <row r="11">
      <c r="A11" s="14" t="s">
        <v>52</v>
      </c>
      <c r="B11" s="6">
        <f>Countif(Coding!K$4:K995, A11)</f>
        <v>101</v>
      </c>
      <c r="C11" s="6">
        <f t="shared" ref="C11:C12" si="2">B11/B$13</f>
        <v>0.9711538462</v>
      </c>
      <c r="D11" s="6"/>
      <c r="E11" s="6"/>
      <c r="F11" s="14" t="s">
        <v>53</v>
      </c>
      <c r="G11" s="14" t="s">
        <v>652</v>
      </c>
      <c r="H11" s="14" t="s">
        <v>1072</v>
      </c>
      <c r="I11" s="14" t="s">
        <v>1073</v>
      </c>
      <c r="J11" s="14" t="s">
        <v>851</v>
      </c>
      <c r="K11" s="14" t="s">
        <v>652</v>
      </c>
      <c r="L11" s="14" t="s">
        <v>1074</v>
      </c>
      <c r="M11" s="14" t="s">
        <v>1075</v>
      </c>
      <c r="N11" s="14" t="s">
        <v>633</v>
      </c>
      <c r="O11" s="14" t="s">
        <v>1076</v>
      </c>
      <c r="P11" s="14" t="s">
        <v>622</v>
      </c>
      <c r="Q11" s="6"/>
      <c r="R11" s="6"/>
      <c r="S11" s="6"/>
      <c r="T11" s="6"/>
      <c r="U11" s="6"/>
      <c r="V11" s="6"/>
      <c r="W11" s="6"/>
      <c r="X11" s="6"/>
      <c r="Y11" s="6"/>
    </row>
    <row r="12">
      <c r="A12" s="14" t="s">
        <v>51</v>
      </c>
      <c r="B12" s="6">
        <f>Countif(Coding!K$4:K995, A12)</f>
        <v>3</v>
      </c>
      <c r="C12" s="6">
        <f t="shared" si="2"/>
        <v>0.02884615385</v>
      </c>
      <c r="D12" s="6"/>
      <c r="E12" s="14" t="s">
        <v>1077</v>
      </c>
      <c r="F12" s="6">
        <f>COUNTIF(Coding!$P$3:$P995, CONCATENATE("*P - ", F$11, "*"))</f>
        <v>0</v>
      </c>
      <c r="G12" s="6">
        <f>COUNTIF(Coding!$P$3:$P995, CONCATENATE("*P - ", G$11, "*"))</f>
        <v>10</v>
      </c>
      <c r="H12" s="6">
        <f>COUNTIF(Coding!$P$3:$P995, CONCATENATE("*P - ", H$11, "*"))</f>
        <v>10</v>
      </c>
      <c r="I12" s="6">
        <f>COUNTIF(Coding!$P$3:$P995, CONCATENATE("*P - ", I$11, "*"))</f>
        <v>1</v>
      </c>
      <c r="J12" s="6">
        <f>COUNTIF(Coding!$P$3:$P995, CONCATENATE("*P - ", J$11, "*"))</f>
        <v>1</v>
      </c>
      <c r="K12" s="6">
        <f>COUNTIF(Coding!$P$3:$P995, CONCATENATE("*P - ", K$11, "*"))</f>
        <v>10</v>
      </c>
      <c r="L12" s="6">
        <f>COUNTIF(Coding!$P$3:$P995, CONCATENATE("*P - ", L$11, "*"))</f>
        <v>3</v>
      </c>
      <c r="M12" s="6">
        <f>COUNTIF(Coding!$P$3:$P995, CONCATENATE("*P - ", M$11, "*"))</f>
        <v>2</v>
      </c>
      <c r="N12" s="6">
        <f>COUNTIF(Coding!$P$3:$P995, CONCATENATE("*P - ", N$11, "*"))</f>
        <v>0</v>
      </c>
      <c r="O12" s="6">
        <f>COUNTIF(Coding!$P$3:$P995, CONCATENATE("*P - ", O$11, "*"))</f>
        <v>2</v>
      </c>
      <c r="P12" s="6">
        <f>COUNTIF(Coding!$P$3:$P995, CONCATENATE("*P - ", P$11, "*"))</f>
        <v>0</v>
      </c>
      <c r="Q12" s="6"/>
      <c r="R12" s="6"/>
      <c r="S12" s="6"/>
      <c r="T12" s="6"/>
      <c r="U12" s="6"/>
      <c r="V12" s="6"/>
      <c r="W12" s="6"/>
      <c r="X12" s="6"/>
      <c r="Y12" s="6"/>
    </row>
    <row r="13">
      <c r="A13" s="6"/>
      <c r="B13" s="6">
        <f>SUM(B11:B12)</f>
        <v>104</v>
      </c>
      <c r="C13" s="6"/>
      <c r="D13" s="6"/>
      <c r="E13" s="14" t="s">
        <v>1078</v>
      </c>
      <c r="F13" s="6">
        <f>COUNTIF(Coding!$P$3:$P995, CONCATENATE("*0 - ", F$11, "*"))</f>
        <v>27</v>
      </c>
      <c r="G13" s="6">
        <f>COUNTIF(Coding!$P$3:$P995, CONCATENATE("*0 - ", G$11, "*"))</f>
        <v>1</v>
      </c>
      <c r="H13" s="6">
        <f>COUNTIF(Coding!$P$3:$P995, CONCATENATE("*0 - ", H$11, "*"))</f>
        <v>4</v>
      </c>
      <c r="I13" s="6">
        <f>COUNTIF(Coding!$P$3:$P995, CONCATENATE("*0 - ", I$11, "*"))</f>
        <v>0</v>
      </c>
      <c r="J13" s="6">
        <f>COUNTIF(Coding!$P$3:$P995, CONCATENATE("*0 - ", J$11, "*"))</f>
        <v>0</v>
      </c>
      <c r="K13" s="6">
        <f>COUNTIF(Coding!$P$3:$P995, CONCATENATE("*0 - ", K$11, "*"))</f>
        <v>1</v>
      </c>
      <c r="L13" s="6">
        <f>COUNTIF(Coding!$P$3:$P995, CONCATENATE("*0 - ", L$11, "*"))</f>
        <v>1</v>
      </c>
      <c r="M13" s="6">
        <f>COUNTIF(Coding!$P$3:$P995, CONCATENATE("*0 - ", M$11, "*"))</f>
        <v>0</v>
      </c>
      <c r="N13" s="6">
        <f>COUNTIF(Coding!$P$3:$P995, CONCATENATE("*0 - ", N$11, "*"))</f>
        <v>1</v>
      </c>
      <c r="O13" s="6">
        <f>COUNTIF(Coding!$P$3:$P995, CONCATENATE("*0 - ", O$11, "*"))</f>
        <v>0</v>
      </c>
      <c r="P13" s="6">
        <f>COUNTIF(Coding!$P$3:$P995, CONCATENATE("*0 - ", P$11, "*"))</f>
        <v>1</v>
      </c>
      <c r="Q13" s="6"/>
      <c r="R13" s="6"/>
      <c r="S13" s="6"/>
      <c r="T13" s="6"/>
      <c r="U13" s="6"/>
      <c r="V13" s="6"/>
      <c r="W13" s="6"/>
      <c r="X13" s="6"/>
      <c r="Y13" s="6"/>
    </row>
    <row r="14">
      <c r="A14" s="6"/>
      <c r="B14" s="6"/>
      <c r="C14" s="6"/>
      <c r="D14" s="6"/>
      <c r="E14" s="14" t="s">
        <v>1079</v>
      </c>
      <c r="F14" s="6">
        <f>COUNTIF(Coding!$P$3:$P995, CONCATENATE("*N - ", F$11, "*"))</f>
        <v>0</v>
      </c>
      <c r="G14" s="6">
        <f>COUNTIF(Coding!$P$3:$P995, CONCATENATE("*N - ", G$11, "*"))</f>
        <v>17</v>
      </c>
      <c r="H14" s="6">
        <f>COUNTIF(Coding!$P$3:$P995, CONCATENATE("*N - ", H$11, "*"))</f>
        <v>14</v>
      </c>
      <c r="I14" s="6">
        <f>COUNTIF(Coding!$P$3:$P995, CONCATENATE("*N - ", I$11, "*"))</f>
        <v>13</v>
      </c>
      <c r="J14" s="6">
        <f>COUNTIF(Coding!$P$3:$P995, CONCATENATE("*N - ", J$11, "*"))</f>
        <v>7</v>
      </c>
      <c r="K14" s="6">
        <f>COUNTIF(Coding!$P$3:$P995, CONCATENATE("*N - ", K$11, "*"))</f>
        <v>17</v>
      </c>
      <c r="L14" s="6">
        <f>COUNTIF(Coding!$P$3:$P995, CONCATENATE("*N - ", L$11, "*"))</f>
        <v>12</v>
      </c>
      <c r="M14" s="6">
        <f>COUNTIF(Coding!$P$3:$P995, CONCATENATE("*N - ", M$11, "*"))</f>
        <v>3</v>
      </c>
      <c r="N14" s="6">
        <f>COUNTIF(Coding!$P$3:$P995, CONCATENATE("*N - ", N$11, "*"))</f>
        <v>10</v>
      </c>
      <c r="O14" s="6">
        <f>COUNTIF(Coding!$P$3:$P995, CONCATENATE("*N - ", O$11, "*"))</f>
        <v>3</v>
      </c>
      <c r="P14" s="6">
        <f>COUNTIF(Coding!$P$3:$P995, CONCATENATE("*N - ", P$11, "*"))</f>
        <v>2</v>
      </c>
      <c r="Q14" s="6"/>
      <c r="R14" s="6"/>
      <c r="S14" s="6"/>
      <c r="T14" s="6"/>
      <c r="U14" s="6"/>
      <c r="V14" s="6"/>
      <c r="W14" s="6"/>
      <c r="X14" s="6"/>
      <c r="Y14" s="6"/>
    </row>
    <row r="15">
      <c r="A15" s="14" t="s">
        <v>1080</v>
      </c>
      <c r="B15" s="6"/>
      <c r="C15" s="6"/>
      <c r="D15" s="6"/>
      <c r="E15" s="6"/>
      <c r="F15" s="6"/>
      <c r="G15" s="6"/>
      <c r="H15" s="6"/>
      <c r="I15" s="6"/>
      <c r="J15" s="6"/>
      <c r="K15" s="6"/>
      <c r="L15" s="6"/>
      <c r="M15" s="6"/>
      <c r="N15" s="6"/>
      <c r="O15" s="14" t="s">
        <v>1081</v>
      </c>
      <c r="P15" s="6">
        <f>Sum(F12:P14)</f>
        <v>173</v>
      </c>
      <c r="R15" s="6"/>
      <c r="S15" s="6"/>
      <c r="T15" s="6"/>
      <c r="U15" s="6"/>
      <c r="V15" s="6"/>
      <c r="W15" s="6"/>
      <c r="X15" s="6"/>
      <c r="Y15" s="6"/>
    </row>
    <row r="16">
      <c r="A16" s="14" t="s">
        <v>52</v>
      </c>
      <c r="B16" s="6">
        <f>Countif(Coding!J$4:J995, A16)</f>
        <v>5</v>
      </c>
      <c r="C16" s="6">
        <f t="shared" ref="C16:C17" si="3">B16/B$18</f>
        <v>0.04807692308</v>
      </c>
      <c r="D16" s="6"/>
      <c r="E16" s="6"/>
      <c r="G16" s="6"/>
      <c r="H16" s="6"/>
      <c r="I16" s="6"/>
      <c r="J16" s="6"/>
      <c r="K16" s="6"/>
      <c r="L16" s="6"/>
      <c r="M16" s="6"/>
      <c r="N16" s="6"/>
      <c r="O16" s="6"/>
      <c r="P16" s="14"/>
      <c r="Q16" s="6"/>
      <c r="R16" s="6"/>
      <c r="S16" s="6"/>
      <c r="T16" s="6"/>
      <c r="U16" s="6"/>
      <c r="V16" s="6"/>
      <c r="W16" s="6"/>
      <c r="X16" s="6"/>
      <c r="Y16" s="6"/>
    </row>
    <row r="17">
      <c r="A17" s="14" t="s">
        <v>51</v>
      </c>
      <c r="B17" s="6">
        <f>Countif(Coding!J$4:J995, A17)</f>
        <v>99</v>
      </c>
      <c r="C17" s="6">
        <f t="shared" si="3"/>
        <v>0.9519230769</v>
      </c>
      <c r="D17" s="6"/>
      <c r="E17" s="14" t="s">
        <v>1082</v>
      </c>
      <c r="F17" s="6"/>
      <c r="G17" s="6"/>
      <c r="H17" s="6"/>
      <c r="I17" s="6"/>
      <c r="J17" s="6"/>
      <c r="K17" s="6"/>
      <c r="L17" s="6"/>
      <c r="M17" s="6"/>
      <c r="N17" s="6"/>
      <c r="O17" s="6"/>
      <c r="R17" s="6"/>
      <c r="S17" s="6"/>
      <c r="T17" s="6"/>
      <c r="U17" s="6"/>
      <c r="V17" s="6"/>
      <c r="W17" s="6"/>
      <c r="X17" s="6"/>
      <c r="Y17" s="6"/>
    </row>
    <row r="18">
      <c r="A18" s="6"/>
      <c r="B18" s="6">
        <f>SUM(B16:B17)</f>
        <v>104</v>
      </c>
      <c r="C18" s="6"/>
      <c r="D18" s="6"/>
      <c r="E18" s="17" t="s">
        <v>652</v>
      </c>
      <c r="F18" s="6">
        <f>Countif(Coding!R$3:R995, "*"&amp;E18&amp;"*")</f>
        <v>18</v>
      </c>
      <c r="G18" s="18">
        <f>COUNTIFS(Coding!N$3:N995, 0, Coding!R$3:R995, "*"&amp;E18&amp;"*")+COUNTIFS(Coding!N$3:N995, "*&lt;1*", Coding!R$3:R995, "*"&amp;E18&amp;"*")</f>
        <v>13</v>
      </c>
      <c r="H18" s="14"/>
      <c r="I18" s="6"/>
      <c r="J18" s="6"/>
      <c r="K18" s="6"/>
      <c r="L18" s="6"/>
      <c r="M18" s="6"/>
      <c r="N18" s="6"/>
      <c r="O18" s="6"/>
      <c r="P18" s="6"/>
      <c r="Q18" s="6"/>
      <c r="R18" s="6"/>
      <c r="S18" s="6"/>
      <c r="T18" s="6"/>
      <c r="U18" s="6"/>
      <c r="V18" s="6"/>
      <c r="W18" s="6"/>
      <c r="X18" s="6"/>
      <c r="Y18" s="6"/>
    </row>
    <row r="19">
      <c r="A19" s="6"/>
      <c r="B19" s="6"/>
      <c r="C19" s="6"/>
      <c r="D19" s="6"/>
      <c r="E19" s="17" t="s">
        <v>555</v>
      </c>
      <c r="F19" s="6">
        <f>Countif(Coding!R$3:R995, "*"&amp;E19&amp;"*")</f>
        <v>31</v>
      </c>
      <c r="G19" s="18">
        <f>COUNTIFS(Coding!N$3:N995, "0", Coding!R$3:R995, "*"&amp;E19&amp;"*")+COUNTIFS(Coding!N$3:N995, "*&lt;1*", Coding!R$3:R995, "*"&amp;E19&amp;"*")</f>
        <v>13</v>
      </c>
      <c r="H19" s="14"/>
      <c r="I19" s="6"/>
      <c r="J19" s="6"/>
      <c r="K19" s="6"/>
      <c r="L19" s="6"/>
      <c r="M19" s="6"/>
      <c r="N19" s="6"/>
      <c r="O19" s="6"/>
      <c r="P19" s="6"/>
      <c r="Q19" s="6"/>
      <c r="R19" s="6"/>
      <c r="S19" s="6"/>
      <c r="T19" s="6"/>
      <c r="U19" s="6"/>
      <c r="V19" s="6"/>
      <c r="W19" s="6"/>
      <c r="X19" s="6"/>
      <c r="Y19" s="6"/>
    </row>
    <row r="20">
      <c r="A20" s="14" t="s">
        <v>1083</v>
      </c>
      <c r="B20" s="6"/>
      <c r="C20" s="6"/>
      <c r="D20" s="6"/>
      <c r="E20" s="17" t="s">
        <v>622</v>
      </c>
      <c r="F20" s="6">
        <f>Countif(Coding!R$3:R995, "*"&amp;E20&amp;"*")</f>
        <v>23</v>
      </c>
      <c r="G20" s="18">
        <f>COUNTIFS(Coding!N$3:N995, "0", Coding!R$3:R995, "*"&amp;E20&amp;"*")+COUNTIFS(Coding!N$3:N995, "*&lt;1*", Coding!R$3:R995, "*"&amp;E20&amp;"*")</f>
        <v>4</v>
      </c>
      <c r="H20" s="6"/>
      <c r="I20" s="6"/>
      <c r="J20" s="6"/>
      <c r="K20" s="6"/>
      <c r="L20" s="6"/>
      <c r="M20" s="6"/>
      <c r="N20" s="6"/>
      <c r="O20" s="6"/>
      <c r="P20" s="6"/>
      <c r="Q20" s="6"/>
      <c r="R20" s="6"/>
      <c r="S20" s="6"/>
      <c r="T20" s="6"/>
      <c r="U20" s="6"/>
      <c r="V20" s="6"/>
      <c r="W20" s="6"/>
      <c r="X20" s="6"/>
      <c r="Y20" s="6"/>
    </row>
    <row r="21">
      <c r="A21" s="14" t="s">
        <v>50</v>
      </c>
      <c r="B21" s="6">
        <f>Countif(Coding!H$4:H995, A21)</f>
        <v>77</v>
      </c>
      <c r="C21" s="6">
        <f t="shared" ref="C21:C24" si="4">B21/B$25</f>
        <v>0.7403846154</v>
      </c>
      <c r="D21" s="6"/>
      <c r="E21" s="17" t="s">
        <v>851</v>
      </c>
      <c r="F21" s="6">
        <f>Countif(Coding!R$3:R995, "*"&amp;E21&amp;"*")</f>
        <v>17</v>
      </c>
      <c r="G21" s="18">
        <f>COUNTIFS(Coding!N$3:N995, "0", Coding!R$3:R995, "*"&amp;E21&amp;"*")+COUNTIFS(Coding!N$3:N995, "*&lt;1*", Coding!R$3:R995, "*"&amp;E21&amp;"*")</f>
        <v>5</v>
      </c>
      <c r="S21" s="6"/>
      <c r="T21" s="6"/>
      <c r="U21" s="6"/>
      <c r="V21" s="6"/>
      <c r="W21" s="6"/>
      <c r="X21" s="6"/>
      <c r="Y21" s="6"/>
    </row>
    <row r="22">
      <c r="A22" s="14" t="s">
        <v>59</v>
      </c>
      <c r="B22" s="6">
        <f>Countif(Coding!H$4:H995, A22)</f>
        <v>27</v>
      </c>
      <c r="C22" s="6">
        <f t="shared" si="4"/>
        <v>0.2596153846</v>
      </c>
      <c r="D22" s="6"/>
      <c r="E22" s="17" t="s">
        <v>616</v>
      </c>
      <c r="F22" s="6">
        <f>Countif(Coding!R$3:R995, "*"&amp;E22&amp;"*")</f>
        <v>6</v>
      </c>
      <c r="G22" s="18">
        <f>COUNTIFS(Coding!N$3:N995, "0", Coding!R$3:R995, "*"&amp;E22&amp;"*")+COUNTIFS(Coding!N$3:N995, "*&lt;1*", Coding!R$3:R995, "*"&amp;E22&amp;"*")</f>
        <v>3</v>
      </c>
      <c r="S22" s="6"/>
      <c r="T22" s="6"/>
      <c r="U22" s="6"/>
      <c r="V22" s="6"/>
      <c r="W22" s="6"/>
      <c r="X22" s="6"/>
      <c r="Y22" s="6"/>
    </row>
    <row r="23">
      <c r="A23" s="14" t="s">
        <v>821</v>
      </c>
      <c r="B23" s="6">
        <f>Countif(Coding!H$4:H995, A23)</f>
        <v>0</v>
      </c>
      <c r="C23" s="6">
        <f t="shared" si="4"/>
        <v>0</v>
      </c>
      <c r="D23" s="6"/>
      <c r="E23" s="17" t="s">
        <v>752</v>
      </c>
      <c r="F23" s="6">
        <f>Countif(Coding!R$3:R995, "*"&amp;E23&amp;"*")</f>
        <v>7</v>
      </c>
      <c r="G23" s="18">
        <f>COUNTIFS(Coding!N$3:N995, "0", Coding!R$3:R995, "*"&amp;E23&amp;"*")+COUNTIFS(Coding!N$3:N995, "*&lt;1*", Coding!R$3:R995, "*"&amp;E23&amp;"*")</f>
        <v>2</v>
      </c>
      <c r="S23" s="6"/>
      <c r="T23" s="6"/>
      <c r="U23" s="6"/>
      <c r="V23" s="6"/>
      <c r="W23" s="6"/>
      <c r="X23" s="6"/>
      <c r="Y23" s="6"/>
    </row>
    <row r="24">
      <c r="A24" s="14" t="s">
        <v>1084</v>
      </c>
      <c r="B24" s="6">
        <f>Countif(Coding!H$4:H995, A24)</f>
        <v>0</v>
      </c>
      <c r="C24" s="6">
        <f t="shared" si="4"/>
        <v>0</v>
      </c>
      <c r="D24" s="6"/>
      <c r="E24" s="17" t="s">
        <v>1085</v>
      </c>
      <c r="F24" s="6">
        <f>Countif(Coding!R$3:R995, "*"&amp;E24&amp;"*")</f>
        <v>4</v>
      </c>
      <c r="G24" s="18">
        <f>COUNTIFS(Coding!N$3:N995, "0", Coding!R$3:R995, "*"&amp;E24&amp;"*")+COUNTIFS(Coding!N$3:N995, "*&lt;1*", Coding!R$3:R995, "*"&amp;E24&amp;"*")</f>
        <v>1</v>
      </c>
      <c r="S24" s="6"/>
      <c r="T24" s="6"/>
      <c r="U24" s="6"/>
      <c r="V24" s="6"/>
      <c r="W24" s="6"/>
      <c r="X24" s="6"/>
      <c r="Y24" s="6"/>
    </row>
    <row r="25">
      <c r="A25" s="6"/>
      <c r="B25" s="6">
        <f>SUM(B21:B24)</f>
        <v>104</v>
      </c>
      <c r="C25" s="6"/>
      <c r="D25" s="6"/>
      <c r="E25" s="17" t="s">
        <v>633</v>
      </c>
      <c r="F25" s="6">
        <f>Countif(Coding!R$3:R995, "*"&amp;E25&amp;"*")</f>
        <v>13</v>
      </c>
      <c r="G25" s="18">
        <f>COUNTIFS(Coding!N$3:N995, "0", Coding!R$3:R995, "*"&amp;E25&amp;"*")+COUNTIFS(Coding!N$3:N995, "*&lt;1*", Coding!R$3:R995, "*"&amp;E25&amp;"*")</f>
        <v>5</v>
      </c>
      <c r="S25" s="6"/>
      <c r="T25" s="6"/>
      <c r="U25" s="6"/>
      <c r="V25" s="6"/>
      <c r="W25" s="6"/>
      <c r="X25" s="6"/>
      <c r="Y25" s="6"/>
    </row>
    <row r="26">
      <c r="A26" s="6"/>
      <c r="B26" s="6"/>
      <c r="C26" s="6"/>
      <c r="D26" s="6"/>
      <c r="E26" s="17" t="s">
        <v>891</v>
      </c>
      <c r="F26" s="6">
        <f>Countif(Coding!R$3:R995, "*"&amp;E26&amp;"*")</f>
        <v>8</v>
      </c>
      <c r="G26" s="18">
        <f>COUNTIFS(Coding!N$3:N995, "0", Coding!R$3:R995, "*"&amp;E26&amp;"*")+COUNTIFS(Coding!N$3:N995, "*&lt;1*", Coding!R$3:R995, "*"&amp;E26&amp;"*")</f>
        <v>5</v>
      </c>
      <c r="S26" s="6"/>
      <c r="T26" s="6"/>
      <c r="U26" s="6"/>
      <c r="V26" s="6"/>
      <c r="W26" s="6"/>
      <c r="X26" s="6"/>
      <c r="Y26" s="6"/>
    </row>
    <row r="27">
      <c r="A27" s="14" t="s">
        <v>1086</v>
      </c>
      <c r="B27" s="6"/>
      <c r="C27" s="6"/>
      <c r="D27" s="6"/>
      <c r="E27" s="17" t="s">
        <v>1087</v>
      </c>
      <c r="F27" s="6">
        <f>Countif(Coding!R$3:R995, "*"&amp;E27&amp;"*")</f>
        <v>1</v>
      </c>
      <c r="G27" s="18">
        <f>COUNTIFS(Coding!N$3:N995, "0", Coding!R$3:R995, "*"&amp;E27&amp;"*")+COUNTIFS(Coding!N$3:N995, "*&lt;1*", Coding!R$3:R995, "*"&amp;E27&amp;"*")</f>
        <v>0</v>
      </c>
      <c r="S27" s="6"/>
      <c r="T27" s="6"/>
      <c r="U27" s="6"/>
      <c r="V27" s="6"/>
      <c r="W27" s="6"/>
      <c r="X27" s="6"/>
      <c r="Y27" s="6"/>
    </row>
    <row r="28">
      <c r="A28" s="14" t="s">
        <v>53</v>
      </c>
      <c r="B28" s="14">
        <v>50.0</v>
      </c>
      <c r="C28" s="6">
        <f t="shared" ref="C28:C32" si="5">B28/B$34</f>
        <v>0.4237288136</v>
      </c>
      <c r="D28" s="6"/>
      <c r="E28" s="17" t="s">
        <v>821</v>
      </c>
      <c r="F28" s="6">
        <f>Countif(Coding!R$3:R995, "*"&amp;E28&amp;"*")</f>
        <v>3</v>
      </c>
      <c r="G28" s="18">
        <f>COUNTIFS(Coding!N$3:N995, "0", Coding!R$3:R995, "*"&amp;E28&amp;"*")+COUNTIFS(Coding!N$3:N995, "*&lt;1*", Coding!R$3:R995, "*"&amp;E28&amp;"*")</f>
        <v>2</v>
      </c>
      <c r="H28" s="6"/>
      <c r="I28" s="6"/>
      <c r="J28" s="6"/>
      <c r="K28" s="6"/>
      <c r="L28" s="6"/>
      <c r="M28" s="6"/>
      <c r="N28" s="6"/>
      <c r="O28" s="6"/>
      <c r="P28" s="6"/>
      <c r="Q28" s="6"/>
      <c r="R28" s="6"/>
      <c r="S28" s="6"/>
      <c r="T28" s="6"/>
      <c r="U28" s="6"/>
      <c r="V28" s="6"/>
      <c r="W28" s="6"/>
      <c r="X28" s="6"/>
      <c r="Y28" s="6"/>
    </row>
    <row r="29">
      <c r="A29" s="14" t="s">
        <v>89</v>
      </c>
      <c r="B29" s="14">
        <v>37.0</v>
      </c>
      <c r="C29" s="6">
        <f t="shared" si="5"/>
        <v>0.313559322</v>
      </c>
      <c r="D29" s="6"/>
      <c r="E29" s="19"/>
      <c r="F29" s="6">
        <f>SUM(F18:F28)</f>
        <v>131</v>
      </c>
      <c r="G29" s="6"/>
      <c r="H29" s="6"/>
      <c r="I29" s="6"/>
      <c r="J29" s="6"/>
      <c r="K29" s="6"/>
      <c r="L29" s="6"/>
      <c r="M29" s="6"/>
      <c r="N29" s="6"/>
      <c r="O29" s="6"/>
      <c r="P29" s="6"/>
      <c r="Q29" s="6"/>
      <c r="R29" s="6"/>
      <c r="S29" s="6"/>
      <c r="T29" s="6"/>
      <c r="U29" s="6"/>
      <c r="V29" s="6"/>
      <c r="W29" s="6"/>
      <c r="X29" s="6"/>
      <c r="Y29" s="6"/>
    </row>
    <row r="30">
      <c r="A30" s="14" t="s">
        <v>1088</v>
      </c>
      <c r="B30" s="14">
        <v>17.0</v>
      </c>
      <c r="C30" s="6">
        <f t="shared" si="5"/>
        <v>0.1440677966</v>
      </c>
      <c r="D30" s="6"/>
      <c r="E30" s="6"/>
      <c r="F30" s="6"/>
      <c r="G30" s="6"/>
      <c r="H30" s="6"/>
      <c r="I30" s="6"/>
      <c r="J30" s="6"/>
      <c r="K30" s="6"/>
      <c r="L30" s="6"/>
      <c r="M30" s="6"/>
      <c r="N30" s="6"/>
      <c r="O30" s="6"/>
      <c r="P30" s="6"/>
      <c r="Q30" s="6"/>
      <c r="R30" s="6"/>
      <c r="S30" s="6"/>
      <c r="T30" s="6"/>
      <c r="U30" s="6"/>
      <c r="V30" s="6"/>
      <c r="W30" s="6"/>
      <c r="X30" s="6"/>
      <c r="Y30" s="6"/>
    </row>
    <row r="31">
      <c r="A31" s="14" t="s">
        <v>367</v>
      </c>
      <c r="B31" s="14">
        <v>8.0</v>
      </c>
      <c r="C31" s="6">
        <f t="shared" si="5"/>
        <v>0.06779661017</v>
      </c>
      <c r="D31" s="6"/>
      <c r="E31" s="14" t="s">
        <v>1089</v>
      </c>
      <c r="F31" s="6"/>
      <c r="G31" s="6"/>
      <c r="H31" s="6"/>
      <c r="I31" s="6"/>
      <c r="J31" s="6"/>
      <c r="K31" s="6"/>
      <c r="L31" s="6"/>
      <c r="M31" s="6"/>
      <c r="N31" s="6"/>
      <c r="O31" s="6"/>
      <c r="P31" s="6"/>
      <c r="Q31" s="6"/>
      <c r="R31" s="6"/>
      <c r="S31" s="6"/>
      <c r="T31" s="6"/>
      <c r="U31" s="6"/>
      <c r="V31" s="6"/>
      <c r="W31" s="6"/>
      <c r="X31" s="6"/>
      <c r="Y31" s="6"/>
    </row>
    <row r="32">
      <c r="A32" s="14" t="s">
        <v>1090</v>
      </c>
      <c r="B32" s="14">
        <v>6.0</v>
      </c>
      <c r="C32" s="6">
        <f t="shared" si="5"/>
        <v>0.05084745763</v>
      </c>
      <c r="D32" s="6"/>
      <c r="E32" s="17" t="s">
        <v>652</v>
      </c>
      <c r="F32" s="20">
        <v>13.0</v>
      </c>
      <c r="G32" s="6"/>
      <c r="H32" s="6"/>
      <c r="I32" s="6"/>
      <c r="J32" s="6"/>
      <c r="K32" s="6"/>
      <c r="L32" s="6"/>
      <c r="M32" s="6"/>
      <c r="N32" s="6"/>
      <c r="O32" s="6"/>
      <c r="P32" s="6"/>
      <c r="Q32" s="6"/>
      <c r="R32" s="6"/>
      <c r="S32" s="6"/>
      <c r="T32" s="6"/>
      <c r="U32" s="6"/>
      <c r="V32" s="6"/>
      <c r="W32" s="6"/>
      <c r="X32" s="6"/>
      <c r="Y32" s="6"/>
    </row>
    <row r="33">
      <c r="A33" s="14" t="s">
        <v>1091</v>
      </c>
      <c r="B33" s="14">
        <v>0.0</v>
      </c>
      <c r="C33" s="6">
        <f>B33</f>
        <v>0</v>
      </c>
      <c r="D33" s="6"/>
      <c r="E33" s="17" t="s">
        <v>555</v>
      </c>
      <c r="F33" s="20">
        <v>13.0</v>
      </c>
      <c r="G33" s="6"/>
      <c r="H33" s="6"/>
      <c r="I33" s="6"/>
      <c r="J33" s="6"/>
      <c r="K33" s="6"/>
      <c r="L33" s="6"/>
      <c r="M33" s="6"/>
      <c r="N33" s="6"/>
      <c r="O33" s="6"/>
      <c r="P33" s="6"/>
      <c r="Q33" s="6"/>
      <c r="R33" s="6"/>
      <c r="S33" s="6"/>
      <c r="T33" s="6"/>
      <c r="U33" s="6"/>
      <c r="V33" s="6"/>
      <c r="W33" s="6"/>
      <c r="X33" s="6"/>
      <c r="Y33" s="6"/>
    </row>
    <row r="34">
      <c r="A34" s="6"/>
      <c r="B34" s="6">
        <f>SUM(B28:B33)</f>
        <v>118</v>
      </c>
      <c r="C34" s="6"/>
      <c r="D34" s="6"/>
      <c r="E34" s="17" t="s">
        <v>622</v>
      </c>
      <c r="F34" s="20">
        <v>4.0</v>
      </c>
      <c r="G34" s="6"/>
      <c r="H34" s="6"/>
      <c r="I34" s="6"/>
      <c r="J34" s="6"/>
      <c r="K34" s="6"/>
      <c r="L34" s="6"/>
      <c r="M34" s="6"/>
      <c r="N34" s="6"/>
      <c r="O34" s="6"/>
      <c r="P34" s="6"/>
      <c r="Q34" s="6"/>
      <c r="R34" s="6"/>
      <c r="S34" s="6"/>
      <c r="T34" s="6"/>
      <c r="U34" s="6"/>
      <c r="V34" s="6"/>
      <c r="W34" s="6"/>
      <c r="X34" s="6"/>
      <c r="Y34" s="6"/>
    </row>
    <row r="35">
      <c r="A35" s="6"/>
      <c r="B35" s="6"/>
      <c r="C35" s="6"/>
      <c r="D35" s="6"/>
      <c r="E35" s="17" t="s">
        <v>851</v>
      </c>
      <c r="F35" s="20">
        <v>5.0</v>
      </c>
      <c r="G35" s="6"/>
      <c r="H35" s="6"/>
      <c r="I35" s="6"/>
      <c r="J35" s="6"/>
      <c r="K35" s="6"/>
      <c r="L35" s="6"/>
      <c r="M35" s="6"/>
      <c r="N35" s="6"/>
      <c r="O35" s="6"/>
      <c r="P35" s="6"/>
      <c r="Q35" s="6"/>
      <c r="R35" s="6"/>
      <c r="S35" s="6"/>
      <c r="T35" s="6"/>
      <c r="U35" s="6"/>
      <c r="V35" s="6"/>
      <c r="W35" s="6"/>
      <c r="X35" s="6"/>
      <c r="Y35" s="6"/>
    </row>
    <row r="36">
      <c r="A36" s="6"/>
      <c r="B36" s="6"/>
      <c r="C36" s="6"/>
      <c r="D36" s="6"/>
      <c r="E36" s="17" t="s">
        <v>616</v>
      </c>
      <c r="F36" s="20">
        <v>3.0</v>
      </c>
      <c r="G36" s="6"/>
      <c r="H36" s="6"/>
      <c r="I36" s="6"/>
      <c r="J36" s="6"/>
      <c r="K36" s="6"/>
      <c r="L36" s="6"/>
      <c r="M36" s="6"/>
      <c r="N36" s="6"/>
      <c r="O36" s="6"/>
      <c r="P36" s="6"/>
      <c r="Q36" s="6"/>
      <c r="R36" s="6"/>
      <c r="S36" s="6"/>
      <c r="T36" s="6"/>
      <c r="U36" s="6"/>
      <c r="V36" s="6"/>
      <c r="W36" s="6"/>
      <c r="X36" s="6"/>
      <c r="Y36" s="6"/>
    </row>
    <row r="37">
      <c r="A37" s="15"/>
      <c r="B37" s="6"/>
      <c r="C37" s="6"/>
      <c r="D37" s="6"/>
      <c r="E37" s="17" t="s">
        <v>752</v>
      </c>
      <c r="F37" s="20">
        <v>2.0</v>
      </c>
      <c r="G37" s="6"/>
      <c r="H37" s="6"/>
      <c r="I37" s="6"/>
      <c r="J37" s="6"/>
      <c r="K37" s="6"/>
      <c r="L37" s="6"/>
      <c r="M37" s="6"/>
      <c r="N37" s="6"/>
      <c r="O37" s="6"/>
      <c r="P37" s="6"/>
      <c r="Q37" s="6"/>
      <c r="R37" s="6"/>
      <c r="S37" s="6"/>
      <c r="T37" s="6"/>
      <c r="U37" s="6"/>
      <c r="V37" s="6"/>
      <c r="W37" s="6"/>
      <c r="X37" s="6"/>
      <c r="Y37" s="6"/>
    </row>
    <row r="38">
      <c r="A38" s="15"/>
      <c r="B38" s="6"/>
      <c r="C38" s="6"/>
      <c r="D38" s="6"/>
      <c r="E38" s="17" t="s">
        <v>1085</v>
      </c>
      <c r="F38" s="20">
        <v>1.0</v>
      </c>
      <c r="G38" s="6"/>
      <c r="H38" s="6"/>
      <c r="I38" s="6"/>
      <c r="J38" s="6"/>
      <c r="K38" s="6"/>
      <c r="L38" s="6"/>
      <c r="M38" s="6"/>
      <c r="N38" s="6"/>
      <c r="O38" s="6"/>
      <c r="P38" s="6"/>
      <c r="Q38" s="6"/>
      <c r="R38" s="6"/>
      <c r="S38" s="6"/>
      <c r="T38" s="6"/>
      <c r="U38" s="6"/>
      <c r="V38" s="6"/>
      <c r="W38" s="6"/>
      <c r="X38" s="6"/>
      <c r="Y38" s="6"/>
    </row>
    <row r="39">
      <c r="A39" s="15"/>
      <c r="B39" s="6"/>
      <c r="C39" s="6"/>
      <c r="D39" s="6"/>
      <c r="E39" s="17" t="s">
        <v>633</v>
      </c>
      <c r="F39" s="20">
        <v>5.0</v>
      </c>
      <c r="G39" s="6"/>
      <c r="H39" s="6"/>
      <c r="I39" s="6"/>
      <c r="J39" s="6"/>
      <c r="K39" s="6"/>
      <c r="L39" s="6"/>
      <c r="M39" s="6"/>
      <c r="N39" s="6"/>
      <c r="O39" s="6"/>
      <c r="P39" s="6"/>
      <c r="Q39" s="6"/>
      <c r="R39" s="6"/>
      <c r="S39" s="6"/>
      <c r="T39" s="6"/>
      <c r="U39" s="6"/>
      <c r="V39" s="6"/>
      <c r="W39" s="6"/>
      <c r="X39" s="6"/>
      <c r="Y39" s="6"/>
    </row>
    <row r="40">
      <c r="A40" s="15"/>
      <c r="B40" s="6"/>
      <c r="C40" s="6"/>
      <c r="D40" s="6"/>
      <c r="E40" s="17" t="s">
        <v>891</v>
      </c>
      <c r="F40" s="20">
        <v>5.0</v>
      </c>
      <c r="G40" s="6"/>
      <c r="H40" s="6"/>
      <c r="I40" s="6"/>
      <c r="J40" s="6"/>
      <c r="K40" s="6"/>
      <c r="L40" s="6"/>
      <c r="M40" s="6"/>
      <c r="N40" s="6"/>
      <c r="O40" s="6"/>
      <c r="P40" s="6"/>
      <c r="Q40" s="6"/>
      <c r="R40" s="6"/>
      <c r="S40" s="6"/>
      <c r="T40" s="6"/>
      <c r="U40" s="6"/>
      <c r="V40" s="6"/>
      <c r="W40" s="6"/>
      <c r="X40" s="6"/>
      <c r="Y40" s="6"/>
    </row>
    <row r="41">
      <c r="A41" s="15"/>
      <c r="B41" s="6"/>
      <c r="C41" s="6"/>
      <c r="D41" s="6"/>
      <c r="E41" s="17" t="s">
        <v>1087</v>
      </c>
      <c r="F41" s="20">
        <v>0.0</v>
      </c>
      <c r="G41" s="6"/>
      <c r="H41" s="6"/>
      <c r="I41" s="6"/>
      <c r="J41" s="6"/>
      <c r="K41" s="6"/>
      <c r="L41" s="6"/>
      <c r="M41" s="6"/>
      <c r="N41" s="6"/>
      <c r="O41" s="6"/>
      <c r="P41" s="6"/>
      <c r="Q41" s="6"/>
      <c r="R41" s="6"/>
      <c r="S41" s="6"/>
      <c r="T41" s="6"/>
      <c r="U41" s="6"/>
      <c r="V41" s="6"/>
      <c r="W41" s="6"/>
      <c r="X41" s="6"/>
      <c r="Y41" s="6"/>
    </row>
    <row r="42">
      <c r="A42" s="6"/>
      <c r="B42" s="6"/>
      <c r="C42" s="6"/>
      <c r="D42" s="6"/>
      <c r="E42" s="17" t="s">
        <v>821</v>
      </c>
      <c r="F42" s="20">
        <v>2.0</v>
      </c>
      <c r="G42" s="6"/>
      <c r="H42" s="6"/>
      <c r="I42" s="6"/>
      <c r="J42" s="6"/>
      <c r="K42" s="6"/>
      <c r="L42" s="6"/>
      <c r="M42" s="6"/>
      <c r="N42" s="6"/>
      <c r="O42" s="6"/>
      <c r="P42" s="6"/>
      <c r="Q42" s="6"/>
      <c r="R42" s="6"/>
      <c r="S42" s="6"/>
      <c r="T42" s="6"/>
      <c r="U42" s="6"/>
      <c r="V42" s="6"/>
      <c r="W42" s="6"/>
      <c r="X42" s="6"/>
      <c r="Y42" s="6"/>
    </row>
    <row r="43">
      <c r="A43" s="6"/>
      <c r="B43" s="6"/>
      <c r="C43" s="6"/>
      <c r="D43" s="6"/>
      <c r="E43" s="6"/>
      <c r="F43" s="6"/>
      <c r="G43" s="6"/>
      <c r="H43" s="6"/>
      <c r="I43" s="6"/>
      <c r="J43" s="6"/>
      <c r="K43" s="6"/>
      <c r="L43" s="6"/>
      <c r="M43" s="6"/>
      <c r="N43" s="6"/>
      <c r="O43" s="6"/>
      <c r="P43" s="6"/>
      <c r="Q43" s="6"/>
      <c r="R43" s="6"/>
      <c r="S43" s="6"/>
      <c r="T43" s="6"/>
      <c r="U43" s="6"/>
      <c r="V43" s="6"/>
      <c r="W43" s="6"/>
      <c r="X43" s="6"/>
      <c r="Y43" s="6"/>
    </row>
    <row r="44">
      <c r="A44" s="6"/>
      <c r="B44" s="6"/>
      <c r="C44" s="6"/>
      <c r="D44" s="6"/>
      <c r="E44" s="6"/>
      <c r="F44" s="6"/>
      <c r="G44" s="6"/>
      <c r="H44" s="6"/>
      <c r="I44" s="6"/>
      <c r="J44" s="6"/>
      <c r="K44" s="6"/>
      <c r="L44" s="6"/>
      <c r="M44" s="6"/>
      <c r="N44" s="6"/>
      <c r="O44" s="6"/>
      <c r="P44" s="6"/>
      <c r="Q44" s="6"/>
      <c r="R44" s="6"/>
      <c r="S44" s="6"/>
      <c r="T44" s="6"/>
      <c r="U44" s="6"/>
      <c r="V44" s="6"/>
      <c r="W44" s="6"/>
      <c r="X44" s="6"/>
      <c r="Y44" s="6"/>
    </row>
    <row r="45">
      <c r="A45" s="6"/>
      <c r="B45" s="6"/>
      <c r="C45" s="6"/>
      <c r="D45" s="6"/>
      <c r="E45" s="6"/>
      <c r="F45" s="6"/>
      <c r="G45" s="6"/>
      <c r="H45" s="6"/>
      <c r="I45" s="6"/>
      <c r="J45" s="6"/>
      <c r="K45" s="6"/>
      <c r="L45" s="6"/>
      <c r="M45" s="6"/>
      <c r="N45" s="6"/>
      <c r="O45" s="6"/>
      <c r="P45" s="6"/>
      <c r="Q45" s="6"/>
      <c r="R45" s="6"/>
      <c r="S45" s="6"/>
      <c r="T45" s="6"/>
      <c r="U45" s="6"/>
      <c r="V45" s="6"/>
      <c r="W45" s="6"/>
      <c r="X45" s="6"/>
      <c r="Y45" s="6"/>
    </row>
    <row r="46">
      <c r="A46" s="6"/>
      <c r="B46" s="6"/>
      <c r="C46" s="6"/>
      <c r="D46" s="6"/>
      <c r="E46" s="6"/>
      <c r="F46" s="6"/>
      <c r="G46" s="6"/>
      <c r="H46" s="6"/>
      <c r="I46" s="6"/>
      <c r="J46" s="6"/>
      <c r="K46" s="6"/>
      <c r="L46" s="6"/>
      <c r="M46" s="6"/>
      <c r="N46" s="6"/>
      <c r="O46" s="6"/>
      <c r="P46" s="6"/>
      <c r="Q46" s="6"/>
      <c r="R46" s="6"/>
      <c r="S46" s="6"/>
      <c r="T46" s="6"/>
      <c r="U46" s="6"/>
      <c r="V46" s="6"/>
      <c r="W46" s="6"/>
      <c r="X46" s="6"/>
      <c r="Y46" s="6"/>
    </row>
    <row r="47">
      <c r="A47" s="6"/>
      <c r="B47" s="6"/>
      <c r="C47" s="6"/>
      <c r="D47" s="6"/>
      <c r="E47" s="6"/>
      <c r="F47" s="6"/>
      <c r="G47" s="6"/>
      <c r="H47" s="6"/>
      <c r="I47" s="6"/>
      <c r="J47" s="6"/>
      <c r="K47" s="6"/>
      <c r="L47" s="6"/>
      <c r="M47" s="6"/>
      <c r="N47" s="6"/>
      <c r="O47" s="6"/>
      <c r="P47" s="6"/>
      <c r="Q47" s="6"/>
      <c r="R47" s="6"/>
      <c r="S47" s="6"/>
      <c r="T47" s="6"/>
      <c r="U47" s="6"/>
      <c r="V47" s="6"/>
      <c r="W47" s="6"/>
      <c r="X47" s="6"/>
      <c r="Y47" s="6"/>
    </row>
    <row r="48">
      <c r="A48" s="6"/>
      <c r="B48" s="6"/>
      <c r="C48" s="6"/>
      <c r="D48" s="6"/>
      <c r="E48" s="6"/>
      <c r="F48" s="6"/>
      <c r="G48" s="6"/>
      <c r="H48" s="6"/>
      <c r="I48" s="6"/>
      <c r="J48" s="6"/>
      <c r="K48" s="6"/>
      <c r="L48" s="6"/>
      <c r="M48" s="6"/>
      <c r="N48" s="6"/>
      <c r="O48" s="6"/>
      <c r="P48" s="6"/>
      <c r="Q48" s="6"/>
      <c r="R48" s="6"/>
      <c r="S48" s="6"/>
      <c r="T48" s="6"/>
      <c r="U48" s="6"/>
      <c r="V48" s="6"/>
      <c r="W48" s="6"/>
      <c r="X48" s="6"/>
      <c r="Y48" s="6"/>
    </row>
    <row r="49">
      <c r="A49" s="6"/>
      <c r="B49" s="6"/>
      <c r="C49" s="6"/>
      <c r="D49" s="6"/>
      <c r="E49" s="6"/>
      <c r="F49" s="6"/>
      <c r="G49" s="6"/>
      <c r="H49" s="6"/>
      <c r="I49" s="6"/>
      <c r="J49" s="6"/>
      <c r="K49" s="6"/>
      <c r="L49" s="6"/>
      <c r="M49" s="6"/>
      <c r="N49" s="6"/>
      <c r="O49" s="6"/>
      <c r="P49" s="6"/>
      <c r="Q49" s="6"/>
      <c r="R49" s="6"/>
      <c r="S49" s="6"/>
      <c r="T49" s="6"/>
      <c r="U49" s="6"/>
      <c r="V49" s="6"/>
      <c r="W49" s="6"/>
      <c r="X49" s="6"/>
      <c r="Y49" s="6"/>
    </row>
    <row r="50">
      <c r="A50" s="6"/>
      <c r="B50" s="6"/>
      <c r="C50" s="6"/>
      <c r="D50" s="6"/>
      <c r="E50" s="6"/>
      <c r="F50" s="6"/>
      <c r="G50" s="6"/>
      <c r="H50" s="6"/>
      <c r="I50" s="6"/>
      <c r="J50" s="6"/>
      <c r="K50" s="6"/>
      <c r="L50" s="6"/>
      <c r="M50" s="6"/>
      <c r="N50" s="6"/>
      <c r="O50" s="6"/>
      <c r="P50" s="6"/>
      <c r="Q50" s="6"/>
      <c r="R50" s="6"/>
      <c r="S50" s="6"/>
      <c r="T50" s="6"/>
      <c r="U50" s="6"/>
      <c r="V50" s="6"/>
      <c r="W50" s="6"/>
      <c r="X50" s="6"/>
      <c r="Y50" s="6"/>
    </row>
    <row r="51">
      <c r="A51" s="6"/>
      <c r="B51" s="6"/>
      <c r="C51" s="6"/>
      <c r="D51" s="6"/>
      <c r="E51" s="6"/>
      <c r="F51" s="6"/>
      <c r="G51" s="6"/>
      <c r="H51" s="6"/>
      <c r="I51" s="6"/>
      <c r="J51" s="6"/>
      <c r="K51" s="6"/>
      <c r="L51" s="6"/>
      <c r="M51" s="6"/>
      <c r="N51" s="6"/>
      <c r="O51" s="6"/>
      <c r="P51" s="6"/>
      <c r="Q51" s="6"/>
      <c r="R51" s="6"/>
      <c r="S51" s="6"/>
      <c r="T51" s="6"/>
      <c r="U51" s="6"/>
      <c r="V51" s="6"/>
      <c r="W51" s="6"/>
      <c r="X51" s="6"/>
      <c r="Y51" s="6"/>
    </row>
    <row r="52">
      <c r="A52" s="6"/>
      <c r="B52" s="6"/>
      <c r="C52" s="6"/>
      <c r="D52" s="6"/>
      <c r="E52" s="6"/>
      <c r="F52" s="6"/>
      <c r="G52" s="6"/>
      <c r="H52" s="6"/>
      <c r="I52" s="6"/>
      <c r="J52" s="6"/>
      <c r="K52" s="6"/>
      <c r="L52" s="6"/>
      <c r="M52" s="6"/>
      <c r="N52" s="6"/>
      <c r="O52" s="6"/>
      <c r="P52" s="6"/>
      <c r="Q52" s="6"/>
      <c r="R52" s="6"/>
      <c r="S52" s="6"/>
      <c r="T52" s="6"/>
      <c r="U52" s="6"/>
      <c r="V52" s="6"/>
      <c r="W52" s="6"/>
      <c r="X52" s="6"/>
      <c r="Y52" s="6"/>
    </row>
    <row r="53">
      <c r="A53" s="6"/>
      <c r="B53" s="6"/>
      <c r="C53" s="6"/>
      <c r="D53" s="6"/>
      <c r="E53" s="6"/>
      <c r="F53" s="6"/>
      <c r="G53" s="6"/>
      <c r="H53" s="6"/>
      <c r="I53" s="6"/>
      <c r="J53" s="6"/>
      <c r="K53" s="6"/>
      <c r="L53" s="6"/>
      <c r="M53" s="6"/>
      <c r="N53" s="6"/>
      <c r="O53" s="6"/>
      <c r="P53" s="6"/>
      <c r="Q53" s="6"/>
      <c r="R53" s="6"/>
      <c r="S53" s="6"/>
      <c r="T53" s="6"/>
      <c r="U53" s="6"/>
      <c r="V53" s="6"/>
      <c r="W53" s="6"/>
      <c r="X53" s="6"/>
      <c r="Y53" s="6"/>
    </row>
    <row r="54">
      <c r="A54" s="6"/>
      <c r="B54" s="6"/>
      <c r="C54" s="6"/>
      <c r="D54" s="6"/>
      <c r="E54" s="6"/>
      <c r="F54" s="6"/>
      <c r="G54" s="6"/>
      <c r="H54" s="6"/>
      <c r="I54" s="6"/>
      <c r="J54" s="6"/>
      <c r="K54" s="6"/>
      <c r="L54" s="6"/>
      <c r="M54" s="6"/>
      <c r="N54" s="6"/>
      <c r="O54" s="6"/>
      <c r="P54" s="6"/>
      <c r="Q54" s="6"/>
      <c r="R54" s="6"/>
      <c r="S54" s="6"/>
      <c r="T54" s="6"/>
      <c r="U54" s="6"/>
      <c r="V54" s="6"/>
      <c r="W54" s="6"/>
      <c r="X54" s="6"/>
      <c r="Y54" s="6"/>
    </row>
    <row r="55">
      <c r="A55" s="6"/>
      <c r="B55" s="6"/>
      <c r="C55" s="6"/>
      <c r="D55" s="6"/>
      <c r="E55" s="6"/>
      <c r="F55" s="6"/>
      <c r="G55" s="6"/>
      <c r="H55" s="6"/>
      <c r="I55" s="6"/>
      <c r="J55" s="6"/>
      <c r="K55" s="6"/>
      <c r="L55" s="6"/>
      <c r="M55" s="6"/>
      <c r="N55" s="6"/>
      <c r="O55" s="6"/>
      <c r="P55" s="6"/>
      <c r="Q55" s="6"/>
      <c r="R55" s="6"/>
      <c r="S55" s="6"/>
      <c r="T55" s="6"/>
      <c r="U55" s="6"/>
      <c r="V55" s="6"/>
      <c r="W55" s="6"/>
      <c r="X55" s="6"/>
      <c r="Y55" s="6"/>
    </row>
    <row r="56">
      <c r="A56" s="6"/>
      <c r="B56" s="6"/>
      <c r="C56" s="6"/>
      <c r="D56" s="6"/>
      <c r="E56" s="6"/>
      <c r="F56" s="6"/>
      <c r="G56" s="6"/>
      <c r="H56" s="6"/>
      <c r="I56" s="6"/>
      <c r="J56" s="6"/>
      <c r="K56" s="6"/>
      <c r="L56" s="6"/>
      <c r="M56" s="6"/>
      <c r="N56" s="6"/>
      <c r="O56" s="6"/>
      <c r="P56" s="6"/>
      <c r="Q56" s="6"/>
      <c r="R56" s="6"/>
      <c r="S56" s="6"/>
      <c r="T56" s="6"/>
      <c r="U56" s="6"/>
      <c r="V56" s="6"/>
      <c r="W56" s="6"/>
      <c r="X56" s="6"/>
      <c r="Y56" s="6"/>
    </row>
    <row r="57">
      <c r="A57" s="6"/>
      <c r="B57" s="6"/>
      <c r="C57" s="6"/>
      <c r="D57" s="6"/>
      <c r="E57" s="6"/>
      <c r="F57" s="6"/>
      <c r="G57" s="6"/>
      <c r="H57" s="6"/>
      <c r="I57" s="6"/>
      <c r="J57" s="6"/>
      <c r="K57" s="6"/>
      <c r="L57" s="6"/>
      <c r="M57" s="6"/>
      <c r="N57" s="6"/>
      <c r="O57" s="6"/>
      <c r="P57" s="6"/>
      <c r="Q57" s="6"/>
      <c r="R57" s="6"/>
      <c r="S57" s="6"/>
      <c r="T57" s="6"/>
      <c r="U57" s="6"/>
      <c r="V57" s="6"/>
      <c r="W57" s="6"/>
      <c r="X57" s="6"/>
      <c r="Y57" s="6"/>
    </row>
    <row r="58">
      <c r="A58" s="6"/>
      <c r="B58" s="6"/>
      <c r="C58" s="6"/>
      <c r="D58" s="6"/>
      <c r="E58" s="6"/>
      <c r="F58" s="6"/>
      <c r="G58" s="6"/>
      <c r="H58" s="6"/>
      <c r="I58" s="6"/>
      <c r="J58" s="6"/>
      <c r="K58" s="6"/>
      <c r="L58" s="6"/>
      <c r="M58" s="6"/>
      <c r="N58" s="6"/>
      <c r="O58" s="6"/>
      <c r="P58" s="6"/>
      <c r="Q58" s="6"/>
      <c r="R58" s="6"/>
      <c r="S58" s="6"/>
      <c r="T58" s="6"/>
      <c r="U58" s="6"/>
      <c r="V58" s="6"/>
      <c r="W58" s="6"/>
      <c r="X58" s="6"/>
      <c r="Y58" s="6"/>
    </row>
    <row r="59">
      <c r="A59" s="6"/>
      <c r="B59" s="6"/>
      <c r="C59" s="6"/>
      <c r="D59" s="6"/>
      <c r="E59" s="6"/>
      <c r="F59" s="6"/>
      <c r="G59" s="6"/>
      <c r="H59" s="6"/>
      <c r="I59" s="6"/>
      <c r="J59" s="6"/>
      <c r="K59" s="6"/>
      <c r="L59" s="6"/>
      <c r="M59" s="6"/>
      <c r="N59" s="6"/>
      <c r="O59" s="6"/>
      <c r="P59" s="6"/>
      <c r="Q59" s="6"/>
      <c r="R59" s="6"/>
      <c r="S59" s="6"/>
      <c r="T59" s="6"/>
      <c r="U59" s="6"/>
      <c r="V59" s="6"/>
      <c r="W59" s="6"/>
      <c r="X59" s="6"/>
      <c r="Y59" s="6"/>
    </row>
    <row r="60">
      <c r="A60" s="6"/>
      <c r="B60" s="6"/>
      <c r="C60" s="6"/>
      <c r="D60" s="6"/>
      <c r="E60" s="6"/>
      <c r="F60" s="6"/>
      <c r="G60" s="6"/>
      <c r="H60" s="6"/>
      <c r="I60" s="6"/>
      <c r="J60" s="6"/>
      <c r="K60" s="6"/>
      <c r="L60" s="6"/>
      <c r="M60" s="6"/>
      <c r="N60" s="6"/>
      <c r="O60" s="6"/>
      <c r="P60" s="6"/>
      <c r="Q60" s="6"/>
      <c r="R60" s="6"/>
      <c r="S60" s="6"/>
      <c r="T60" s="6"/>
      <c r="U60" s="6"/>
      <c r="V60" s="6"/>
      <c r="W60" s="6"/>
      <c r="X60" s="6"/>
      <c r="Y60" s="6"/>
    </row>
    <row r="61">
      <c r="A61" s="6"/>
      <c r="B61" s="6"/>
      <c r="C61" s="6"/>
      <c r="D61" s="6"/>
      <c r="E61" s="6"/>
      <c r="F61" s="6"/>
      <c r="G61" s="6"/>
      <c r="H61" s="6"/>
      <c r="I61" s="6"/>
      <c r="J61" s="6"/>
      <c r="K61" s="6"/>
      <c r="L61" s="6"/>
      <c r="M61" s="6"/>
      <c r="N61" s="6"/>
      <c r="O61" s="6"/>
      <c r="P61" s="6"/>
      <c r="Q61" s="6"/>
      <c r="R61" s="6"/>
      <c r="S61" s="6"/>
      <c r="T61" s="6"/>
      <c r="U61" s="6"/>
      <c r="V61" s="6"/>
      <c r="W61" s="6"/>
      <c r="X61" s="6"/>
      <c r="Y61" s="6"/>
    </row>
    <row r="62">
      <c r="A62" s="6"/>
      <c r="B62" s="6"/>
      <c r="C62" s="6"/>
      <c r="D62" s="6"/>
      <c r="E62" s="6"/>
      <c r="F62" s="6"/>
      <c r="G62" s="6"/>
      <c r="H62" s="6"/>
      <c r="I62" s="6"/>
      <c r="J62" s="6"/>
      <c r="K62" s="6"/>
      <c r="L62" s="6"/>
      <c r="M62" s="6"/>
      <c r="N62" s="6"/>
      <c r="O62" s="6"/>
      <c r="P62" s="6"/>
      <c r="Q62" s="6"/>
      <c r="R62" s="6"/>
      <c r="S62" s="6"/>
      <c r="T62" s="6"/>
      <c r="U62" s="6"/>
      <c r="V62" s="6"/>
      <c r="W62" s="6"/>
      <c r="X62" s="6"/>
      <c r="Y62" s="6"/>
    </row>
    <row r="63">
      <c r="A63" s="6"/>
      <c r="B63" s="6"/>
      <c r="C63" s="6"/>
      <c r="D63" s="6"/>
      <c r="E63" s="6"/>
      <c r="F63" s="6"/>
      <c r="G63" s="6"/>
      <c r="H63" s="6"/>
      <c r="I63" s="6"/>
      <c r="J63" s="6"/>
      <c r="K63" s="6"/>
      <c r="L63" s="6"/>
      <c r="M63" s="6"/>
      <c r="N63" s="6"/>
      <c r="O63" s="6"/>
      <c r="P63" s="6"/>
      <c r="Q63" s="6"/>
      <c r="R63" s="6"/>
      <c r="S63" s="6"/>
      <c r="T63" s="6"/>
      <c r="U63" s="6"/>
      <c r="V63" s="6"/>
      <c r="W63" s="6"/>
      <c r="X63" s="6"/>
      <c r="Y63" s="6"/>
    </row>
    <row r="64">
      <c r="A64" s="6"/>
      <c r="B64" s="6"/>
      <c r="C64" s="6"/>
      <c r="D64" s="6"/>
      <c r="E64" s="6"/>
      <c r="F64" s="6"/>
      <c r="G64" s="6"/>
      <c r="H64" s="6"/>
      <c r="I64" s="6"/>
      <c r="J64" s="6"/>
      <c r="K64" s="6"/>
      <c r="L64" s="6"/>
      <c r="M64" s="6"/>
      <c r="N64" s="6"/>
      <c r="O64" s="6"/>
      <c r="P64" s="6"/>
      <c r="Q64" s="6"/>
      <c r="R64" s="6"/>
      <c r="S64" s="6"/>
      <c r="T64" s="6"/>
      <c r="U64" s="6"/>
      <c r="V64" s="6"/>
      <c r="W64" s="6"/>
      <c r="X64" s="6"/>
      <c r="Y64" s="6"/>
    </row>
    <row r="65">
      <c r="A65" s="6"/>
      <c r="B65" s="6"/>
      <c r="C65" s="6"/>
      <c r="D65" s="6"/>
      <c r="E65" s="6"/>
      <c r="F65" s="6"/>
      <c r="G65" s="6"/>
      <c r="H65" s="6"/>
      <c r="I65" s="6"/>
      <c r="J65" s="6"/>
      <c r="K65" s="6"/>
      <c r="L65" s="6"/>
      <c r="M65" s="6"/>
      <c r="N65" s="6"/>
      <c r="O65" s="6"/>
      <c r="P65" s="6"/>
      <c r="Q65" s="6"/>
      <c r="R65" s="6"/>
      <c r="S65" s="6"/>
      <c r="T65" s="6"/>
      <c r="U65" s="6"/>
      <c r="V65" s="6"/>
      <c r="W65" s="6"/>
      <c r="X65" s="6"/>
      <c r="Y65" s="6"/>
    </row>
    <row r="66">
      <c r="A66" s="6"/>
      <c r="B66" s="6"/>
      <c r="C66" s="6"/>
      <c r="D66" s="6"/>
      <c r="E66" s="6"/>
      <c r="F66" s="6"/>
      <c r="G66" s="6"/>
      <c r="H66" s="6"/>
      <c r="I66" s="6"/>
      <c r="J66" s="6"/>
      <c r="K66" s="6"/>
      <c r="L66" s="6"/>
      <c r="M66" s="6"/>
      <c r="N66" s="6"/>
      <c r="O66" s="6"/>
      <c r="P66" s="6"/>
      <c r="Q66" s="6"/>
      <c r="R66" s="6"/>
      <c r="S66" s="6"/>
      <c r="T66" s="6"/>
      <c r="U66" s="6"/>
      <c r="V66" s="6"/>
      <c r="W66" s="6"/>
      <c r="X66" s="6"/>
      <c r="Y66" s="6"/>
    </row>
    <row r="67">
      <c r="A67" s="6"/>
      <c r="B67" s="6"/>
      <c r="C67" s="6"/>
      <c r="D67" s="6"/>
      <c r="E67" s="6"/>
      <c r="F67" s="6"/>
      <c r="G67" s="6"/>
      <c r="H67" s="6"/>
      <c r="I67" s="6"/>
      <c r="J67" s="6"/>
      <c r="K67" s="6"/>
      <c r="L67" s="6"/>
      <c r="M67" s="6"/>
      <c r="N67" s="6"/>
      <c r="O67" s="6"/>
      <c r="P67" s="6"/>
      <c r="Q67" s="6"/>
      <c r="R67" s="6"/>
      <c r="S67" s="6"/>
      <c r="T67" s="6"/>
      <c r="U67" s="6"/>
      <c r="V67" s="6"/>
      <c r="W67" s="6"/>
      <c r="X67" s="6"/>
      <c r="Y67" s="6"/>
    </row>
    <row r="68">
      <c r="A68" s="6"/>
      <c r="B68" s="6"/>
      <c r="C68" s="6"/>
      <c r="D68" s="6"/>
      <c r="E68" s="6"/>
      <c r="F68" s="6"/>
      <c r="G68" s="6"/>
      <c r="H68" s="6"/>
      <c r="I68" s="6"/>
      <c r="J68" s="6"/>
      <c r="K68" s="6"/>
      <c r="L68" s="6"/>
      <c r="M68" s="6"/>
      <c r="N68" s="6"/>
      <c r="O68" s="6"/>
      <c r="P68" s="6"/>
      <c r="Q68" s="6"/>
      <c r="R68" s="6"/>
      <c r="S68" s="6"/>
      <c r="T68" s="6"/>
      <c r="U68" s="6"/>
      <c r="V68" s="6"/>
      <c r="W68" s="6"/>
      <c r="X68" s="6"/>
      <c r="Y68" s="6"/>
    </row>
    <row r="69">
      <c r="A69" s="6"/>
      <c r="B69" s="6"/>
      <c r="C69" s="6"/>
      <c r="D69" s="6"/>
      <c r="E69" s="6"/>
      <c r="F69" s="6"/>
      <c r="G69" s="6"/>
      <c r="H69" s="6"/>
      <c r="I69" s="6"/>
      <c r="J69" s="6"/>
      <c r="K69" s="6"/>
      <c r="L69" s="6"/>
      <c r="M69" s="6"/>
      <c r="N69" s="6"/>
      <c r="O69" s="6"/>
      <c r="P69" s="6"/>
      <c r="Q69" s="6"/>
      <c r="R69" s="6"/>
      <c r="S69" s="6"/>
      <c r="T69" s="6"/>
      <c r="U69" s="6"/>
      <c r="V69" s="6"/>
      <c r="W69" s="6"/>
      <c r="X69" s="6"/>
      <c r="Y69" s="6"/>
    </row>
    <row r="70">
      <c r="A70" s="6"/>
      <c r="B70" s="6"/>
      <c r="C70" s="6"/>
      <c r="D70" s="6"/>
      <c r="E70" s="6"/>
      <c r="F70" s="6"/>
      <c r="G70" s="6"/>
      <c r="H70" s="6"/>
      <c r="I70" s="6"/>
      <c r="J70" s="6"/>
      <c r="K70" s="6"/>
      <c r="L70" s="6"/>
      <c r="M70" s="6"/>
      <c r="N70" s="6"/>
      <c r="O70" s="6"/>
      <c r="P70" s="6"/>
      <c r="Q70" s="6"/>
      <c r="R70" s="6"/>
      <c r="S70" s="6"/>
      <c r="T70" s="6"/>
      <c r="U70" s="6"/>
      <c r="V70" s="6"/>
      <c r="W70" s="6"/>
      <c r="X70" s="6"/>
      <c r="Y70" s="6"/>
    </row>
    <row r="71">
      <c r="A71" s="6"/>
      <c r="B71" s="6"/>
      <c r="C71" s="6"/>
      <c r="D71" s="6"/>
      <c r="E71" s="6"/>
      <c r="F71" s="6"/>
      <c r="G71" s="6"/>
      <c r="H71" s="6"/>
      <c r="I71" s="6"/>
      <c r="J71" s="6"/>
      <c r="K71" s="6"/>
      <c r="L71" s="6"/>
      <c r="M71" s="6"/>
      <c r="N71" s="6"/>
      <c r="O71" s="6"/>
      <c r="P71" s="6"/>
      <c r="Q71" s="6"/>
      <c r="R71" s="6"/>
      <c r="S71" s="6"/>
      <c r="T71" s="6"/>
      <c r="U71" s="6"/>
      <c r="V71" s="6"/>
      <c r="W71" s="6"/>
      <c r="X71" s="6"/>
      <c r="Y71" s="6"/>
    </row>
    <row r="72">
      <c r="A72" s="6"/>
      <c r="B72" s="6"/>
      <c r="C72" s="6"/>
      <c r="D72" s="6"/>
      <c r="E72" s="6"/>
      <c r="F72" s="6"/>
      <c r="G72" s="6"/>
      <c r="H72" s="6"/>
      <c r="I72" s="6"/>
      <c r="J72" s="6"/>
      <c r="K72" s="6"/>
      <c r="L72" s="6"/>
      <c r="M72" s="6"/>
      <c r="N72" s="6"/>
      <c r="O72" s="6"/>
      <c r="P72" s="6"/>
      <c r="Q72" s="6"/>
      <c r="R72" s="6"/>
      <c r="S72" s="6"/>
      <c r="T72" s="6"/>
      <c r="U72" s="6"/>
      <c r="V72" s="6"/>
      <c r="W72" s="6"/>
      <c r="X72" s="6"/>
      <c r="Y72" s="6"/>
    </row>
    <row r="73">
      <c r="A73" s="6"/>
      <c r="B73" s="6"/>
      <c r="C73" s="6"/>
      <c r="D73" s="6"/>
      <c r="E73" s="6"/>
      <c r="F73" s="6"/>
      <c r="G73" s="6"/>
      <c r="H73" s="6"/>
      <c r="I73" s="6"/>
      <c r="J73" s="6"/>
      <c r="K73" s="6"/>
      <c r="L73" s="6"/>
      <c r="M73" s="6"/>
      <c r="N73" s="6"/>
      <c r="O73" s="6"/>
      <c r="P73" s="6"/>
      <c r="Q73" s="6"/>
      <c r="R73" s="6"/>
      <c r="S73" s="6"/>
      <c r="T73" s="6"/>
      <c r="U73" s="6"/>
      <c r="V73" s="6"/>
      <c r="W73" s="6"/>
      <c r="X73" s="6"/>
      <c r="Y73" s="6"/>
    </row>
    <row r="74">
      <c r="A74" s="6"/>
      <c r="B74" s="6"/>
      <c r="C74" s="6"/>
      <c r="D74" s="6"/>
      <c r="E74" s="6"/>
      <c r="F74" s="6"/>
      <c r="G74" s="6"/>
      <c r="H74" s="6"/>
      <c r="I74" s="6"/>
      <c r="J74" s="6"/>
      <c r="K74" s="6"/>
      <c r="L74" s="6"/>
      <c r="M74" s="6"/>
      <c r="N74" s="6"/>
      <c r="O74" s="6"/>
      <c r="P74" s="6"/>
      <c r="Q74" s="6"/>
      <c r="R74" s="6"/>
      <c r="S74" s="6"/>
      <c r="T74" s="6"/>
      <c r="U74" s="6"/>
      <c r="V74" s="6"/>
      <c r="W74" s="6"/>
      <c r="X74" s="6"/>
      <c r="Y74" s="6"/>
    </row>
    <row r="75">
      <c r="A75" s="6"/>
      <c r="B75" s="6"/>
      <c r="C75" s="6"/>
      <c r="D75" s="6"/>
      <c r="E75" s="6"/>
      <c r="F75" s="6"/>
      <c r="G75" s="6"/>
      <c r="H75" s="6"/>
      <c r="I75" s="6"/>
      <c r="J75" s="6"/>
      <c r="K75" s="6"/>
      <c r="L75" s="6"/>
      <c r="M75" s="6"/>
      <c r="N75" s="6"/>
      <c r="O75" s="6"/>
      <c r="P75" s="6"/>
      <c r="Q75" s="6"/>
      <c r="R75" s="6"/>
      <c r="S75" s="6"/>
      <c r="T75" s="6"/>
      <c r="U75" s="6"/>
      <c r="V75" s="6"/>
      <c r="W75" s="6"/>
      <c r="X75" s="6"/>
      <c r="Y75" s="6"/>
    </row>
    <row r="76">
      <c r="A76" s="6"/>
      <c r="B76" s="6"/>
      <c r="C76" s="6"/>
      <c r="D76" s="6"/>
      <c r="E76" s="6"/>
      <c r="F76" s="6"/>
      <c r="G76" s="6"/>
      <c r="H76" s="6"/>
      <c r="I76" s="6"/>
      <c r="J76" s="6"/>
      <c r="K76" s="6"/>
      <c r="L76" s="6"/>
      <c r="M76" s="6"/>
      <c r="N76" s="6"/>
      <c r="O76" s="6"/>
      <c r="P76" s="6"/>
      <c r="Q76" s="6"/>
      <c r="R76" s="6"/>
      <c r="S76" s="6"/>
      <c r="T76" s="6"/>
      <c r="U76" s="6"/>
      <c r="V76" s="6"/>
      <c r="W76" s="6"/>
      <c r="X76" s="6"/>
      <c r="Y76" s="6"/>
    </row>
    <row r="77">
      <c r="A77" s="6"/>
      <c r="B77" s="6"/>
      <c r="C77" s="6"/>
      <c r="D77" s="6"/>
      <c r="E77" s="6"/>
      <c r="F77" s="6"/>
      <c r="G77" s="6"/>
      <c r="H77" s="6"/>
      <c r="I77" s="6"/>
      <c r="J77" s="6"/>
      <c r="K77" s="6"/>
      <c r="L77" s="6"/>
      <c r="M77" s="6"/>
      <c r="N77" s="6"/>
      <c r="O77" s="6"/>
      <c r="P77" s="6"/>
      <c r="Q77" s="6"/>
      <c r="R77" s="6"/>
      <c r="S77" s="6"/>
      <c r="T77" s="6"/>
      <c r="U77" s="6"/>
      <c r="V77" s="6"/>
      <c r="W77" s="6"/>
      <c r="X77" s="6"/>
      <c r="Y77" s="6"/>
    </row>
    <row r="78">
      <c r="A78" s="6"/>
      <c r="B78" s="6"/>
      <c r="C78" s="6"/>
      <c r="D78" s="6"/>
      <c r="E78" s="6"/>
      <c r="F78" s="6"/>
      <c r="G78" s="6"/>
      <c r="H78" s="6"/>
      <c r="I78" s="6"/>
      <c r="J78" s="6"/>
      <c r="K78" s="6"/>
      <c r="L78" s="6"/>
      <c r="M78" s="6"/>
      <c r="N78" s="6"/>
      <c r="O78" s="6"/>
      <c r="P78" s="6"/>
      <c r="Q78" s="6"/>
      <c r="R78" s="6"/>
      <c r="S78" s="6"/>
      <c r="T78" s="6"/>
      <c r="U78" s="6"/>
      <c r="V78" s="6"/>
      <c r="W78" s="6"/>
      <c r="X78" s="6"/>
      <c r="Y78" s="6"/>
    </row>
    <row r="79">
      <c r="A79" s="6"/>
      <c r="B79" s="6"/>
      <c r="C79" s="6"/>
      <c r="D79" s="6"/>
      <c r="E79" s="6"/>
      <c r="F79" s="6"/>
      <c r="G79" s="6"/>
      <c r="H79" s="6"/>
      <c r="I79" s="6"/>
      <c r="J79" s="6"/>
      <c r="K79" s="6"/>
      <c r="L79" s="6"/>
      <c r="M79" s="6"/>
      <c r="N79" s="6"/>
      <c r="O79" s="6"/>
      <c r="P79" s="6"/>
      <c r="Q79" s="6"/>
      <c r="R79" s="6"/>
      <c r="S79" s="6"/>
      <c r="T79" s="6"/>
      <c r="U79" s="6"/>
      <c r="V79" s="6"/>
      <c r="W79" s="6"/>
      <c r="X79" s="6"/>
      <c r="Y79" s="6"/>
    </row>
    <row r="80">
      <c r="A80" s="6"/>
      <c r="B80" s="6"/>
      <c r="C80" s="6"/>
      <c r="D80" s="6"/>
      <c r="E80" s="6"/>
      <c r="F80" s="6"/>
      <c r="G80" s="6"/>
      <c r="H80" s="6"/>
      <c r="I80" s="6"/>
      <c r="J80" s="6"/>
      <c r="K80" s="6"/>
      <c r="L80" s="6"/>
      <c r="M80" s="6"/>
      <c r="N80" s="6"/>
      <c r="O80" s="6"/>
      <c r="P80" s="6"/>
      <c r="Q80" s="6"/>
      <c r="R80" s="6"/>
      <c r="S80" s="6"/>
      <c r="T80" s="6"/>
      <c r="U80" s="6"/>
      <c r="V80" s="6"/>
      <c r="W80" s="6"/>
      <c r="X80" s="6"/>
      <c r="Y80" s="6"/>
    </row>
    <row r="81">
      <c r="A81" s="6"/>
      <c r="B81" s="6"/>
      <c r="C81" s="6"/>
      <c r="D81" s="6"/>
      <c r="E81" s="6"/>
      <c r="F81" s="6"/>
      <c r="G81" s="6"/>
      <c r="H81" s="6"/>
      <c r="I81" s="6"/>
      <c r="J81" s="6"/>
      <c r="K81" s="6"/>
      <c r="L81" s="6"/>
      <c r="M81" s="6"/>
      <c r="N81" s="6"/>
      <c r="O81" s="6"/>
      <c r="P81" s="6"/>
      <c r="Q81" s="6"/>
      <c r="R81" s="6"/>
      <c r="S81" s="6"/>
      <c r="T81" s="6"/>
      <c r="U81" s="6"/>
      <c r="V81" s="6"/>
      <c r="W81" s="6"/>
      <c r="X81" s="6"/>
      <c r="Y81" s="6"/>
    </row>
    <row r="82">
      <c r="A82" s="6"/>
      <c r="B82" s="6"/>
      <c r="C82" s="6"/>
      <c r="D82" s="6"/>
      <c r="E82" s="6"/>
      <c r="F82" s="6"/>
      <c r="G82" s="6"/>
      <c r="H82" s="6"/>
      <c r="I82" s="6"/>
      <c r="J82" s="6"/>
      <c r="K82" s="6"/>
      <c r="L82" s="6"/>
      <c r="M82" s="6"/>
      <c r="N82" s="6"/>
      <c r="O82" s="6"/>
      <c r="P82" s="6"/>
      <c r="Q82" s="6"/>
      <c r="R82" s="6"/>
      <c r="S82" s="6"/>
      <c r="T82" s="6"/>
      <c r="U82" s="6"/>
      <c r="V82" s="6"/>
      <c r="W82" s="6"/>
      <c r="X82" s="6"/>
      <c r="Y82" s="6"/>
    </row>
    <row r="83">
      <c r="A83" s="6"/>
      <c r="B83" s="6"/>
      <c r="C83" s="6"/>
      <c r="D83" s="6"/>
      <c r="E83" s="6"/>
      <c r="F83" s="6"/>
      <c r="G83" s="6"/>
      <c r="H83" s="6"/>
      <c r="I83" s="6"/>
      <c r="J83" s="6"/>
      <c r="K83" s="6"/>
      <c r="L83" s="6"/>
      <c r="M83" s="6"/>
      <c r="N83" s="6"/>
      <c r="O83" s="6"/>
      <c r="P83" s="6"/>
      <c r="Q83" s="6"/>
      <c r="R83" s="6"/>
      <c r="S83" s="6"/>
      <c r="T83" s="6"/>
      <c r="U83" s="6"/>
      <c r="V83" s="6"/>
      <c r="W83" s="6"/>
      <c r="X83" s="6"/>
      <c r="Y83" s="6"/>
    </row>
    <row r="84">
      <c r="A84" s="6"/>
      <c r="B84" s="6"/>
      <c r="C84" s="6"/>
      <c r="D84" s="6"/>
      <c r="E84" s="6"/>
      <c r="F84" s="6"/>
      <c r="G84" s="6"/>
      <c r="H84" s="6"/>
      <c r="I84" s="6"/>
      <c r="J84" s="6"/>
      <c r="K84" s="6"/>
      <c r="L84" s="6"/>
      <c r="M84" s="6"/>
      <c r="N84" s="6"/>
      <c r="O84" s="6"/>
      <c r="P84" s="6"/>
      <c r="Q84" s="6"/>
      <c r="R84" s="6"/>
      <c r="S84" s="6"/>
      <c r="T84" s="6"/>
      <c r="U84" s="6"/>
      <c r="V84" s="6"/>
      <c r="W84" s="6"/>
      <c r="X84" s="6"/>
      <c r="Y84" s="6"/>
    </row>
    <row r="85">
      <c r="A85" s="6"/>
      <c r="B85" s="6"/>
      <c r="C85" s="6"/>
      <c r="D85" s="6"/>
      <c r="E85" s="6"/>
      <c r="F85" s="6"/>
      <c r="G85" s="6"/>
      <c r="H85" s="6"/>
      <c r="I85" s="6"/>
      <c r="J85" s="6"/>
      <c r="K85" s="6"/>
      <c r="L85" s="6"/>
      <c r="M85" s="6"/>
      <c r="N85" s="6"/>
      <c r="O85" s="6"/>
      <c r="P85" s="6"/>
      <c r="Q85" s="6"/>
      <c r="R85" s="6"/>
      <c r="S85" s="6"/>
      <c r="T85" s="6"/>
      <c r="U85" s="6"/>
      <c r="V85" s="6"/>
      <c r="W85" s="6"/>
      <c r="X85" s="6"/>
      <c r="Y85" s="6"/>
    </row>
    <row r="86">
      <c r="A86" s="6"/>
      <c r="B86" s="6"/>
      <c r="C86" s="6"/>
      <c r="D86" s="6"/>
      <c r="E86" s="6"/>
      <c r="F86" s="6"/>
      <c r="G86" s="6"/>
      <c r="H86" s="6"/>
      <c r="I86" s="6"/>
      <c r="J86" s="6"/>
      <c r="K86" s="6"/>
      <c r="L86" s="6"/>
      <c r="M86" s="6"/>
      <c r="N86" s="6"/>
      <c r="O86" s="6"/>
      <c r="P86" s="6"/>
      <c r="Q86" s="6"/>
      <c r="R86" s="6"/>
      <c r="S86" s="6"/>
      <c r="T86" s="6"/>
      <c r="U86" s="6"/>
      <c r="V86" s="6"/>
      <c r="W86" s="6"/>
      <c r="X86" s="6"/>
      <c r="Y86" s="6"/>
    </row>
    <row r="87">
      <c r="A87" s="6"/>
      <c r="B87" s="6"/>
      <c r="C87" s="6"/>
      <c r="D87" s="6"/>
      <c r="E87" s="6"/>
      <c r="F87" s="6"/>
      <c r="G87" s="6"/>
      <c r="H87" s="6"/>
      <c r="I87" s="6"/>
      <c r="J87" s="6"/>
      <c r="K87" s="6"/>
      <c r="L87" s="6"/>
      <c r="M87" s="6"/>
      <c r="N87" s="6"/>
      <c r="O87" s="6"/>
      <c r="P87" s="6"/>
      <c r="Q87" s="6"/>
      <c r="R87" s="6"/>
      <c r="S87" s="6"/>
      <c r="T87" s="6"/>
      <c r="U87" s="6"/>
      <c r="V87" s="6"/>
      <c r="W87" s="6"/>
      <c r="X87" s="6"/>
      <c r="Y87" s="6"/>
    </row>
    <row r="88">
      <c r="A88" s="6"/>
      <c r="B88" s="6"/>
      <c r="C88" s="6"/>
      <c r="D88" s="6"/>
      <c r="E88" s="6"/>
      <c r="F88" s="6"/>
      <c r="G88" s="6"/>
      <c r="H88" s="6"/>
      <c r="I88" s="6"/>
      <c r="J88" s="6"/>
      <c r="K88" s="6"/>
      <c r="L88" s="6"/>
      <c r="M88" s="6"/>
      <c r="N88" s="6"/>
      <c r="O88" s="6"/>
      <c r="P88" s="6"/>
      <c r="Q88" s="6"/>
      <c r="R88" s="6"/>
      <c r="S88" s="6"/>
      <c r="T88" s="6"/>
      <c r="U88" s="6"/>
      <c r="V88" s="6"/>
      <c r="W88" s="6"/>
      <c r="X88" s="6"/>
      <c r="Y88" s="6"/>
    </row>
    <row r="89">
      <c r="A89" s="6"/>
      <c r="B89" s="6"/>
      <c r="C89" s="6"/>
      <c r="D89" s="6"/>
      <c r="E89" s="6"/>
      <c r="F89" s="6"/>
      <c r="G89" s="6"/>
      <c r="H89" s="6"/>
      <c r="I89" s="6"/>
      <c r="J89" s="6"/>
      <c r="K89" s="6"/>
      <c r="L89" s="6"/>
      <c r="M89" s="6"/>
      <c r="N89" s="6"/>
      <c r="O89" s="6"/>
      <c r="P89" s="6"/>
      <c r="Q89" s="6"/>
      <c r="R89" s="6"/>
      <c r="S89" s="6"/>
      <c r="T89" s="6"/>
      <c r="U89" s="6"/>
      <c r="V89" s="6"/>
      <c r="W89" s="6"/>
      <c r="X89" s="6"/>
      <c r="Y89" s="6"/>
    </row>
    <row r="90">
      <c r="A90" s="6"/>
      <c r="B90" s="6"/>
      <c r="C90" s="6"/>
      <c r="D90" s="6"/>
      <c r="E90" s="6"/>
      <c r="F90" s="6"/>
      <c r="G90" s="6"/>
      <c r="H90" s="6"/>
      <c r="I90" s="6"/>
      <c r="J90" s="6"/>
      <c r="K90" s="6"/>
      <c r="L90" s="6"/>
      <c r="M90" s="6"/>
      <c r="N90" s="6"/>
      <c r="O90" s="6"/>
      <c r="P90" s="6"/>
      <c r="Q90" s="6"/>
      <c r="R90" s="6"/>
      <c r="S90" s="6"/>
      <c r="T90" s="6"/>
      <c r="U90" s="6"/>
      <c r="V90" s="6"/>
      <c r="W90" s="6"/>
      <c r="X90" s="6"/>
      <c r="Y90" s="6"/>
    </row>
    <row r="91">
      <c r="A91" s="6"/>
      <c r="B91" s="6"/>
      <c r="C91" s="6"/>
      <c r="D91" s="6"/>
      <c r="E91" s="6"/>
      <c r="F91" s="6"/>
      <c r="G91" s="6"/>
      <c r="H91" s="6"/>
      <c r="I91" s="6"/>
      <c r="J91" s="6"/>
      <c r="K91" s="6"/>
      <c r="L91" s="6"/>
      <c r="M91" s="6"/>
      <c r="N91" s="6"/>
      <c r="O91" s="6"/>
      <c r="P91" s="6"/>
      <c r="Q91" s="6"/>
      <c r="R91" s="6"/>
      <c r="S91" s="6"/>
      <c r="T91" s="6"/>
      <c r="U91" s="6"/>
      <c r="V91" s="6"/>
      <c r="W91" s="6"/>
      <c r="X91" s="6"/>
      <c r="Y91" s="6"/>
    </row>
    <row r="92">
      <c r="A92" s="6"/>
      <c r="B92" s="6"/>
      <c r="C92" s="6"/>
      <c r="D92" s="6"/>
      <c r="E92" s="6"/>
      <c r="F92" s="6"/>
      <c r="G92" s="6"/>
      <c r="H92" s="6"/>
      <c r="I92" s="6"/>
      <c r="J92" s="6"/>
      <c r="K92" s="6"/>
      <c r="L92" s="6"/>
      <c r="M92" s="6"/>
      <c r="N92" s="6"/>
      <c r="O92" s="6"/>
      <c r="P92" s="6"/>
      <c r="Q92" s="6"/>
      <c r="R92" s="6"/>
      <c r="S92" s="6"/>
      <c r="T92" s="6"/>
      <c r="U92" s="6"/>
      <c r="V92" s="6"/>
      <c r="W92" s="6"/>
      <c r="X92" s="6"/>
      <c r="Y92" s="6"/>
    </row>
    <row r="93">
      <c r="A93" s="6"/>
      <c r="B93" s="6"/>
      <c r="C93" s="6"/>
      <c r="D93" s="6"/>
      <c r="E93" s="6"/>
      <c r="F93" s="6"/>
      <c r="G93" s="6"/>
      <c r="H93" s="6"/>
      <c r="I93" s="6"/>
      <c r="J93" s="6"/>
      <c r="K93" s="6"/>
      <c r="L93" s="6"/>
      <c r="M93" s="6"/>
      <c r="N93" s="6"/>
      <c r="O93" s="6"/>
      <c r="P93" s="6"/>
      <c r="Q93" s="6"/>
      <c r="R93" s="6"/>
      <c r="S93" s="6"/>
      <c r="T93" s="6"/>
      <c r="U93" s="6"/>
      <c r="V93" s="6"/>
      <c r="W93" s="6"/>
      <c r="X93" s="6"/>
      <c r="Y93" s="6"/>
    </row>
    <row r="94">
      <c r="A94" s="6"/>
      <c r="B94" s="6"/>
      <c r="C94" s="6"/>
      <c r="D94" s="6"/>
      <c r="E94" s="6"/>
      <c r="F94" s="6"/>
      <c r="G94" s="6"/>
      <c r="H94" s="6"/>
      <c r="I94" s="6"/>
      <c r="J94" s="6"/>
      <c r="K94" s="6"/>
      <c r="L94" s="6"/>
      <c r="M94" s="6"/>
      <c r="N94" s="6"/>
      <c r="O94" s="6"/>
      <c r="P94" s="6"/>
      <c r="Q94" s="6"/>
      <c r="R94" s="6"/>
      <c r="S94" s="6"/>
      <c r="T94" s="6"/>
      <c r="U94" s="6"/>
      <c r="V94" s="6"/>
      <c r="W94" s="6"/>
      <c r="X94" s="6"/>
      <c r="Y94" s="6"/>
    </row>
    <row r="95">
      <c r="A95" s="6"/>
      <c r="B95" s="6"/>
      <c r="C95" s="6"/>
      <c r="D95" s="6"/>
      <c r="E95" s="6"/>
      <c r="F95" s="6"/>
      <c r="G95" s="6"/>
      <c r="H95" s="6"/>
      <c r="I95" s="6"/>
      <c r="J95" s="6"/>
      <c r="K95" s="6"/>
      <c r="L95" s="6"/>
      <c r="M95" s="6"/>
      <c r="N95" s="6"/>
      <c r="O95" s="6"/>
      <c r="P95" s="6"/>
      <c r="Q95" s="6"/>
      <c r="R95" s="6"/>
      <c r="S95" s="6"/>
      <c r="T95" s="6"/>
      <c r="U95" s="6"/>
      <c r="V95" s="6"/>
      <c r="W95" s="6"/>
      <c r="X95" s="6"/>
      <c r="Y95" s="6"/>
    </row>
    <row r="96">
      <c r="A96" s="6"/>
      <c r="B96" s="6"/>
      <c r="C96" s="6"/>
      <c r="D96" s="6"/>
      <c r="E96" s="6"/>
      <c r="F96" s="6"/>
      <c r="G96" s="6"/>
      <c r="H96" s="6"/>
      <c r="I96" s="6"/>
      <c r="J96" s="6"/>
      <c r="K96" s="6"/>
      <c r="L96" s="6"/>
      <c r="M96" s="6"/>
      <c r="N96" s="6"/>
      <c r="O96" s="6"/>
      <c r="P96" s="6"/>
      <c r="Q96" s="6"/>
      <c r="R96" s="6"/>
      <c r="S96" s="6"/>
      <c r="T96" s="6"/>
      <c r="U96" s="6"/>
      <c r="V96" s="6"/>
      <c r="W96" s="6"/>
      <c r="X96" s="6"/>
      <c r="Y96" s="6"/>
    </row>
    <row r="97">
      <c r="A97" s="6"/>
      <c r="B97" s="6"/>
      <c r="C97" s="6"/>
      <c r="D97" s="6"/>
      <c r="E97" s="6"/>
      <c r="F97" s="6"/>
      <c r="G97" s="6"/>
      <c r="H97" s="6"/>
      <c r="I97" s="6"/>
      <c r="J97" s="6"/>
      <c r="K97" s="6"/>
      <c r="L97" s="6"/>
      <c r="M97" s="6"/>
      <c r="N97" s="6"/>
      <c r="O97" s="6"/>
      <c r="P97" s="6"/>
      <c r="Q97" s="6"/>
      <c r="R97" s="6"/>
      <c r="S97" s="6"/>
      <c r="T97" s="6"/>
      <c r="U97" s="6"/>
      <c r="V97" s="6"/>
      <c r="W97" s="6"/>
      <c r="X97" s="6"/>
      <c r="Y97" s="6"/>
    </row>
    <row r="98">
      <c r="A98" s="6"/>
      <c r="B98" s="6"/>
      <c r="C98" s="6"/>
      <c r="D98" s="6"/>
      <c r="E98" s="6"/>
      <c r="F98" s="6"/>
      <c r="G98" s="6"/>
      <c r="H98" s="6"/>
      <c r="I98" s="6"/>
      <c r="J98" s="6"/>
      <c r="K98" s="6"/>
      <c r="L98" s="6"/>
      <c r="M98" s="6"/>
      <c r="N98" s="6"/>
      <c r="O98" s="6"/>
      <c r="P98" s="6"/>
      <c r="Q98" s="6"/>
      <c r="R98" s="6"/>
      <c r="S98" s="6"/>
      <c r="T98" s="6"/>
      <c r="U98" s="6"/>
      <c r="V98" s="6"/>
      <c r="W98" s="6"/>
      <c r="X98" s="6"/>
      <c r="Y98" s="6"/>
    </row>
    <row r="99">
      <c r="A99" s="6"/>
      <c r="B99" s="6"/>
      <c r="C99" s="6"/>
      <c r="D99" s="6"/>
      <c r="E99" s="6"/>
      <c r="F99" s="6"/>
      <c r="G99" s="6"/>
      <c r="H99" s="6"/>
      <c r="I99" s="6"/>
      <c r="J99" s="6"/>
      <c r="K99" s="6"/>
      <c r="L99" s="6"/>
      <c r="M99" s="6"/>
      <c r="N99" s="6"/>
      <c r="O99" s="6"/>
      <c r="P99" s="6"/>
      <c r="Q99" s="6"/>
      <c r="R99" s="6"/>
      <c r="S99" s="6"/>
      <c r="T99" s="6"/>
      <c r="U99" s="6"/>
      <c r="V99" s="6"/>
      <c r="W99" s="6"/>
      <c r="X99" s="6"/>
      <c r="Y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4" t="s">
        <v>1066</v>
      </c>
      <c r="B1" s="14" t="s">
        <v>1067</v>
      </c>
      <c r="D1" s="6"/>
      <c r="I1" s="6"/>
      <c r="J1" s="6"/>
      <c r="K1" s="6"/>
      <c r="L1" s="6"/>
      <c r="M1" s="6"/>
      <c r="N1" s="6"/>
      <c r="O1" s="6"/>
      <c r="P1" s="6"/>
      <c r="Q1" s="6"/>
      <c r="R1" s="6"/>
      <c r="S1" s="6"/>
      <c r="T1" s="6"/>
      <c r="U1" s="6"/>
      <c r="V1" s="6"/>
      <c r="W1" s="6"/>
      <c r="X1" s="6"/>
      <c r="Y1" s="6"/>
    </row>
    <row r="2">
      <c r="A2" s="15" t="s">
        <v>1068</v>
      </c>
      <c r="B2" s="21">
        <f t="shared" ref="B2:B7" si="1">C2/C$8</f>
        <v>0</v>
      </c>
      <c r="C2" s="6">
        <f>COUNTIF(Coding!G$4:G995, A2)</f>
        <v>0</v>
      </c>
      <c r="I2" s="6"/>
      <c r="J2" s="6"/>
      <c r="K2" s="6"/>
      <c r="L2" s="6"/>
      <c r="M2" s="6"/>
      <c r="N2" s="6"/>
      <c r="O2" s="6"/>
      <c r="P2" s="6"/>
      <c r="Q2" s="6"/>
      <c r="R2" s="6"/>
      <c r="S2" s="6"/>
      <c r="T2" s="6"/>
      <c r="U2" s="6"/>
      <c r="V2" s="6"/>
      <c r="W2" s="6"/>
      <c r="X2" s="6"/>
      <c r="Y2" s="6"/>
    </row>
    <row r="3">
      <c r="A3" s="15" t="s">
        <v>696</v>
      </c>
      <c r="B3" s="21">
        <f t="shared" si="1"/>
        <v>0.02884615385</v>
      </c>
      <c r="C3" s="6">
        <f>COUNTIF(Coding!G$4:G995, A3)</f>
        <v>3</v>
      </c>
      <c r="I3" s="6"/>
      <c r="J3" s="6"/>
      <c r="K3" s="6"/>
      <c r="L3" s="6"/>
      <c r="M3" s="6"/>
      <c r="N3" s="6"/>
      <c r="O3" s="6"/>
      <c r="P3" s="6"/>
      <c r="Q3" s="6"/>
      <c r="R3" s="6"/>
      <c r="S3" s="6"/>
      <c r="T3" s="6"/>
      <c r="U3" s="6"/>
      <c r="V3" s="6"/>
      <c r="W3" s="6"/>
      <c r="X3" s="6"/>
      <c r="Y3" s="6"/>
    </row>
    <row r="4">
      <c r="A4" s="15" t="s">
        <v>65</v>
      </c>
      <c r="B4" s="21">
        <f t="shared" si="1"/>
        <v>0.2307692308</v>
      </c>
      <c r="C4" s="6">
        <f>COUNTIF(Coding!G$4:G995, A4)</f>
        <v>24</v>
      </c>
      <c r="I4" s="6"/>
      <c r="J4" s="6"/>
      <c r="K4" s="6"/>
      <c r="L4" s="6"/>
      <c r="M4" s="6"/>
      <c r="N4" s="6"/>
      <c r="O4" s="6"/>
      <c r="P4" s="6"/>
      <c r="Q4" s="6"/>
      <c r="R4" s="6"/>
      <c r="S4" s="6"/>
      <c r="T4" s="6"/>
      <c r="U4" s="6"/>
      <c r="V4" s="6"/>
      <c r="W4" s="6"/>
      <c r="X4" s="6"/>
      <c r="Y4" s="6"/>
    </row>
    <row r="5">
      <c r="A5" s="15" t="s">
        <v>49</v>
      </c>
      <c r="B5" s="21">
        <f t="shared" si="1"/>
        <v>0.6153846154</v>
      </c>
      <c r="C5" s="6">
        <f>COUNTIF(Coding!G$4:G995, A5)</f>
        <v>64</v>
      </c>
      <c r="I5" s="6"/>
      <c r="J5" s="6"/>
      <c r="K5" s="6"/>
      <c r="L5" s="6"/>
      <c r="M5" s="6"/>
      <c r="N5" s="6"/>
      <c r="O5" s="6"/>
      <c r="P5" s="6"/>
      <c r="Q5" s="6"/>
      <c r="R5" s="6"/>
      <c r="S5" s="6"/>
      <c r="T5" s="6"/>
      <c r="U5" s="6"/>
      <c r="V5" s="6"/>
      <c r="W5" s="6"/>
      <c r="X5" s="6"/>
      <c r="Y5" s="6"/>
    </row>
    <row r="6">
      <c r="A6" s="15" t="s">
        <v>74</v>
      </c>
      <c r="B6" s="21">
        <f t="shared" si="1"/>
        <v>0.125</v>
      </c>
      <c r="C6" s="6">
        <f>COUNTIF(Coding!G$4:G995, A6)</f>
        <v>13</v>
      </c>
      <c r="I6" s="6"/>
      <c r="J6" s="6"/>
      <c r="K6" s="6"/>
      <c r="L6" s="6"/>
      <c r="M6" s="6"/>
      <c r="N6" s="6"/>
      <c r="O6" s="6"/>
      <c r="P6" s="6"/>
      <c r="Q6" s="6"/>
      <c r="R6" s="6"/>
      <c r="S6" s="6"/>
      <c r="T6" s="6"/>
      <c r="U6" s="6"/>
      <c r="V6" s="6"/>
      <c r="W6" s="6"/>
      <c r="X6" s="6"/>
      <c r="Y6" s="6"/>
    </row>
    <row r="7">
      <c r="A7" s="15" t="s">
        <v>1069</v>
      </c>
      <c r="B7" s="21">
        <f t="shared" si="1"/>
        <v>0</v>
      </c>
      <c r="C7" s="6">
        <f>COUNTIF(Coding!G$4:G995, A7)</f>
        <v>0</v>
      </c>
      <c r="I7" s="6"/>
      <c r="J7" s="6"/>
      <c r="K7" s="6"/>
      <c r="L7" s="6"/>
      <c r="M7" s="6"/>
      <c r="N7" s="6"/>
      <c r="O7" s="6"/>
      <c r="P7" s="6"/>
      <c r="Q7" s="6"/>
      <c r="R7" s="6"/>
      <c r="S7" s="6"/>
      <c r="T7" s="6"/>
      <c r="U7" s="6"/>
      <c r="V7" s="6"/>
      <c r="W7" s="6"/>
      <c r="X7" s="6"/>
      <c r="Y7" s="6"/>
    </row>
    <row r="8">
      <c r="A8" s="16"/>
      <c r="B8" s="6"/>
      <c r="C8" s="6">
        <f>SUM(C2:C7)</f>
        <v>104</v>
      </c>
      <c r="I8" s="6"/>
      <c r="J8" s="6"/>
      <c r="K8" s="6"/>
      <c r="L8" s="6"/>
      <c r="M8" s="6"/>
      <c r="N8" s="6"/>
      <c r="O8" s="6"/>
      <c r="P8" s="6"/>
      <c r="Q8" s="6"/>
      <c r="R8" s="6"/>
      <c r="S8" s="6"/>
      <c r="T8" s="6"/>
      <c r="U8" s="6"/>
      <c r="V8" s="6"/>
      <c r="W8" s="6"/>
      <c r="X8" s="6"/>
      <c r="Y8" s="6"/>
    </row>
    <row r="9">
      <c r="A9" s="16"/>
      <c r="B9" s="6"/>
      <c r="C9" s="6"/>
      <c r="D9" s="6"/>
      <c r="I9" s="6"/>
      <c r="J9" s="6"/>
      <c r="K9" s="6"/>
      <c r="L9" s="6"/>
      <c r="M9" s="6"/>
      <c r="N9" s="6"/>
      <c r="O9" s="6"/>
      <c r="P9" s="6"/>
      <c r="Q9" s="6"/>
      <c r="R9" s="6"/>
      <c r="S9" s="6"/>
      <c r="T9" s="6"/>
      <c r="U9" s="6"/>
      <c r="V9" s="6"/>
      <c r="W9" s="6"/>
      <c r="X9" s="6"/>
      <c r="Y9" s="6"/>
    </row>
    <row r="10">
      <c r="A10" s="15" t="s">
        <v>1070</v>
      </c>
      <c r="B10" s="6"/>
      <c r="C10" s="6"/>
      <c r="D10" s="6"/>
      <c r="I10" s="6"/>
      <c r="J10" s="6"/>
      <c r="K10" s="6"/>
      <c r="L10" s="6"/>
      <c r="M10" s="6"/>
      <c r="N10" s="6"/>
      <c r="O10" s="6"/>
      <c r="P10" s="6"/>
      <c r="Q10" s="6"/>
      <c r="R10" s="6"/>
      <c r="S10" s="6"/>
      <c r="T10" s="6"/>
      <c r="U10" s="6"/>
      <c r="V10" s="6"/>
      <c r="W10" s="6"/>
      <c r="X10" s="6"/>
      <c r="Y10" s="6"/>
    </row>
    <row r="11">
      <c r="A11" s="14" t="s">
        <v>52</v>
      </c>
      <c r="B11" s="6">
        <f>Countif(Coding!K$4:K995, A11)</f>
        <v>101</v>
      </c>
      <c r="C11" s="6">
        <f t="shared" ref="C11:C12" si="2">B11/B$13</f>
        <v>0.9711538462</v>
      </c>
      <c r="D11" s="6"/>
      <c r="Q11" s="6"/>
      <c r="R11" s="6"/>
      <c r="S11" s="6"/>
      <c r="T11" s="6"/>
      <c r="U11" s="6"/>
      <c r="V11" s="6"/>
      <c r="W11" s="6"/>
      <c r="X11" s="6"/>
      <c r="Y11" s="6"/>
    </row>
    <row r="12">
      <c r="A12" s="14" t="s">
        <v>51</v>
      </c>
      <c r="B12" s="6">
        <f>Countif(Coding!K$4:K995, A12)</f>
        <v>3</v>
      </c>
      <c r="C12" s="6">
        <f t="shared" si="2"/>
        <v>0.02884615385</v>
      </c>
      <c r="D12" s="6"/>
      <c r="I12" s="6"/>
      <c r="J12" s="6"/>
      <c r="K12" s="6"/>
      <c r="L12" s="6"/>
      <c r="Q12" s="6"/>
      <c r="R12" s="6"/>
      <c r="S12" s="6"/>
      <c r="T12" s="6"/>
      <c r="U12" s="6"/>
      <c r="V12" s="6"/>
      <c r="W12" s="6"/>
      <c r="X12" s="6"/>
      <c r="Y12" s="6"/>
    </row>
    <row r="13">
      <c r="A13" s="6"/>
      <c r="B13" s="6">
        <f>SUM(B11:B12)</f>
        <v>104</v>
      </c>
      <c r="C13" s="6"/>
      <c r="D13" s="6"/>
      <c r="I13" s="6"/>
      <c r="J13" s="6"/>
      <c r="K13" s="6"/>
      <c r="L13" s="6"/>
      <c r="Q13" s="6"/>
      <c r="R13" s="6"/>
      <c r="S13" s="6"/>
      <c r="T13" s="6"/>
      <c r="U13" s="6"/>
      <c r="V13" s="6"/>
      <c r="W13" s="6"/>
      <c r="X13" s="6"/>
      <c r="Y13" s="6"/>
    </row>
    <row r="14">
      <c r="A14" s="6"/>
      <c r="B14" s="6"/>
      <c r="C14" s="6"/>
      <c r="D14" s="6"/>
      <c r="I14" s="6"/>
      <c r="J14" s="6"/>
      <c r="K14" s="6"/>
      <c r="L14" s="6"/>
      <c r="Q14" s="6"/>
      <c r="R14" s="6"/>
      <c r="S14" s="6"/>
      <c r="T14" s="6"/>
      <c r="U14" s="6"/>
      <c r="V14" s="6"/>
      <c r="W14" s="6"/>
      <c r="X14" s="6"/>
      <c r="Y14" s="6"/>
    </row>
    <row r="15">
      <c r="A15" s="14" t="s">
        <v>1080</v>
      </c>
      <c r="B15" s="6"/>
      <c r="C15" s="6"/>
      <c r="D15" s="6"/>
      <c r="I15" s="6"/>
      <c r="J15" s="6"/>
      <c r="K15" s="6"/>
      <c r="L15" s="6"/>
      <c r="M15" s="6"/>
      <c r="N15" s="6"/>
      <c r="O15" s="14"/>
      <c r="P15" s="6"/>
      <c r="R15" s="6"/>
      <c r="S15" s="6"/>
      <c r="T15" s="6"/>
      <c r="U15" s="6"/>
      <c r="V15" s="6"/>
      <c r="W15" s="6"/>
      <c r="X15" s="6"/>
      <c r="Y15" s="6"/>
    </row>
    <row r="16">
      <c r="A16" s="1" t="s">
        <v>1092</v>
      </c>
      <c r="B16" s="6">
        <f>Countif(Coding!J$4:J995, D16)</f>
        <v>5</v>
      </c>
      <c r="C16" s="6">
        <f t="shared" ref="C16:C17" si="3">B16/B$18</f>
        <v>0.04807692308</v>
      </c>
      <c r="D16" s="14" t="s">
        <v>52</v>
      </c>
      <c r="I16" s="6"/>
      <c r="J16" s="6"/>
      <c r="K16" s="6"/>
      <c r="L16" s="6"/>
      <c r="M16" s="6"/>
      <c r="N16" s="6"/>
      <c r="O16" s="6"/>
      <c r="P16" s="14"/>
      <c r="Q16" s="6"/>
      <c r="R16" s="6"/>
      <c r="S16" s="6"/>
      <c r="T16" s="6"/>
      <c r="U16" s="6"/>
      <c r="V16" s="6"/>
      <c r="W16" s="6"/>
      <c r="X16" s="6"/>
      <c r="Y16" s="6"/>
    </row>
    <row r="17">
      <c r="A17" s="1" t="s">
        <v>1093</v>
      </c>
      <c r="B17" s="6">
        <f>Countif(Coding!J$4:J995, D17)</f>
        <v>99</v>
      </c>
      <c r="C17" s="6">
        <f t="shared" si="3"/>
        <v>0.9519230769</v>
      </c>
      <c r="D17" s="14" t="s">
        <v>51</v>
      </c>
      <c r="I17" s="6"/>
      <c r="J17" s="6"/>
      <c r="K17" s="6"/>
      <c r="L17" s="6"/>
      <c r="M17" s="6"/>
      <c r="N17" s="6"/>
      <c r="O17" s="6"/>
      <c r="R17" s="6"/>
      <c r="S17" s="6"/>
      <c r="T17" s="6"/>
      <c r="U17" s="6"/>
      <c r="V17" s="6"/>
      <c r="W17" s="6"/>
      <c r="X17" s="6"/>
      <c r="Y17" s="6"/>
    </row>
    <row r="18">
      <c r="A18" s="6"/>
      <c r="B18" s="6">
        <f>SUM(B16:B17)</f>
        <v>104</v>
      </c>
      <c r="C18" s="6"/>
      <c r="D18" s="6"/>
      <c r="I18" s="6"/>
      <c r="J18" s="6"/>
      <c r="K18" s="6"/>
      <c r="L18" s="6"/>
      <c r="M18" s="6"/>
      <c r="N18" s="6"/>
      <c r="O18" s="6"/>
      <c r="P18" s="6"/>
      <c r="Q18" s="6"/>
      <c r="R18" s="6"/>
      <c r="S18" s="6"/>
      <c r="T18" s="6"/>
      <c r="U18" s="6"/>
      <c r="V18" s="6"/>
      <c r="W18" s="6"/>
      <c r="X18" s="6"/>
      <c r="Y18" s="6"/>
    </row>
    <row r="19">
      <c r="A19" s="6"/>
      <c r="B19" s="6"/>
      <c r="C19" s="6"/>
      <c r="D19" s="6"/>
      <c r="I19" s="6"/>
      <c r="J19" s="6"/>
      <c r="K19" s="6"/>
      <c r="L19" s="6"/>
      <c r="M19" s="6"/>
      <c r="N19" s="6"/>
      <c r="O19" s="6"/>
      <c r="P19" s="6"/>
      <c r="Q19" s="6"/>
      <c r="R19" s="6"/>
      <c r="S19" s="6"/>
      <c r="T19" s="6"/>
      <c r="U19" s="6"/>
      <c r="V19" s="6"/>
      <c r="W19" s="6"/>
      <c r="X19" s="6"/>
      <c r="Y19" s="6"/>
    </row>
    <row r="20">
      <c r="A20" s="14" t="s">
        <v>1083</v>
      </c>
      <c r="B20" s="6"/>
      <c r="C20" s="6"/>
      <c r="D20" s="6"/>
      <c r="I20" s="6"/>
      <c r="J20" s="6"/>
      <c r="K20" s="6"/>
      <c r="L20" s="6"/>
      <c r="M20" s="6"/>
      <c r="N20" s="6"/>
      <c r="O20" s="6"/>
      <c r="P20" s="6"/>
      <c r="Q20" s="6"/>
      <c r="R20" s="6"/>
      <c r="S20" s="6"/>
      <c r="T20" s="6"/>
      <c r="U20" s="6"/>
      <c r="V20" s="6"/>
      <c r="W20" s="6"/>
      <c r="X20" s="6"/>
      <c r="Y20" s="6"/>
    </row>
    <row r="21">
      <c r="A21" s="14" t="s">
        <v>50</v>
      </c>
      <c r="B21" s="6">
        <f>Countif(Coding!H$4:H995, A21)</f>
        <v>77</v>
      </c>
      <c r="C21" s="6">
        <f t="shared" ref="C21:C24" si="4">B21/B$25</f>
        <v>0.7403846154</v>
      </c>
      <c r="D21" s="6"/>
      <c r="S21" s="6"/>
      <c r="T21" s="6"/>
      <c r="U21" s="6"/>
      <c r="V21" s="6"/>
      <c r="W21" s="6"/>
      <c r="X21" s="6"/>
      <c r="Y21" s="6"/>
    </row>
    <row r="22">
      <c r="A22" s="14" t="s">
        <v>59</v>
      </c>
      <c r="B22" s="6">
        <f>Countif(Coding!H$4:H995, A22)</f>
        <v>27</v>
      </c>
      <c r="C22" s="6">
        <f t="shared" si="4"/>
        <v>0.2596153846</v>
      </c>
      <c r="D22" s="6"/>
      <c r="S22" s="6"/>
      <c r="T22" s="6"/>
      <c r="U22" s="6"/>
      <c r="V22" s="6"/>
      <c r="W22" s="6"/>
      <c r="X22" s="6"/>
      <c r="Y22" s="6"/>
    </row>
    <row r="23">
      <c r="A23" s="14" t="s">
        <v>821</v>
      </c>
      <c r="B23" s="6">
        <f>Countif(Coding!H$4:H995, A23)</f>
        <v>0</v>
      </c>
      <c r="C23" s="6">
        <f t="shared" si="4"/>
        <v>0</v>
      </c>
      <c r="D23" s="6"/>
      <c r="S23" s="6"/>
      <c r="T23" s="6"/>
      <c r="U23" s="6"/>
      <c r="V23" s="6"/>
      <c r="W23" s="6"/>
      <c r="X23" s="6"/>
      <c r="Y23" s="6"/>
    </row>
    <row r="24">
      <c r="A24" s="14" t="s">
        <v>1084</v>
      </c>
      <c r="B24" s="6">
        <f>Countif(Coding!H$4:H995, A24)</f>
        <v>0</v>
      </c>
      <c r="C24" s="6">
        <f t="shared" si="4"/>
        <v>0</v>
      </c>
      <c r="D24" s="6"/>
      <c r="S24" s="6"/>
      <c r="T24" s="6"/>
      <c r="U24" s="6"/>
      <c r="V24" s="6"/>
      <c r="W24" s="6"/>
      <c r="X24" s="6"/>
      <c r="Y24" s="6"/>
    </row>
    <row r="25">
      <c r="A25" s="6"/>
      <c r="B25" s="6">
        <f>SUM(B21:B24)</f>
        <v>104</v>
      </c>
      <c r="C25" s="6"/>
      <c r="D25" s="6"/>
      <c r="S25" s="6"/>
      <c r="T25" s="6"/>
      <c r="U25" s="6"/>
      <c r="V25" s="6"/>
      <c r="W25" s="6"/>
      <c r="X25" s="6"/>
      <c r="Y25" s="6"/>
    </row>
    <row r="26">
      <c r="A26" s="6"/>
      <c r="B26" s="6"/>
      <c r="C26" s="6"/>
      <c r="D26" s="6"/>
      <c r="S26" s="6"/>
      <c r="T26" s="6"/>
      <c r="U26" s="6"/>
      <c r="V26" s="6"/>
      <c r="W26" s="6"/>
      <c r="X26" s="6"/>
      <c r="Y26" s="6"/>
    </row>
    <row r="27">
      <c r="A27" s="14" t="s">
        <v>1086</v>
      </c>
      <c r="B27" s="6"/>
      <c r="C27" s="6"/>
      <c r="D27" s="6"/>
      <c r="E27" s="17"/>
      <c r="F27" s="6"/>
      <c r="G27" s="18"/>
      <c r="S27" s="6"/>
      <c r="T27" s="6"/>
      <c r="U27" s="6"/>
      <c r="V27" s="6"/>
      <c r="W27" s="6"/>
      <c r="X27" s="6"/>
      <c r="Y27" s="6"/>
    </row>
    <row r="28">
      <c r="A28" s="14" t="s">
        <v>53</v>
      </c>
      <c r="B28" s="21">
        <f t="shared" ref="B28:B33" si="5">C28/104</f>
        <v>0.4807692308</v>
      </c>
      <c r="C28" s="14">
        <v>50.0</v>
      </c>
      <c r="E28" s="17"/>
      <c r="F28" s="6"/>
      <c r="G28" s="18"/>
      <c r="H28" s="6"/>
      <c r="I28" s="6"/>
      <c r="J28" s="6"/>
      <c r="K28" s="6"/>
      <c r="L28" s="6"/>
      <c r="M28" s="6"/>
      <c r="N28" s="6"/>
      <c r="O28" s="6"/>
      <c r="P28" s="6"/>
      <c r="Q28" s="6"/>
      <c r="R28" s="6"/>
      <c r="S28" s="6"/>
      <c r="T28" s="6"/>
      <c r="U28" s="6"/>
      <c r="V28" s="6"/>
      <c r="W28" s="6"/>
      <c r="X28" s="6"/>
      <c r="Y28" s="6"/>
    </row>
    <row r="29">
      <c r="A29" s="14" t="s">
        <v>89</v>
      </c>
      <c r="B29" s="21">
        <f t="shared" si="5"/>
        <v>0.3557692308</v>
      </c>
      <c r="C29" s="14">
        <v>37.0</v>
      </c>
      <c r="E29" s="19"/>
      <c r="F29" s="6"/>
      <c r="G29" s="6"/>
      <c r="H29" s="6"/>
      <c r="I29" s="6"/>
      <c r="J29" s="6"/>
      <c r="K29" s="6"/>
      <c r="L29" s="6"/>
      <c r="M29" s="6"/>
      <c r="N29" s="6"/>
      <c r="O29" s="6"/>
      <c r="P29" s="6"/>
      <c r="Q29" s="6"/>
      <c r="R29" s="6"/>
      <c r="S29" s="6"/>
      <c r="T29" s="6"/>
      <c r="U29" s="6"/>
      <c r="V29" s="6"/>
      <c r="W29" s="6"/>
      <c r="X29" s="6"/>
      <c r="Y29" s="6"/>
    </row>
    <row r="30">
      <c r="A30" s="14" t="s">
        <v>1088</v>
      </c>
      <c r="B30" s="21">
        <f t="shared" si="5"/>
        <v>0.1634615385</v>
      </c>
      <c r="C30" s="14">
        <v>17.0</v>
      </c>
      <c r="E30" s="6"/>
      <c r="F30" s="6"/>
      <c r="G30" s="6"/>
      <c r="H30" s="6"/>
      <c r="I30" s="6"/>
      <c r="J30" s="6"/>
      <c r="K30" s="6"/>
      <c r="L30" s="6"/>
      <c r="M30" s="6"/>
      <c r="N30" s="6"/>
      <c r="O30" s="6"/>
      <c r="P30" s="6"/>
      <c r="Q30" s="6"/>
      <c r="R30" s="6"/>
      <c r="S30" s="6"/>
      <c r="T30" s="6"/>
      <c r="U30" s="6"/>
      <c r="V30" s="6"/>
      <c r="W30" s="6"/>
      <c r="X30" s="6"/>
      <c r="Y30" s="6"/>
    </row>
    <row r="31">
      <c r="A31" s="14" t="s">
        <v>367</v>
      </c>
      <c r="B31" s="21">
        <f t="shared" si="5"/>
        <v>0.07692307692</v>
      </c>
      <c r="C31" s="14">
        <v>8.0</v>
      </c>
      <c r="E31" s="14"/>
      <c r="F31" s="6"/>
      <c r="G31" s="6"/>
      <c r="H31" s="6"/>
      <c r="I31" s="6"/>
      <c r="J31" s="6"/>
      <c r="K31" s="6"/>
      <c r="L31" s="6"/>
      <c r="M31" s="6"/>
      <c r="N31" s="6"/>
      <c r="O31" s="6"/>
      <c r="P31" s="6"/>
      <c r="Q31" s="6"/>
      <c r="R31" s="6"/>
      <c r="S31" s="6"/>
      <c r="T31" s="6"/>
      <c r="U31" s="6"/>
      <c r="V31" s="6"/>
      <c r="W31" s="6"/>
      <c r="X31" s="6"/>
      <c r="Y31" s="6"/>
    </row>
    <row r="32">
      <c r="A32" s="14" t="s">
        <v>1090</v>
      </c>
      <c r="B32" s="21">
        <f t="shared" si="5"/>
        <v>0.05769230769</v>
      </c>
      <c r="C32" s="14">
        <v>6.0</v>
      </c>
      <c r="E32" s="17"/>
      <c r="F32" s="20"/>
      <c r="G32" s="6"/>
      <c r="H32" s="6"/>
      <c r="I32" s="6"/>
      <c r="J32" s="6"/>
      <c r="K32" s="6"/>
      <c r="L32" s="6"/>
      <c r="M32" s="6"/>
      <c r="N32" s="6"/>
      <c r="O32" s="6"/>
      <c r="P32" s="6"/>
      <c r="Q32" s="6"/>
      <c r="R32" s="6"/>
      <c r="S32" s="6"/>
      <c r="T32" s="6"/>
      <c r="U32" s="6"/>
      <c r="V32" s="6"/>
      <c r="W32" s="6"/>
      <c r="X32" s="6"/>
      <c r="Y32" s="6"/>
    </row>
    <row r="33">
      <c r="A33" s="14" t="s">
        <v>1091</v>
      </c>
      <c r="B33" s="21">
        <f t="shared" si="5"/>
        <v>0</v>
      </c>
      <c r="C33" s="14">
        <v>0.0</v>
      </c>
      <c r="E33" s="17"/>
      <c r="F33" s="20"/>
      <c r="G33" s="6"/>
      <c r="H33" s="6"/>
      <c r="I33" s="6"/>
      <c r="J33" s="6"/>
      <c r="K33" s="6"/>
      <c r="L33" s="6"/>
      <c r="M33" s="6"/>
      <c r="N33" s="6"/>
      <c r="O33" s="6"/>
      <c r="P33" s="6"/>
      <c r="Q33" s="6"/>
      <c r="R33" s="6"/>
      <c r="S33" s="6"/>
      <c r="T33" s="6"/>
      <c r="U33" s="6"/>
      <c r="V33" s="6"/>
      <c r="W33" s="6"/>
      <c r="X33" s="6"/>
      <c r="Y33" s="6"/>
    </row>
    <row r="34">
      <c r="A34" s="6"/>
      <c r="B34" s="6"/>
      <c r="C34" s="6">
        <f>SUM(C28:C33)</f>
        <v>118</v>
      </c>
      <c r="E34" s="17"/>
      <c r="F34" s="20"/>
      <c r="G34" s="6"/>
      <c r="H34" s="6"/>
      <c r="I34" s="6"/>
      <c r="J34" s="6"/>
      <c r="K34" s="6"/>
      <c r="L34" s="6"/>
      <c r="M34" s="6"/>
      <c r="N34" s="6"/>
      <c r="O34" s="6"/>
      <c r="P34" s="6"/>
      <c r="Q34" s="6"/>
      <c r="R34" s="6"/>
      <c r="S34" s="6"/>
      <c r="T34" s="6"/>
      <c r="U34" s="6"/>
      <c r="V34" s="6"/>
      <c r="W34" s="6"/>
      <c r="X34" s="6"/>
      <c r="Y34" s="6"/>
    </row>
    <row r="35">
      <c r="A35" s="6"/>
      <c r="B35" s="6"/>
      <c r="C35" s="6"/>
      <c r="D35" s="6"/>
      <c r="E35" s="17"/>
      <c r="F35" s="20"/>
      <c r="G35" s="6"/>
      <c r="H35" s="6"/>
      <c r="I35" s="6"/>
      <c r="J35" s="6"/>
      <c r="K35" s="6"/>
      <c r="L35" s="6"/>
      <c r="M35" s="6"/>
      <c r="N35" s="6"/>
      <c r="O35" s="6"/>
      <c r="P35" s="6"/>
      <c r="Q35" s="6"/>
      <c r="R35" s="6"/>
      <c r="S35" s="6"/>
      <c r="T35" s="6"/>
      <c r="U35" s="6"/>
      <c r="V35" s="6"/>
      <c r="W35" s="6"/>
      <c r="X35" s="6"/>
      <c r="Y35" s="6"/>
    </row>
    <row r="36">
      <c r="A36" s="15" t="s">
        <v>555</v>
      </c>
      <c r="B36" s="6"/>
      <c r="C36" s="6"/>
      <c r="D36" s="6"/>
      <c r="E36" s="17"/>
      <c r="F36" s="20"/>
      <c r="G36" s="6"/>
      <c r="H36" s="6"/>
      <c r="I36" s="6"/>
      <c r="J36" s="6"/>
      <c r="K36" s="6"/>
      <c r="L36" s="6"/>
      <c r="M36" s="6"/>
      <c r="N36" s="6"/>
      <c r="O36" s="6"/>
      <c r="P36" s="6"/>
      <c r="Q36" s="6"/>
      <c r="R36" s="6"/>
      <c r="S36" s="6"/>
      <c r="T36" s="6"/>
      <c r="U36" s="6"/>
      <c r="V36" s="6"/>
      <c r="W36" s="6"/>
      <c r="X36" s="6"/>
      <c r="Y36" s="6"/>
    </row>
    <row r="37">
      <c r="A37" s="15" t="s">
        <v>547</v>
      </c>
      <c r="B37" s="22">
        <f t="shared" ref="B37:B42" si="6">C37/C$43</f>
        <v>0.1470588235</v>
      </c>
      <c r="C37" s="6">
        <f>COUNTIF(Coding!N$3:N995, A37)</f>
        <v>15</v>
      </c>
      <c r="D37" s="6"/>
      <c r="E37" s="17"/>
      <c r="F37" s="20"/>
      <c r="G37" s="6"/>
      <c r="H37" s="6"/>
      <c r="I37" s="6"/>
      <c r="J37" s="6"/>
      <c r="K37" s="6"/>
      <c r="L37" s="6"/>
      <c r="M37" s="6"/>
      <c r="N37" s="6"/>
      <c r="O37" s="6"/>
      <c r="P37" s="6"/>
      <c r="Q37" s="6"/>
      <c r="R37" s="6"/>
      <c r="S37" s="6"/>
      <c r="T37" s="6"/>
      <c r="U37" s="6"/>
      <c r="V37" s="6"/>
      <c r="W37" s="6"/>
      <c r="X37" s="6"/>
      <c r="Y37" s="6"/>
    </row>
    <row r="38">
      <c r="A38" s="14" t="s">
        <v>559</v>
      </c>
      <c r="B38" s="22">
        <f t="shared" si="6"/>
        <v>0.3039215686</v>
      </c>
      <c r="C38" s="6">
        <f>COUNTIF(Coding!N$3:N995, "*&lt;1*")</f>
        <v>31</v>
      </c>
      <c r="D38" s="6"/>
      <c r="E38" s="17"/>
      <c r="F38" s="20"/>
      <c r="G38" s="6"/>
      <c r="H38" s="6"/>
      <c r="I38" s="6"/>
      <c r="J38" s="6"/>
      <c r="K38" s="6"/>
      <c r="L38" s="6"/>
      <c r="M38" s="6"/>
      <c r="N38" s="6"/>
      <c r="O38" s="6"/>
      <c r="P38" s="6"/>
      <c r="Q38" s="6"/>
      <c r="R38" s="6"/>
      <c r="S38" s="6"/>
      <c r="T38" s="6"/>
      <c r="U38" s="6"/>
      <c r="V38" s="6"/>
      <c r="W38" s="6"/>
      <c r="X38" s="6"/>
      <c r="Y38" s="6"/>
    </row>
    <row r="39">
      <c r="A39" s="15" t="s">
        <v>602</v>
      </c>
      <c r="B39" s="22">
        <f t="shared" si="6"/>
        <v>0.137254902</v>
      </c>
      <c r="C39" s="6">
        <f>COUNTIF(Coding!N$3:N995, A39)</f>
        <v>14</v>
      </c>
      <c r="D39" s="6"/>
      <c r="E39" s="17"/>
      <c r="F39" s="20"/>
      <c r="G39" s="6"/>
      <c r="H39" s="6"/>
      <c r="I39" s="6"/>
      <c r="J39" s="6"/>
      <c r="K39" s="6"/>
      <c r="L39" s="6"/>
      <c r="M39" s="6"/>
      <c r="N39" s="6"/>
      <c r="O39" s="6"/>
      <c r="P39" s="6"/>
      <c r="Q39" s="6"/>
      <c r="R39" s="6"/>
      <c r="S39" s="6"/>
      <c r="T39" s="6"/>
      <c r="U39" s="6"/>
      <c r="V39" s="6"/>
      <c r="W39" s="6"/>
      <c r="X39" s="6"/>
      <c r="Y39" s="6"/>
    </row>
    <row r="40">
      <c r="A40" s="15" t="s">
        <v>656</v>
      </c>
      <c r="B40" s="22">
        <f t="shared" si="6"/>
        <v>0.04901960784</v>
      </c>
      <c r="C40" s="6">
        <f>COUNTIF(Coding!N$3:N995, A40)</f>
        <v>5</v>
      </c>
      <c r="D40" s="6"/>
      <c r="E40" s="17"/>
      <c r="F40" s="20"/>
      <c r="G40" s="6"/>
      <c r="H40" s="6"/>
      <c r="I40" s="6"/>
      <c r="J40" s="6"/>
      <c r="K40" s="6"/>
      <c r="L40" s="6"/>
      <c r="M40" s="6"/>
      <c r="N40" s="6"/>
      <c r="O40" s="6"/>
      <c r="P40" s="6"/>
      <c r="Q40" s="6"/>
      <c r="R40" s="6"/>
      <c r="S40" s="6"/>
      <c r="T40" s="6"/>
      <c r="U40" s="6"/>
      <c r="V40" s="6"/>
      <c r="W40" s="6"/>
      <c r="X40" s="6"/>
      <c r="Y40" s="6"/>
    </row>
    <row r="41">
      <c r="A41" s="15" t="s">
        <v>588</v>
      </c>
      <c r="B41" s="22">
        <f t="shared" si="6"/>
        <v>0.07843137255</v>
      </c>
      <c r="C41" s="6">
        <f>COUNTIF(Coding!N$3:N995, A41)</f>
        <v>8</v>
      </c>
      <c r="D41" s="6"/>
      <c r="E41" s="17"/>
      <c r="F41" s="20"/>
      <c r="G41" s="6"/>
      <c r="H41" s="6"/>
      <c r="I41" s="6"/>
      <c r="J41" s="6"/>
      <c r="K41" s="6"/>
      <c r="L41" s="6"/>
      <c r="M41" s="6"/>
      <c r="N41" s="6"/>
      <c r="O41" s="6"/>
      <c r="P41" s="6"/>
      <c r="Q41" s="6"/>
      <c r="R41" s="6"/>
      <c r="S41" s="6"/>
      <c r="T41" s="6"/>
      <c r="U41" s="6"/>
      <c r="V41" s="6"/>
      <c r="W41" s="6"/>
      <c r="X41" s="6"/>
      <c r="Y41" s="6"/>
    </row>
    <row r="42">
      <c r="A42" s="14" t="s">
        <v>553</v>
      </c>
      <c r="B42" s="22">
        <f t="shared" si="6"/>
        <v>0.2843137255</v>
      </c>
      <c r="C42" s="6">
        <f>COUNTIF(Coding!N$3:N995, A42)</f>
        <v>29</v>
      </c>
      <c r="D42" s="6"/>
      <c r="E42" s="17"/>
      <c r="F42" s="20"/>
      <c r="G42" s="6"/>
      <c r="H42" s="6"/>
      <c r="I42" s="6"/>
      <c r="J42" s="6"/>
      <c r="K42" s="6"/>
      <c r="L42" s="6"/>
      <c r="M42" s="6"/>
      <c r="N42" s="6"/>
      <c r="O42" s="6"/>
      <c r="P42" s="6"/>
      <c r="Q42" s="6"/>
      <c r="R42" s="6"/>
      <c r="S42" s="6"/>
      <c r="T42" s="6"/>
      <c r="U42" s="6"/>
      <c r="V42" s="6"/>
      <c r="W42" s="6"/>
      <c r="X42" s="6"/>
      <c r="Y42" s="6"/>
    </row>
    <row r="43">
      <c r="A43" s="6"/>
      <c r="C43" s="6">
        <f>SUM(C37:C42)</f>
        <v>102</v>
      </c>
      <c r="D43" s="6"/>
      <c r="E43" s="6"/>
      <c r="F43" s="6"/>
      <c r="G43" s="6"/>
      <c r="H43" s="6"/>
      <c r="I43" s="6"/>
      <c r="J43" s="6"/>
      <c r="K43" s="6"/>
      <c r="L43" s="6"/>
      <c r="M43" s="6"/>
      <c r="N43" s="6"/>
      <c r="O43" s="6"/>
      <c r="P43" s="6"/>
      <c r="Q43" s="6"/>
      <c r="R43" s="6"/>
      <c r="S43" s="6"/>
      <c r="T43" s="6"/>
      <c r="U43" s="6"/>
      <c r="V43" s="6"/>
      <c r="W43" s="6"/>
      <c r="X43" s="6"/>
      <c r="Y43" s="6"/>
    </row>
    <row r="44">
      <c r="A44" s="6"/>
      <c r="B44" s="6"/>
      <c r="C44" s="6"/>
      <c r="D44" s="6"/>
      <c r="E44" s="6"/>
      <c r="F44" s="6"/>
      <c r="G44" s="6"/>
      <c r="H44" s="6"/>
      <c r="I44" s="6"/>
      <c r="J44" s="6"/>
      <c r="K44" s="6"/>
      <c r="L44" s="6"/>
      <c r="M44" s="6"/>
      <c r="N44" s="6"/>
      <c r="O44" s="6"/>
      <c r="P44" s="6"/>
      <c r="Q44" s="6"/>
      <c r="R44" s="6"/>
      <c r="S44" s="6"/>
      <c r="T44" s="6"/>
      <c r="U44" s="6"/>
      <c r="V44" s="6"/>
      <c r="W44" s="6"/>
      <c r="X44" s="6"/>
      <c r="Y44" s="6"/>
    </row>
    <row r="45">
      <c r="A45" s="14" t="s">
        <v>1071</v>
      </c>
      <c r="B45" s="6"/>
      <c r="C45" s="6"/>
      <c r="D45" s="6"/>
      <c r="E45" s="6"/>
      <c r="F45" s="6"/>
      <c r="G45" s="6"/>
      <c r="H45" s="6"/>
      <c r="I45" s="6"/>
      <c r="J45" s="6"/>
      <c r="K45" s="6"/>
      <c r="L45" s="6"/>
      <c r="M45" s="6"/>
      <c r="N45" s="6"/>
      <c r="O45" s="6"/>
      <c r="P45" s="6"/>
      <c r="Q45" s="6"/>
      <c r="R45" s="6"/>
      <c r="S45" s="6"/>
      <c r="T45" s="6"/>
      <c r="U45" s="6"/>
      <c r="V45" s="6"/>
      <c r="W45" s="6"/>
      <c r="X45" s="6"/>
      <c r="Y45" s="6"/>
    </row>
    <row r="46">
      <c r="A46" s="6"/>
      <c r="B46" s="14" t="s">
        <v>1077</v>
      </c>
      <c r="C46" s="14" t="s">
        <v>1078</v>
      </c>
      <c r="D46" s="14" t="s">
        <v>1079</v>
      </c>
      <c r="E46" s="6"/>
      <c r="F46" s="6"/>
      <c r="G46" s="6"/>
      <c r="H46" s="6"/>
      <c r="I46" s="6"/>
      <c r="J46" s="6"/>
      <c r="K46" s="6"/>
      <c r="L46" s="6"/>
      <c r="M46" s="6"/>
      <c r="N46" s="6"/>
      <c r="O46" s="6"/>
      <c r="P46" s="6"/>
      <c r="Q46" s="6"/>
      <c r="R46" s="6"/>
      <c r="S46" s="6"/>
      <c r="T46" s="6"/>
      <c r="U46" s="6"/>
      <c r="V46" s="6"/>
      <c r="W46" s="6"/>
      <c r="X46" s="6"/>
      <c r="Y46" s="6"/>
    </row>
    <row r="47">
      <c r="A47" s="14" t="s">
        <v>652</v>
      </c>
      <c r="B47" s="6">
        <f>COUNTIF(Coding!$P$3:$P995, CONCATENATE("*P - ", A47, "*"))</f>
        <v>10</v>
      </c>
      <c r="C47" s="6">
        <f>COUNTIF(Coding!$P$3:$P995, CONCATENATE("*0 - ", A47, "*"))</f>
        <v>1</v>
      </c>
      <c r="D47" s="6">
        <f>COUNTIF(Coding!$P$3:$P995, CONCATENATE("*N - ", A47, "*"))</f>
        <v>17</v>
      </c>
      <c r="E47" s="6">
        <f t="shared" ref="E47:E56" si="7">SUM(B47:D47)</f>
        <v>28</v>
      </c>
      <c r="F47" s="6"/>
      <c r="G47" s="6"/>
      <c r="H47" s="6"/>
      <c r="I47" s="6"/>
      <c r="J47" s="6"/>
      <c r="K47" s="6"/>
      <c r="L47" s="6"/>
      <c r="M47" s="6"/>
      <c r="N47" s="6"/>
      <c r="O47" s="6"/>
      <c r="P47" s="6"/>
      <c r="Q47" s="6"/>
      <c r="R47" s="6"/>
      <c r="S47" s="6"/>
      <c r="T47" s="6"/>
      <c r="U47" s="6"/>
      <c r="V47" s="6"/>
      <c r="W47" s="6"/>
      <c r="X47" s="6"/>
      <c r="Y47" s="6"/>
    </row>
    <row r="48">
      <c r="A48" s="14" t="s">
        <v>1072</v>
      </c>
      <c r="B48" s="6">
        <f>COUNTIF(Coding!$P$3:$P995, CONCATENATE("*P - ", A48, "*"))</f>
        <v>10</v>
      </c>
      <c r="C48" s="6">
        <f>COUNTIF(Coding!$P$3:$P995, CONCATENATE("*0 - ", A48, "*"))</f>
        <v>4</v>
      </c>
      <c r="D48" s="6">
        <f>COUNTIF(Coding!$P$3:$P995, CONCATENATE("*N - ", A48, "*"))</f>
        <v>14</v>
      </c>
      <c r="E48" s="6">
        <f t="shared" si="7"/>
        <v>28</v>
      </c>
      <c r="F48" s="6"/>
      <c r="G48" s="6"/>
      <c r="H48" s="6"/>
      <c r="I48" s="6"/>
      <c r="J48" s="6"/>
      <c r="K48" s="6"/>
      <c r="L48" s="6"/>
      <c r="M48" s="6"/>
      <c r="N48" s="6"/>
      <c r="O48" s="6"/>
      <c r="P48" s="6"/>
      <c r="Q48" s="6"/>
      <c r="R48" s="6"/>
      <c r="S48" s="6"/>
      <c r="T48" s="6"/>
      <c r="U48" s="6"/>
      <c r="V48" s="6"/>
      <c r="W48" s="6"/>
      <c r="X48" s="6"/>
      <c r="Y48" s="6"/>
    </row>
    <row r="49">
      <c r="A49" s="14" t="s">
        <v>53</v>
      </c>
      <c r="B49" s="6">
        <f>COUNTIF(Coding!$P$3:$P995, CONCATENATE("*P - ", A49, "*"))</f>
        <v>0</v>
      </c>
      <c r="C49" s="6">
        <f>COUNTIF(Coding!$P$3:$P995, CONCATENATE("*0 - ", A49, "*"))</f>
        <v>27</v>
      </c>
      <c r="D49" s="6">
        <f>COUNTIF(Coding!$P$3:$P995, CONCATENATE("*N - ", A49, "*"))</f>
        <v>0</v>
      </c>
      <c r="E49" s="6">
        <f t="shared" si="7"/>
        <v>27</v>
      </c>
      <c r="F49" s="6"/>
      <c r="G49" s="6"/>
      <c r="H49" s="6"/>
      <c r="I49" s="6"/>
      <c r="J49" s="6"/>
      <c r="K49" s="6"/>
      <c r="L49" s="6"/>
      <c r="M49" s="6"/>
      <c r="N49" s="6"/>
      <c r="O49" s="6"/>
      <c r="P49" s="6"/>
      <c r="Q49" s="6"/>
      <c r="R49" s="6"/>
      <c r="S49" s="6"/>
      <c r="T49" s="6"/>
      <c r="U49" s="6"/>
      <c r="V49" s="6"/>
      <c r="W49" s="6"/>
      <c r="X49" s="6"/>
      <c r="Y49" s="6"/>
    </row>
    <row r="50">
      <c r="A50" s="14" t="s">
        <v>1074</v>
      </c>
      <c r="B50" s="6">
        <f>COUNTIF(Coding!$P$3:$P995, CONCATENATE("*P - ", A50, "*"))</f>
        <v>3</v>
      </c>
      <c r="C50" s="6">
        <f>COUNTIF(Coding!$P$3:$P995, CONCATENATE("*0 - ", A50, "*"))</f>
        <v>1</v>
      </c>
      <c r="D50" s="6">
        <f>COUNTIF(Coding!$P$3:$P995, CONCATENATE("*N - ", A50, "*"))</f>
        <v>12</v>
      </c>
      <c r="E50" s="6">
        <f t="shared" si="7"/>
        <v>16</v>
      </c>
      <c r="F50" s="6"/>
      <c r="G50" s="6"/>
      <c r="H50" s="6"/>
      <c r="I50" s="6"/>
      <c r="J50" s="6"/>
      <c r="K50" s="6"/>
      <c r="L50" s="6"/>
      <c r="M50" s="6"/>
      <c r="N50" s="6"/>
      <c r="O50" s="6"/>
      <c r="P50" s="6"/>
      <c r="Q50" s="6"/>
      <c r="R50" s="6"/>
      <c r="S50" s="6"/>
      <c r="T50" s="6"/>
      <c r="U50" s="6"/>
      <c r="V50" s="6"/>
      <c r="W50" s="6"/>
      <c r="X50" s="6"/>
      <c r="Y50" s="6"/>
    </row>
    <row r="51">
      <c r="A51" s="14" t="s">
        <v>1073</v>
      </c>
      <c r="B51" s="6">
        <f>COUNTIF(Coding!$P$3:$P995, CONCATENATE("*P - ", A51, "*"))</f>
        <v>1</v>
      </c>
      <c r="C51" s="6">
        <f>COUNTIF(Coding!$P$3:$P995, CONCATENATE("*0 - ", A51, "*"))</f>
        <v>0</v>
      </c>
      <c r="D51" s="6">
        <f>COUNTIF(Coding!$P$3:$P995, CONCATENATE("*N - ", A51, "*"))</f>
        <v>13</v>
      </c>
      <c r="E51" s="6">
        <f t="shared" si="7"/>
        <v>14</v>
      </c>
      <c r="F51" s="6"/>
      <c r="G51" s="6"/>
      <c r="H51" s="6"/>
      <c r="I51" s="6"/>
      <c r="J51" s="6"/>
      <c r="K51" s="6"/>
      <c r="L51" s="6"/>
      <c r="M51" s="6"/>
      <c r="N51" s="6"/>
      <c r="O51" s="6"/>
      <c r="P51" s="6"/>
      <c r="Q51" s="6"/>
      <c r="R51" s="6"/>
      <c r="S51" s="6"/>
      <c r="T51" s="6"/>
      <c r="U51" s="6"/>
      <c r="V51" s="6"/>
      <c r="W51" s="6"/>
      <c r="X51" s="6"/>
      <c r="Y51" s="6"/>
    </row>
    <row r="52">
      <c r="A52" s="14" t="s">
        <v>633</v>
      </c>
      <c r="B52" s="6">
        <f>COUNTIF(Coding!$P$3:$P995, CONCATENATE("*P - ", A52, "*"))</f>
        <v>0</v>
      </c>
      <c r="C52" s="6">
        <f>COUNTIF(Coding!$P$3:$P995, CONCATENATE("*0 - ", A52, "*"))</f>
        <v>1</v>
      </c>
      <c r="D52" s="6">
        <f>COUNTIF(Coding!$P$3:$P995, CONCATENATE("*N - ", A52, "*"))</f>
        <v>10</v>
      </c>
      <c r="E52" s="6">
        <f t="shared" si="7"/>
        <v>11</v>
      </c>
      <c r="F52" s="6"/>
      <c r="G52" s="6"/>
      <c r="H52" s="6"/>
      <c r="I52" s="6"/>
      <c r="J52" s="6"/>
      <c r="K52" s="6"/>
      <c r="L52" s="6"/>
      <c r="M52" s="6"/>
      <c r="N52" s="6"/>
      <c r="O52" s="6"/>
      <c r="P52" s="6"/>
      <c r="Q52" s="6"/>
      <c r="R52" s="6"/>
      <c r="S52" s="6"/>
      <c r="T52" s="6"/>
      <c r="U52" s="6"/>
      <c r="V52" s="6"/>
      <c r="W52" s="6"/>
      <c r="X52" s="6"/>
      <c r="Y52" s="6"/>
    </row>
    <row r="53">
      <c r="A53" s="14" t="s">
        <v>851</v>
      </c>
      <c r="B53" s="6">
        <f>COUNTIF(Coding!$P$3:$P995, CONCATENATE("*P - ", A53, "*"))</f>
        <v>1</v>
      </c>
      <c r="C53" s="6">
        <f>COUNTIF(Coding!$P$3:$P995, CONCATENATE("*0 - ", A53, "*"))</f>
        <v>0</v>
      </c>
      <c r="D53" s="6">
        <f>COUNTIF(Coding!$P$3:$P995, CONCATENATE("*N - ", A53, "*"))</f>
        <v>7</v>
      </c>
      <c r="E53" s="6">
        <f t="shared" si="7"/>
        <v>8</v>
      </c>
      <c r="F53" s="6"/>
      <c r="G53" s="6"/>
      <c r="H53" s="6"/>
      <c r="I53" s="6"/>
      <c r="J53" s="6"/>
      <c r="K53" s="6"/>
      <c r="L53" s="6"/>
      <c r="M53" s="6"/>
      <c r="N53" s="6"/>
      <c r="O53" s="6"/>
      <c r="P53" s="6"/>
      <c r="Q53" s="6"/>
      <c r="R53" s="6"/>
      <c r="S53" s="6"/>
      <c r="T53" s="6"/>
      <c r="U53" s="6"/>
      <c r="V53" s="6"/>
      <c r="W53" s="6"/>
      <c r="X53" s="6"/>
      <c r="Y53" s="6"/>
    </row>
    <row r="54">
      <c r="A54" s="14" t="s">
        <v>1075</v>
      </c>
      <c r="B54" s="6">
        <f>COUNTIF(Coding!$P$3:$P995, CONCATENATE("*P - ", A54, "*"))</f>
        <v>2</v>
      </c>
      <c r="C54" s="6">
        <f>COUNTIF(Coding!$P$3:$P995, CONCATENATE("*0 - ", A54, "*"))</f>
        <v>0</v>
      </c>
      <c r="D54" s="6">
        <f>COUNTIF(Coding!$P$3:$P995, CONCATENATE("*N - ", A54, "*"))</f>
        <v>3</v>
      </c>
      <c r="E54" s="6">
        <f t="shared" si="7"/>
        <v>5</v>
      </c>
      <c r="F54" s="6"/>
      <c r="G54" s="6"/>
      <c r="H54" s="6"/>
      <c r="I54" s="6"/>
      <c r="J54" s="6"/>
      <c r="K54" s="6"/>
      <c r="L54" s="6"/>
      <c r="M54" s="6"/>
      <c r="N54" s="6"/>
      <c r="O54" s="6"/>
      <c r="P54" s="6"/>
      <c r="Q54" s="6"/>
      <c r="R54" s="6"/>
      <c r="S54" s="6"/>
      <c r="T54" s="6"/>
      <c r="U54" s="6"/>
      <c r="V54" s="6"/>
      <c r="W54" s="6"/>
      <c r="X54" s="6"/>
      <c r="Y54" s="6"/>
    </row>
    <row r="55">
      <c r="A55" s="14" t="s">
        <v>1076</v>
      </c>
      <c r="B55" s="6">
        <f>COUNTIF(Coding!$P$3:$P995, CONCATENATE("*P - ", A55, "*"))</f>
        <v>2</v>
      </c>
      <c r="C55" s="6">
        <f>COUNTIF(Coding!$P$3:$P995, CONCATENATE("*0 - ", A55, "*"))</f>
        <v>0</v>
      </c>
      <c r="D55" s="6">
        <f>COUNTIF(Coding!$P$3:$P995, CONCATENATE("*N - ", A55, "*"))</f>
        <v>3</v>
      </c>
      <c r="E55" s="6">
        <f t="shared" si="7"/>
        <v>5</v>
      </c>
      <c r="F55" s="6"/>
      <c r="G55" s="6"/>
      <c r="H55" s="6"/>
      <c r="I55" s="6"/>
      <c r="J55" s="6"/>
      <c r="K55" s="6"/>
      <c r="L55" s="6"/>
      <c r="M55" s="6"/>
      <c r="N55" s="6"/>
      <c r="O55" s="6"/>
      <c r="P55" s="6"/>
      <c r="Q55" s="6"/>
      <c r="R55" s="6"/>
      <c r="S55" s="6"/>
      <c r="T55" s="6"/>
      <c r="U55" s="6"/>
      <c r="V55" s="6"/>
      <c r="W55" s="6"/>
      <c r="X55" s="6"/>
      <c r="Y55" s="6"/>
    </row>
    <row r="56">
      <c r="A56" s="14" t="s">
        <v>622</v>
      </c>
      <c r="B56" s="6">
        <f>COUNTIF(Coding!$P$3:$P995, CONCATENATE("*P - ", A56, "*"))</f>
        <v>0</v>
      </c>
      <c r="C56" s="6">
        <f>COUNTIF(Coding!$P$3:$P995, CONCATENATE("*0 - ", A56, "*"))</f>
        <v>1</v>
      </c>
      <c r="D56" s="6">
        <f>COUNTIF(Coding!$P$3:$P995, CONCATENATE("*N - ", A56, "*"))</f>
        <v>2</v>
      </c>
      <c r="E56" s="6">
        <f t="shared" si="7"/>
        <v>3</v>
      </c>
      <c r="F56" s="6"/>
      <c r="G56" s="6"/>
      <c r="H56" s="6"/>
      <c r="I56" s="6"/>
      <c r="J56" s="6"/>
      <c r="K56" s="6"/>
      <c r="L56" s="6"/>
      <c r="M56" s="6"/>
      <c r="N56" s="6"/>
      <c r="O56" s="6"/>
      <c r="P56" s="6"/>
      <c r="Q56" s="6"/>
      <c r="R56" s="6"/>
      <c r="S56" s="6"/>
      <c r="T56" s="6"/>
      <c r="U56" s="6"/>
      <c r="V56" s="6"/>
      <c r="W56" s="6"/>
      <c r="X56" s="6"/>
      <c r="Y56" s="6"/>
    </row>
    <row r="57">
      <c r="B57" s="23">
        <f t="shared" ref="B57:D57" si="8">SUM(B47:B56)</f>
        <v>29</v>
      </c>
      <c r="C57" s="23">
        <f t="shared" si="8"/>
        <v>35</v>
      </c>
      <c r="D57" s="23">
        <f t="shared" si="8"/>
        <v>81</v>
      </c>
      <c r="F57" s="6"/>
      <c r="G57" s="14" t="s">
        <v>1094</v>
      </c>
      <c r="H57" s="6"/>
      <c r="I57" s="6"/>
      <c r="J57" s="6"/>
      <c r="K57" s="6"/>
      <c r="L57" s="6"/>
      <c r="M57" s="6"/>
      <c r="N57" s="6"/>
      <c r="O57" s="6"/>
      <c r="P57" s="6"/>
      <c r="Q57" s="6"/>
      <c r="R57" s="6"/>
      <c r="S57" s="6"/>
      <c r="T57" s="6"/>
      <c r="U57" s="6"/>
      <c r="V57" s="6"/>
      <c r="W57" s="6"/>
      <c r="X57" s="6"/>
      <c r="Y57" s="6"/>
    </row>
    <row r="58">
      <c r="E58" s="6"/>
      <c r="F58" s="6"/>
      <c r="G58" s="6"/>
      <c r="H58" s="6"/>
      <c r="I58" s="6"/>
      <c r="J58" s="6"/>
      <c r="K58" s="6"/>
      <c r="L58" s="6"/>
      <c r="M58" s="6"/>
      <c r="N58" s="6"/>
      <c r="O58" s="6"/>
      <c r="P58" s="6"/>
      <c r="Q58" s="6"/>
      <c r="R58" s="6"/>
      <c r="S58" s="6"/>
      <c r="T58" s="6"/>
      <c r="U58" s="6"/>
      <c r="V58" s="6"/>
      <c r="W58" s="6"/>
      <c r="X58" s="6"/>
      <c r="Y58" s="6"/>
    </row>
    <row r="59">
      <c r="A59" s="6"/>
      <c r="B59" s="6"/>
      <c r="C59" s="6"/>
      <c r="D59" s="6"/>
      <c r="E59" s="6"/>
      <c r="F59" s="6"/>
      <c r="G59" s="6"/>
      <c r="H59" s="6"/>
      <c r="I59" s="6"/>
      <c r="J59" s="6"/>
      <c r="K59" s="6"/>
      <c r="L59" s="6"/>
      <c r="M59" s="6"/>
      <c r="N59" s="6"/>
      <c r="O59" s="6"/>
      <c r="P59" s="6"/>
      <c r="Q59" s="6"/>
      <c r="R59" s="6"/>
      <c r="S59" s="6"/>
      <c r="T59" s="6"/>
      <c r="U59" s="6"/>
      <c r="V59" s="6"/>
      <c r="W59" s="6"/>
      <c r="X59" s="6"/>
      <c r="Y59" s="6"/>
    </row>
    <row r="60">
      <c r="A60" s="6"/>
      <c r="B60" s="6"/>
      <c r="C60" s="6"/>
      <c r="D60" s="6"/>
      <c r="E60" s="6"/>
      <c r="F60" s="6"/>
      <c r="G60" s="6"/>
      <c r="H60" s="6"/>
      <c r="I60" s="6"/>
      <c r="J60" s="6"/>
      <c r="K60" s="6"/>
      <c r="L60" s="6"/>
      <c r="M60" s="6"/>
      <c r="N60" s="6"/>
      <c r="O60" s="6"/>
      <c r="P60" s="6"/>
      <c r="Q60" s="6"/>
      <c r="R60" s="6"/>
      <c r="S60" s="6"/>
      <c r="T60" s="6"/>
      <c r="U60" s="6"/>
      <c r="V60" s="6"/>
      <c r="W60" s="6"/>
      <c r="X60" s="6"/>
      <c r="Y60" s="6"/>
    </row>
    <row r="61">
      <c r="A61" s="6"/>
      <c r="B61" s="6"/>
      <c r="C61" s="6"/>
      <c r="D61" s="6"/>
      <c r="E61" s="6"/>
      <c r="F61" s="6"/>
      <c r="G61" s="6"/>
      <c r="H61" s="6"/>
      <c r="I61" s="6"/>
      <c r="J61" s="6"/>
      <c r="K61" s="6"/>
      <c r="L61" s="6"/>
      <c r="M61" s="6"/>
      <c r="N61" s="6"/>
      <c r="O61" s="6"/>
      <c r="P61" s="6"/>
      <c r="Q61" s="6"/>
      <c r="R61" s="6"/>
      <c r="S61" s="6"/>
      <c r="T61" s="6"/>
      <c r="U61" s="6"/>
      <c r="V61" s="6"/>
      <c r="W61" s="6"/>
      <c r="X61" s="6"/>
      <c r="Y61" s="6"/>
    </row>
    <row r="62">
      <c r="A62" s="6"/>
      <c r="B62" s="6"/>
      <c r="C62" s="6"/>
      <c r="D62" s="6"/>
      <c r="E62" s="6"/>
      <c r="F62" s="6"/>
      <c r="G62" s="6"/>
      <c r="H62" s="6"/>
      <c r="I62" s="6"/>
      <c r="J62" s="6"/>
      <c r="K62" s="6"/>
      <c r="L62" s="6"/>
      <c r="M62" s="6"/>
      <c r="N62" s="6"/>
      <c r="O62" s="6"/>
      <c r="P62" s="6"/>
      <c r="Q62" s="6"/>
      <c r="R62" s="6"/>
      <c r="S62" s="6"/>
      <c r="T62" s="6"/>
      <c r="U62" s="6"/>
      <c r="V62" s="6"/>
      <c r="W62" s="6"/>
      <c r="X62" s="6"/>
      <c r="Y62" s="6"/>
    </row>
    <row r="63">
      <c r="A63" s="6"/>
      <c r="B63" s="14" t="s">
        <v>1095</v>
      </c>
      <c r="C63" s="14" t="s">
        <v>1096</v>
      </c>
      <c r="D63" s="6"/>
      <c r="E63" s="6"/>
      <c r="F63" s="6"/>
      <c r="G63" s="6"/>
      <c r="H63" s="6"/>
      <c r="I63" s="6"/>
      <c r="J63" s="6"/>
      <c r="K63" s="6"/>
      <c r="L63" s="6"/>
      <c r="M63" s="6"/>
      <c r="N63" s="6"/>
      <c r="O63" s="6"/>
      <c r="P63" s="6"/>
      <c r="Q63" s="6"/>
      <c r="R63" s="6"/>
      <c r="S63" s="6"/>
      <c r="T63" s="6"/>
      <c r="U63" s="6"/>
      <c r="V63" s="6"/>
      <c r="W63" s="6"/>
      <c r="X63" s="6"/>
      <c r="Y63" s="6"/>
    </row>
    <row r="64">
      <c r="A64" s="14" t="s">
        <v>1071</v>
      </c>
      <c r="B64" s="6"/>
      <c r="C64" s="6"/>
      <c r="D64" s="6"/>
      <c r="E64" s="6"/>
      <c r="F64" s="6"/>
      <c r="G64" s="6"/>
      <c r="H64" s="6"/>
      <c r="I64" s="6"/>
      <c r="J64" s="6"/>
      <c r="K64" s="6"/>
      <c r="L64" s="6"/>
      <c r="M64" s="6"/>
      <c r="N64" s="6"/>
      <c r="O64" s="6"/>
      <c r="P64" s="6"/>
      <c r="Q64" s="6"/>
      <c r="R64" s="6"/>
      <c r="S64" s="6"/>
      <c r="T64" s="6"/>
      <c r="U64" s="6"/>
      <c r="V64" s="6"/>
      <c r="W64" s="6"/>
      <c r="X64" s="6"/>
      <c r="Y64" s="6"/>
    </row>
    <row r="65">
      <c r="A65" s="6"/>
      <c r="B65" s="14" t="s">
        <v>1077</v>
      </c>
      <c r="D65" s="14" t="s">
        <v>1078</v>
      </c>
      <c r="F65" s="14" t="s">
        <v>1079</v>
      </c>
      <c r="G65" s="6"/>
      <c r="H65" s="6"/>
      <c r="I65" s="6"/>
      <c r="J65" s="6"/>
      <c r="K65" s="6"/>
      <c r="L65" s="6"/>
      <c r="M65" s="6"/>
      <c r="N65" s="6"/>
      <c r="O65" s="6"/>
      <c r="P65" s="6"/>
      <c r="Q65" s="6"/>
      <c r="R65" s="6"/>
      <c r="S65" s="6"/>
      <c r="T65" s="6"/>
      <c r="U65" s="6"/>
      <c r="V65" s="6"/>
      <c r="W65" s="6"/>
      <c r="X65" s="6"/>
      <c r="Y65" s="6"/>
    </row>
    <row r="66">
      <c r="A66" s="14" t="s">
        <v>652</v>
      </c>
      <c r="B66" s="6">
        <f>COUNTIFS(Coding!$P$3:$P995, CONCATENATE("*P - ", A66, "*"), Coding!N$3:N995, 0)+COUNTIFS(Coding!$P$3:$P995, CONCATENATE("*P - ", A66, "*"), Coding!N$3:N995, "*&lt;1*")</f>
        <v>1</v>
      </c>
      <c r="C66" s="23">
        <f t="shared" ref="C66:C75" si="9">B47-B66</f>
        <v>9</v>
      </c>
      <c r="D66" s="6">
        <f>COUNTIFS(Coding!$P$3:$P995, CONCATENATE("*0 - ", A66, "*"), Coding!N$3:N995, 0)+COUNTIFS(Coding!$P$3:$P995, CONCATENATE("*0 - ", A66, "*"), Coding!N$3:N995, "*&lt;1*")</f>
        <v>0</v>
      </c>
      <c r="E66" s="23">
        <f t="shared" ref="E66:E75" si="10">C47-D66</f>
        <v>1</v>
      </c>
      <c r="F66" s="6">
        <f>COUNTIFS(Coding!$P$3:$P995, CONCATENATE("*N - ", A66, "*"), Coding!N$3:N995, 0)+COUNTIFS(Coding!$P$3:$P995, CONCATENATE("*N - ", A66, "*"), Coding!N$3:N995, "*&lt;1*")</f>
        <v>15</v>
      </c>
      <c r="G66" s="23">
        <f t="shared" ref="G66:G75" si="11">D47-F66</f>
        <v>2</v>
      </c>
      <c r="H66" s="6"/>
      <c r="I66" s="6"/>
      <c r="J66" s="6"/>
      <c r="K66" s="6"/>
      <c r="L66" s="6"/>
      <c r="M66" s="6"/>
      <c r="N66" s="6"/>
      <c r="O66" s="6"/>
      <c r="P66" s="6"/>
      <c r="Q66" s="6"/>
      <c r="R66" s="6"/>
      <c r="S66" s="6"/>
      <c r="T66" s="6"/>
      <c r="U66" s="6"/>
      <c r="V66" s="6"/>
      <c r="W66" s="6"/>
      <c r="X66" s="6"/>
      <c r="Y66" s="6"/>
    </row>
    <row r="67">
      <c r="A67" s="14" t="s">
        <v>1072</v>
      </c>
      <c r="B67" s="6">
        <f>COUNTIFS(Coding!$P$3:$P995, CONCATENATE("*P - ", A67, "*"), Coding!N$3:N995, 0)+COUNTIFS(Coding!$P$3:$P995, CONCATENATE("*P - ", A67, "*"), Coding!N$3:N995, "*&lt;1*")</f>
        <v>2</v>
      </c>
      <c r="C67" s="23">
        <f t="shared" si="9"/>
        <v>8</v>
      </c>
      <c r="D67" s="6">
        <f>COUNTIFS(Coding!$P$3:$P995, CONCATENATE("*0 - ", A67, "*"), Coding!N$3:N995, 0)+COUNTIFS(Coding!$P$3:$P995, CONCATENATE("*0 - ", A67, "*"), Coding!N$3:N995, "*&lt;1*")</f>
        <v>3</v>
      </c>
      <c r="E67" s="23">
        <f t="shared" si="10"/>
        <v>1</v>
      </c>
      <c r="F67" s="6">
        <f>COUNTIFS(Coding!$P$3:$P995, CONCATENATE("*N - ", A67, "*"), Coding!N$3:N995, 0)+COUNTIFS(Coding!$P$3:$P995, CONCATENATE("*N - ", A67, "*"), Coding!N$3:N995, "*&lt;1*")</f>
        <v>12</v>
      </c>
      <c r="G67" s="23">
        <f t="shared" si="11"/>
        <v>2</v>
      </c>
      <c r="H67" s="6"/>
      <c r="I67" s="6"/>
      <c r="J67" s="6"/>
      <c r="K67" s="6"/>
      <c r="L67" s="6"/>
      <c r="M67" s="6"/>
      <c r="N67" s="6"/>
      <c r="O67" s="6"/>
      <c r="P67" s="6"/>
      <c r="Q67" s="6"/>
      <c r="R67" s="6"/>
      <c r="S67" s="6"/>
      <c r="T67" s="6"/>
      <c r="U67" s="6"/>
      <c r="V67" s="6"/>
      <c r="W67" s="6"/>
      <c r="X67" s="6"/>
      <c r="Y67" s="6"/>
    </row>
    <row r="68">
      <c r="A68" s="14" t="s">
        <v>53</v>
      </c>
      <c r="B68" s="6">
        <f>COUNTIFS(Coding!$P$3:$P995, CONCATENATE("*P - ", A68, "*"), Coding!N$3:N995, 0)+COUNTIFS(Coding!$P$3:$P995, CONCATENATE("*P - ", A68, "*"), Coding!N$3:N995, "*&lt;1*")</f>
        <v>0</v>
      </c>
      <c r="C68" s="23">
        <f t="shared" si="9"/>
        <v>0</v>
      </c>
      <c r="D68" s="6">
        <f>COUNTIFS(Coding!$P$3:$P995, CONCATENATE("*0 - ", A68, "*"), Coding!N$3:N995, 0)+COUNTIFS(Coding!$P$3:$P995, CONCATENATE("*0 - ", A68, "*"), Coding!N$3:N995, "*&lt;1*")</f>
        <v>7</v>
      </c>
      <c r="E68" s="23">
        <f t="shared" si="10"/>
        <v>20</v>
      </c>
      <c r="F68" s="6">
        <f>COUNTIFS(Coding!$P$3:$P995, CONCATENATE("*N - ", A68, "*"), Coding!N$3:N995, 0)+COUNTIFS(Coding!$P$3:$P995, CONCATENATE("*N - ", A68, "*"), Coding!N$3:N995, "*&lt;1*")</f>
        <v>0</v>
      </c>
      <c r="G68" s="23">
        <f t="shared" si="11"/>
        <v>0</v>
      </c>
      <c r="H68" s="6"/>
      <c r="I68" s="6"/>
      <c r="J68" s="6"/>
      <c r="K68" s="6"/>
      <c r="L68" s="6"/>
      <c r="M68" s="6"/>
      <c r="N68" s="6"/>
      <c r="O68" s="6"/>
      <c r="P68" s="6"/>
      <c r="Q68" s="6"/>
      <c r="R68" s="6"/>
      <c r="S68" s="6"/>
      <c r="T68" s="6"/>
      <c r="U68" s="6"/>
      <c r="V68" s="6"/>
      <c r="W68" s="6"/>
      <c r="X68" s="6"/>
      <c r="Y68" s="6"/>
    </row>
    <row r="69">
      <c r="A69" s="14" t="s">
        <v>1074</v>
      </c>
      <c r="B69" s="6">
        <f>COUNTIFS(Coding!$P$3:$P995, CONCATENATE("*P - ", A69, "*"), Coding!N$3:N995, 0)+COUNTIFS(Coding!$P$3:$P995, CONCATENATE("*P - ", A69, "*"), Coding!N$3:N995, "*&lt;1*")</f>
        <v>1</v>
      </c>
      <c r="C69" s="23">
        <f t="shared" si="9"/>
        <v>2</v>
      </c>
      <c r="D69" s="6">
        <f>COUNTIFS(Coding!$P$3:$P995, CONCATENATE("*0 - ", A69, "*"), Coding!N$3:N995, 0)+COUNTIFS(Coding!$P$3:$P995, CONCATENATE("*0 - ", A69, "*"), Coding!N$3:N995, "*&lt;1*")</f>
        <v>0</v>
      </c>
      <c r="E69" s="23">
        <f t="shared" si="10"/>
        <v>1</v>
      </c>
      <c r="F69" s="6">
        <f>COUNTIFS(Coding!$P$3:$P995, CONCATENATE("*N - ", A69, "*"), Coding!N$3:N995, 0)+COUNTIFS(Coding!$P$3:$P995, CONCATENATE("*N - ", A69, "*"), Coding!N$3:N995, "*&lt;1*")</f>
        <v>7</v>
      </c>
      <c r="G69" s="23">
        <f t="shared" si="11"/>
        <v>5</v>
      </c>
      <c r="H69" s="6"/>
      <c r="I69" s="6"/>
      <c r="J69" s="6"/>
      <c r="K69" s="6"/>
      <c r="L69" s="6"/>
      <c r="M69" s="6"/>
      <c r="N69" s="6"/>
      <c r="O69" s="6"/>
      <c r="P69" s="6"/>
      <c r="Q69" s="6"/>
      <c r="R69" s="6"/>
      <c r="S69" s="6"/>
      <c r="T69" s="6"/>
      <c r="U69" s="6"/>
      <c r="V69" s="6"/>
      <c r="W69" s="6"/>
      <c r="X69" s="6"/>
      <c r="Y69" s="6"/>
    </row>
    <row r="70">
      <c r="A70" s="14" t="s">
        <v>1073</v>
      </c>
      <c r="B70" s="6">
        <f>COUNTIFS(Coding!$P$3:$P995, CONCATENATE("*P - ", A70, "*"), Coding!N$3:N995, 0)+COUNTIFS(Coding!$P$3:$P995, CONCATENATE("*P - ", A70, "*"), Coding!N$3:N995, "*&lt;1*")</f>
        <v>0</v>
      </c>
      <c r="C70" s="23">
        <f t="shared" si="9"/>
        <v>1</v>
      </c>
      <c r="D70" s="6">
        <f>COUNTIFS(Coding!$P$3:$P995, CONCATENATE("*0 - ", A70, "*"), Coding!N$3:N995, 0)+COUNTIFS(Coding!$P$3:$P995, CONCATENATE("*0 - ", A70, "*"), Coding!N$3:N995, "*&lt;1*")</f>
        <v>0</v>
      </c>
      <c r="E70" s="23">
        <f t="shared" si="10"/>
        <v>0</v>
      </c>
      <c r="F70" s="6">
        <f>COUNTIFS(Coding!$P$3:$P995, CONCATENATE("*N - ", A70, "*"), Coding!N$3:N995, 0)+COUNTIFS(Coding!$P$3:$P995, CONCATENATE("*N - ", A70, "*"), Coding!N$3:N995, "*&lt;1*")</f>
        <v>10</v>
      </c>
      <c r="G70" s="23">
        <f t="shared" si="11"/>
        <v>3</v>
      </c>
      <c r="H70" s="6"/>
      <c r="I70" s="6"/>
      <c r="J70" s="6"/>
      <c r="K70" s="6"/>
      <c r="L70" s="6"/>
      <c r="M70" s="6"/>
      <c r="N70" s="6"/>
      <c r="O70" s="6"/>
      <c r="P70" s="6"/>
      <c r="Q70" s="6"/>
      <c r="R70" s="6"/>
      <c r="S70" s="6"/>
      <c r="T70" s="6"/>
      <c r="U70" s="6"/>
      <c r="V70" s="6"/>
      <c r="W70" s="6"/>
      <c r="X70" s="6"/>
      <c r="Y70" s="6"/>
    </row>
    <row r="71">
      <c r="A71" s="14" t="s">
        <v>633</v>
      </c>
      <c r="B71" s="6">
        <f>COUNTIFS(Coding!$P$3:$P995, CONCATENATE("*P - ", A71, "*"), Coding!N$3:N995, 0)+COUNTIFS(Coding!$P$3:$P995, CONCATENATE("*P - ", A71, "*"), Coding!N$3:N995, "*&lt;1*")</f>
        <v>0</v>
      </c>
      <c r="C71" s="23">
        <f t="shared" si="9"/>
        <v>0</v>
      </c>
      <c r="D71" s="6">
        <f>COUNTIFS(Coding!$P$3:$P995, CONCATENATE("*0 - ", A71, "*"), Coding!N$3:N995, 0)+COUNTIFS(Coding!$P$3:$P995, CONCATENATE("*0 - ", A71, "*"), Coding!N$3:N995, "*&lt;1*")</f>
        <v>0</v>
      </c>
      <c r="E71" s="23">
        <f t="shared" si="10"/>
        <v>1</v>
      </c>
      <c r="F71" s="6">
        <f>COUNTIFS(Coding!$P$3:$P995, CONCATENATE("*N - ", A71, "*"), Coding!N$3:N995, 0)+COUNTIFS(Coding!$P$3:$P995, CONCATENATE("*N - ", A71, "*"), Coding!N$3:N995, "*&lt;1*")</f>
        <v>7</v>
      </c>
      <c r="G71" s="23">
        <f t="shared" si="11"/>
        <v>3</v>
      </c>
      <c r="H71" s="6"/>
      <c r="I71" s="6"/>
      <c r="J71" s="6"/>
      <c r="K71" s="6"/>
      <c r="L71" s="6"/>
      <c r="M71" s="6"/>
      <c r="N71" s="6"/>
      <c r="O71" s="6"/>
      <c r="P71" s="6"/>
      <c r="Q71" s="6"/>
      <c r="R71" s="6"/>
      <c r="S71" s="6"/>
      <c r="T71" s="6"/>
      <c r="U71" s="6"/>
      <c r="V71" s="6"/>
      <c r="W71" s="6"/>
      <c r="X71" s="6"/>
      <c r="Y71" s="6"/>
    </row>
    <row r="72">
      <c r="A72" s="14" t="s">
        <v>851</v>
      </c>
      <c r="B72" s="6">
        <f>COUNTIFS(Coding!$P$3:$P995, CONCATENATE("*P - ", A72, "*"), Coding!N$3:N995, 0)+COUNTIFS(Coding!$P$3:$P995, CONCATENATE("*P - ", A72, "*"), Coding!N$3:N995, "*&lt;1*")</f>
        <v>0</v>
      </c>
      <c r="C72" s="23">
        <f t="shared" si="9"/>
        <v>1</v>
      </c>
      <c r="D72" s="6">
        <f>COUNTIFS(Coding!$P$3:$P995, CONCATENATE("*0 - ", A72, "*"), Coding!N$3:N995, 0)+COUNTIFS(Coding!$P$3:$P995, CONCATENATE("*0 - ", A72, "*"), Coding!N$3:N995, "*&lt;1*")</f>
        <v>0</v>
      </c>
      <c r="E72" s="23">
        <f t="shared" si="10"/>
        <v>0</v>
      </c>
      <c r="F72" s="6">
        <f>COUNTIFS(Coding!$P$3:$P995, CONCATENATE("*N - ", A72, "*"), Coding!N$3:N995, 0)+COUNTIFS(Coding!$P$3:$P995, CONCATENATE("*N - ", A72, "*"), Coding!N$3:N995, "*&lt;1*")</f>
        <v>6</v>
      </c>
      <c r="G72" s="23">
        <f t="shared" si="11"/>
        <v>1</v>
      </c>
      <c r="H72" s="6"/>
      <c r="I72" s="6"/>
      <c r="J72" s="6"/>
      <c r="K72" s="6"/>
      <c r="L72" s="6"/>
      <c r="M72" s="6"/>
      <c r="N72" s="6"/>
      <c r="O72" s="6"/>
      <c r="P72" s="6"/>
      <c r="Q72" s="6"/>
      <c r="R72" s="6"/>
      <c r="S72" s="6"/>
      <c r="T72" s="6"/>
      <c r="U72" s="6"/>
      <c r="V72" s="6"/>
      <c r="W72" s="6"/>
      <c r="X72" s="6"/>
      <c r="Y72" s="6"/>
    </row>
    <row r="73">
      <c r="A73" s="14" t="s">
        <v>1075</v>
      </c>
      <c r="B73" s="6">
        <f>COUNTIFS(Coding!$P$3:$P995, CONCATENATE("*P - ", A73, "*"), Coding!N$3:N995, 0)+COUNTIFS(Coding!$P$3:$P995, CONCATENATE("*P - ", A73, "*"), Coding!N$3:N995, "*&lt;1*")</f>
        <v>0</v>
      </c>
      <c r="C73" s="23">
        <f t="shared" si="9"/>
        <v>2</v>
      </c>
      <c r="D73" s="6">
        <f>COUNTIFS(Coding!$P$3:$P995, CONCATENATE("*0 - ", A73, "*"), Coding!N$3:N995, 0)+COUNTIFS(Coding!$P$3:$P995, CONCATENATE("*0 - ", A73, "*"), Coding!N$3:N995, "*&lt;1*")</f>
        <v>0</v>
      </c>
      <c r="E73" s="23">
        <f t="shared" si="10"/>
        <v>0</v>
      </c>
      <c r="F73" s="6">
        <f>COUNTIFS(Coding!$P$3:$P995, CONCATENATE("*N - ", A73, "*"), Coding!N$3:N995, 0)+COUNTIFS(Coding!$P$3:$P995, CONCATENATE("*N - ", A73, "*"), Coding!N$3:N995, "*&lt;1*")</f>
        <v>3</v>
      </c>
      <c r="G73" s="23">
        <f t="shared" si="11"/>
        <v>0</v>
      </c>
      <c r="H73" s="6"/>
      <c r="I73" s="6"/>
      <c r="J73" s="6"/>
      <c r="K73" s="6"/>
      <c r="L73" s="6"/>
      <c r="M73" s="6"/>
      <c r="N73" s="6"/>
      <c r="O73" s="6"/>
      <c r="P73" s="6"/>
      <c r="Q73" s="6"/>
      <c r="R73" s="6"/>
      <c r="S73" s="6"/>
      <c r="T73" s="6"/>
      <c r="U73" s="6"/>
      <c r="V73" s="6"/>
      <c r="W73" s="6"/>
      <c r="X73" s="6"/>
      <c r="Y73" s="6"/>
    </row>
    <row r="74">
      <c r="A74" s="14" t="s">
        <v>1076</v>
      </c>
      <c r="B74" s="6">
        <f>COUNTIFS(Coding!$P$3:$P995, CONCATENATE("*P - ", A74, "*"), Coding!N$3:N995, 0)+COUNTIFS(Coding!$P$3:$P995, CONCATENATE("*P - ", A74, "*"), Coding!N$3:N995, "*&lt;1*")</f>
        <v>0</v>
      </c>
      <c r="C74" s="23">
        <f t="shared" si="9"/>
        <v>2</v>
      </c>
      <c r="D74" s="6">
        <f>COUNTIFS(Coding!$P$3:$P995, CONCATENATE("*0 - ", A74, "*"), Coding!N$3:N995, 0)+COUNTIFS(Coding!$P$3:$P995, CONCATENATE("*0 - ", A74, "*"), Coding!N$3:N995, "*&lt;1*")</f>
        <v>0</v>
      </c>
      <c r="E74" s="23">
        <f t="shared" si="10"/>
        <v>0</v>
      </c>
      <c r="F74" s="6">
        <f>COUNTIFS(Coding!$P$3:$P995, CONCATENATE("*N - ", A74, "*"), Coding!N$3:N995, 0)+COUNTIFS(Coding!$P$3:$P995, CONCATENATE("*N - ", A74, "*"), Coding!N$3:N995, "*&lt;1*")</f>
        <v>2</v>
      </c>
      <c r="G74" s="23">
        <f t="shared" si="11"/>
        <v>1</v>
      </c>
      <c r="H74" s="6"/>
      <c r="I74" s="6"/>
      <c r="J74" s="6"/>
      <c r="K74" s="6"/>
      <c r="L74" s="6"/>
      <c r="M74" s="6"/>
      <c r="N74" s="6"/>
      <c r="O74" s="6"/>
      <c r="P74" s="6"/>
      <c r="Q74" s="6"/>
      <c r="R74" s="6"/>
      <c r="S74" s="6"/>
      <c r="T74" s="6"/>
      <c r="U74" s="6"/>
      <c r="V74" s="6"/>
      <c r="W74" s="6"/>
      <c r="X74" s="6"/>
      <c r="Y74" s="6"/>
    </row>
    <row r="75">
      <c r="A75" s="14" t="s">
        <v>622</v>
      </c>
      <c r="B75" s="6">
        <f>COUNTIFS(Coding!$P$3:$P995, CONCATENATE("*P - ", A75, "*"), Coding!N$3:N995, 0)+COUNTIFS(Coding!$P$3:$P995, CONCATENATE("*P - ", A75, "*"), Coding!N$3:N995, "*&lt;1*")</f>
        <v>0</v>
      </c>
      <c r="C75" s="23">
        <f t="shared" si="9"/>
        <v>0</v>
      </c>
      <c r="D75" s="6">
        <f>COUNTIFS(Coding!$P$3:$P995, CONCATENATE("*0 - ", A75, "*"), Coding!N$3:N995, 0)+COUNTIFS(Coding!$P$3:$P995, CONCATENATE("*0 - ", A75, "*"), Coding!N$3:N995, "*&lt;1*")</f>
        <v>1</v>
      </c>
      <c r="E75" s="23">
        <f t="shared" si="10"/>
        <v>0</v>
      </c>
      <c r="F75" s="6">
        <f>COUNTIFS(Coding!$P$3:$P995, CONCATENATE("*N - ", A75, "*"), Coding!N$3:N995, 0)+COUNTIFS(Coding!$P$3:$P995, CONCATENATE("*N - ", A75, "*"), Coding!N$3:N995, "*&lt;1*")</f>
        <v>1</v>
      </c>
      <c r="G75" s="23">
        <f t="shared" si="11"/>
        <v>1</v>
      </c>
      <c r="H75" s="6"/>
      <c r="I75" s="6"/>
      <c r="J75" s="6"/>
      <c r="K75" s="6"/>
      <c r="L75" s="6"/>
      <c r="M75" s="6"/>
      <c r="N75" s="6"/>
      <c r="O75" s="6"/>
      <c r="P75" s="6"/>
      <c r="Q75" s="6"/>
      <c r="R75" s="6"/>
      <c r="S75" s="6"/>
      <c r="T75" s="6"/>
      <c r="U75" s="6"/>
      <c r="V75" s="6"/>
      <c r="W75" s="6"/>
      <c r="X75" s="6"/>
      <c r="Y75" s="6"/>
    </row>
    <row r="76">
      <c r="B76" s="23">
        <f>SUM(B66:B75)</f>
        <v>4</v>
      </c>
      <c r="D76" s="23">
        <f>SUM(D66:D75)</f>
        <v>11</v>
      </c>
      <c r="F76" s="23">
        <f>SUM(F66:F75)</f>
        <v>63</v>
      </c>
      <c r="G76" s="6"/>
      <c r="H76" s="6"/>
      <c r="I76" s="6"/>
      <c r="J76" s="6"/>
      <c r="K76" s="6"/>
      <c r="L76" s="6"/>
      <c r="M76" s="6"/>
      <c r="N76" s="6"/>
      <c r="O76" s="6"/>
      <c r="P76" s="6"/>
      <c r="Q76" s="6"/>
      <c r="R76" s="6"/>
      <c r="S76" s="6"/>
      <c r="T76" s="6"/>
      <c r="U76" s="6"/>
      <c r="V76" s="6"/>
      <c r="W76" s="6"/>
      <c r="X76" s="6"/>
      <c r="Y76" s="6"/>
    </row>
    <row r="77">
      <c r="A77" s="6"/>
      <c r="B77" s="6"/>
      <c r="C77" s="6"/>
      <c r="D77" s="6"/>
      <c r="E77" s="6"/>
      <c r="F77" s="6"/>
      <c r="G77" s="6"/>
      <c r="H77" s="6"/>
      <c r="I77" s="6"/>
      <c r="J77" s="6"/>
      <c r="K77" s="6"/>
      <c r="L77" s="6"/>
      <c r="M77" s="6"/>
      <c r="N77" s="6"/>
      <c r="O77" s="6"/>
      <c r="P77" s="6"/>
      <c r="Q77" s="6"/>
      <c r="R77" s="6"/>
      <c r="S77" s="6"/>
      <c r="T77" s="6"/>
      <c r="U77" s="6"/>
      <c r="V77" s="6"/>
      <c r="W77" s="6"/>
      <c r="X77" s="6"/>
      <c r="Y77" s="6"/>
    </row>
    <row r="78">
      <c r="A78" s="6"/>
      <c r="B78" s="6"/>
      <c r="C78" s="6"/>
      <c r="D78" s="6"/>
      <c r="E78" s="6"/>
      <c r="F78" s="6"/>
      <c r="G78" s="6"/>
      <c r="H78" s="6"/>
      <c r="I78" s="6"/>
      <c r="J78" s="6"/>
      <c r="K78" s="6"/>
      <c r="L78" s="6"/>
      <c r="M78" s="6"/>
      <c r="N78" s="6"/>
      <c r="O78" s="6"/>
      <c r="P78" s="6"/>
      <c r="Q78" s="6"/>
      <c r="R78" s="6"/>
      <c r="S78" s="6"/>
      <c r="T78" s="6"/>
      <c r="U78" s="6"/>
      <c r="V78" s="6"/>
      <c r="W78" s="6"/>
      <c r="X78" s="6"/>
      <c r="Y78" s="6"/>
    </row>
    <row r="79">
      <c r="A79" s="6"/>
      <c r="B79" s="6"/>
      <c r="C79" s="6"/>
      <c r="D79" s="6"/>
      <c r="E79" s="6"/>
      <c r="F79" s="6"/>
      <c r="G79" s="6"/>
      <c r="H79" s="6"/>
      <c r="I79" s="6"/>
      <c r="J79" s="6"/>
      <c r="K79" s="6"/>
      <c r="L79" s="6"/>
      <c r="M79" s="6"/>
      <c r="N79" s="6"/>
      <c r="O79" s="6"/>
      <c r="P79" s="6"/>
      <c r="Q79" s="6"/>
      <c r="R79" s="6"/>
      <c r="S79" s="6"/>
      <c r="T79" s="6"/>
      <c r="U79" s="6"/>
      <c r="V79" s="6"/>
      <c r="W79" s="6"/>
      <c r="X79" s="6"/>
      <c r="Y79" s="6"/>
    </row>
    <row r="80">
      <c r="A80" s="6"/>
      <c r="B80" s="6"/>
      <c r="C80" s="6"/>
      <c r="D80" s="6"/>
      <c r="E80" s="6"/>
      <c r="F80" s="6"/>
      <c r="G80" s="6"/>
      <c r="H80" s="6"/>
      <c r="I80" s="6"/>
      <c r="J80" s="6"/>
      <c r="K80" s="6"/>
      <c r="L80" s="6"/>
      <c r="M80" s="6"/>
      <c r="N80" s="6"/>
      <c r="O80" s="6"/>
      <c r="P80" s="6"/>
      <c r="Q80" s="6"/>
      <c r="R80" s="6"/>
      <c r="S80" s="6"/>
      <c r="T80" s="6"/>
      <c r="U80" s="6"/>
      <c r="V80" s="6"/>
      <c r="W80" s="6"/>
      <c r="X80" s="6"/>
      <c r="Y80" s="6"/>
    </row>
    <row r="81">
      <c r="A81" s="6"/>
      <c r="B81" s="6"/>
      <c r="C81" s="6"/>
      <c r="D81" s="6"/>
      <c r="E81" s="6"/>
      <c r="F81" s="6"/>
      <c r="G81" s="6"/>
      <c r="H81" s="6"/>
      <c r="I81" s="6"/>
      <c r="J81" s="6"/>
      <c r="K81" s="6"/>
      <c r="L81" s="6"/>
      <c r="M81" s="6"/>
      <c r="N81" s="6"/>
      <c r="O81" s="6"/>
      <c r="P81" s="6"/>
      <c r="Q81" s="6"/>
      <c r="R81" s="6"/>
      <c r="S81" s="6"/>
      <c r="T81" s="6"/>
      <c r="U81" s="6"/>
      <c r="V81" s="6"/>
      <c r="W81" s="6"/>
      <c r="X81" s="6"/>
      <c r="Y81" s="6"/>
    </row>
    <row r="82">
      <c r="A82" s="6"/>
      <c r="B82" s="6"/>
      <c r="C82" s="6"/>
      <c r="D82" s="6"/>
      <c r="E82" s="6"/>
      <c r="F82" s="6"/>
      <c r="G82" s="6"/>
      <c r="H82" s="6"/>
      <c r="I82" s="6"/>
      <c r="J82" s="6"/>
      <c r="K82" s="6"/>
      <c r="L82" s="6"/>
      <c r="M82" s="6"/>
      <c r="N82" s="6"/>
      <c r="O82" s="6"/>
      <c r="P82" s="6"/>
      <c r="Q82" s="6"/>
      <c r="R82" s="6"/>
      <c r="S82" s="6"/>
      <c r="T82" s="6"/>
      <c r="U82" s="6"/>
      <c r="V82" s="6"/>
      <c r="W82" s="6"/>
      <c r="X82" s="6"/>
      <c r="Y82" s="6"/>
    </row>
    <row r="83">
      <c r="A83" s="6"/>
      <c r="B83" s="6"/>
      <c r="C83" s="6"/>
      <c r="D83" s="6"/>
      <c r="E83" s="6"/>
      <c r="F83" s="6"/>
      <c r="G83" s="6"/>
      <c r="H83" s="6"/>
      <c r="I83" s="6"/>
      <c r="J83" s="6"/>
      <c r="K83" s="6"/>
      <c r="L83" s="6"/>
      <c r="M83" s="6"/>
      <c r="N83" s="6"/>
      <c r="O83" s="6"/>
      <c r="P83" s="6"/>
      <c r="Q83" s="6"/>
      <c r="R83" s="6"/>
      <c r="S83" s="6"/>
      <c r="T83" s="6"/>
      <c r="U83" s="6"/>
      <c r="V83" s="6"/>
      <c r="W83" s="6"/>
      <c r="X83" s="6"/>
      <c r="Y83" s="6"/>
    </row>
    <row r="84">
      <c r="A84" s="6"/>
      <c r="B84" s="6"/>
      <c r="C84" s="6"/>
      <c r="D84" s="6"/>
      <c r="E84" s="6"/>
      <c r="F84" s="6"/>
      <c r="G84" s="6"/>
      <c r="H84" s="6"/>
      <c r="I84" s="24">
        <v>1.0</v>
      </c>
      <c r="J84" s="6"/>
      <c r="K84" s="6"/>
      <c r="L84" s="6"/>
      <c r="M84" s="6"/>
      <c r="N84" s="6"/>
      <c r="O84" s="6"/>
      <c r="P84" s="6"/>
      <c r="Q84" s="6"/>
      <c r="R84" s="6"/>
      <c r="S84" s="6"/>
      <c r="T84" s="6"/>
      <c r="U84" s="6"/>
      <c r="V84" s="6"/>
      <c r="W84" s="6"/>
      <c r="X84" s="6"/>
      <c r="Y84" s="6"/>
    </row>
    <row r="85">
      <c r="A85" s="6"/>
      <c r="B85" s="6"/>
      <c r="C85" s="6"/>
      <c r="D85" s="6"/>
      <c r="E85" s="6"/>
      <c r="F85" s="6"/>
      <c r="G85" s="6"/>
      <c r="H85" s="6"/>
      <c r="I85" s="24">
        <v>1.0</v>
      </c>
      <c r="J85" s="6"/>
      <c r="K85" s="6"/>
      <c r="L85" s="6"/>
      <c r="M85" s="6"/>
      <c r="N85" s="6"/>
      <c r="O85" s="6"/>
      <c r="P85" s="6"/>
      <c r="Q85" s="6"/>
      <c r="R85" s="6"/>
      <c r="S85" s="6"/>
      <c r="T85" s="6"/>
      <c r="U85" s="6"/>
      <c r="V85" s="6"/>
      <c r="W85" s="6"/>
      <c r="X85" s="6"/>
      <c r="Y85" s="6"/>
    </row>
    <row r="86">
      <c r="A86" s="6"/>
      <c r="B86" s="6"/>
      <c r="C86" s="6"/>
      <c r="D86" s="6"/>
      <c r="E86" s="6"/>
      <c r="F86" s="6"/>
      <c r="G86" s="6"/>
      <c r="H86" s="6"/>
      <c r="I86" s="24">
        <v>1.0</v>
      </c>
      <c r="J86" s="6"/>
      <c r="K86" s="6"/>
      <c r="L86" s="6"/>
      <c r="M86" s="6"/>
      <c r="N86" s="6"/>
      <c r="O86" s="6"/>
      <c r="P86" s="6"/>
      <c r="Q86" s="6"/>
      <c r="R86" s="6"/>
      <c r="S86" s="6"/>
      <c r="T86" s="6"/>
      <c r="U86" s="6"/>
      <c r="V86" s="6"/>
      <c r="W86" s="6"/>
      <c r="X86" s="6"/>
      <c r="Y86" s="6"/>
    </row>
    <row r="87">
      <c r="A87" s="6"/>
      <c r="B87" s="6"/>
      <c r="C87" s="6"/>
      <c r="D87" s="6"/>
      <c r="E87" s="6"/>
      <c r="F87" s="6"/>
      <c r="G87" s="6"/>
      <c r="H87" s="6"/>
      <c r="I87" s="24">
        <v>1.0</v>
      </c>
      <c r="J87" s="6"/>
      <c r="K87" s="6"/>
      <c r="L87" s="6"/>
      <c r="M87" s="6"/>
      <c r="N87" s="6"/>
      <c r="O87" s="6"/>
      <c r="P87" s="6"/>
      <c r="Q87" s="6"/>
      <c r="R87" s="6"/>
      <c r="S87" s="6"/>
      <c r="T87" s="6"/>
      <c r="U87" s="6"/>
      <c r="V87" s="6"/>
      <c r="W87" s="6"/>
      <c r="X87" s="6"/>
      <c r="Y87" s="6"/>
    </row>
    <row r="88">
      <c r="A88" s="6"/>
      <c r="B88" s="6"/>
      <c r="C88" s="6"/>
      <c r="D88" s="6"/>
      <c r="E88" s="6"/>
      <c r="F88" s="6"/>
      <c r="G88" s="6"/>
      <c r="H88" s="6"/>
      <c r="I88" s="6"/>
      <c r="J88" s="6"/>
      <c r="K88" s="6"/>
      <c r="L88" s="6"/>
      <c r="M88" s="6"/>
      <c r="N88" s="6"/>
      <c r="O88" s="6"/>
      <c r="P88" s="6"/>
      <c r="Q88" s="6"/>
      <c r="R88" s="6"/>
      <c r="S88" s="6"/>
      <c r="T88" s="6"/>
      <c r="U88" s="6"/>
      <c r="V88" s="6"/>
      <c r="W88" s="6"/>
      <c r="X88" s="6"/>
      <c r="Y88" s="6"/>
    </row>
    <row r="89">
      <c r="A89" s="6"/>
      <c r="B89" s="6"/>
      <c r="C89" s="6"/>
      <c r="D89" s="6"/>
      <c r="E89" s="6"/>
      <c r="F89" s="6"/>
      <c r="G89" s="6"/>
      <c r="H89" s="6"/>
      <c r="I89" s="6"/>
      <c r="J89" s="6"/>
      <c r="K89" s="6"/>
      <c r="L89" s="6"/>
      <c r="M89" s="6"/>
      <c r="N89" s="6"/>
      <c r="O89" s="6"/>
      <c r="P89" s="6"/>
      <c r="Q89" s="6"/>
      <c r="R89" s="6"/>
      <c r="S89" s="6"/>
      <c r="T89" s="6"/>
      <c r="U89" s="6"/>
      <c r="V89" s="6"/>
      <c r="W89" s="6"/>
      <c r="X89" s="6"/>
      <c r="Y89" s="6"/>
    </row>
    <row r="90">
      <c r="A90" s="6"/>
      <c r="B90" s="6"/>
      <c r="C90" s="6"/>
      <c r="D90" s="6"/>
      <c r="E90" s="6"/>
      <c r="F90" s="6"/>
      <c r="G90" s="6"/>
      <c r="H90" s="6"/>
      <c r="I90" s="6"/>
      <c r="J90" s="6"/>
      <c r="K90" s="6"/>
      <c r="L90" s="6"/>
      <c r="M90" s="6"/>
      <c r="N90" s="6"/>
      <c r="O90" s="6"/>
      <c r="P90" s="6"/>
      <c r="Q90" s="6"/>
      <c r="R90" s="6"/>
      <c r="S90" s="6"/>
      <c r="T90" s="6"/>
      <c r="U90" s="6"/>
      <c r="V90" s="6"/>
      <c r="W90" s="6"/>
      <c r="X90" s="6"/>
      <c r="Y90" s="6"/>
    </row>
    <row r="91">
      <c r="A91" s="6"/>
      <c r="B91" s="6"/>
      <c r="C91" s="6"/>
      <c r="D91" s="6"/>
      <c r="E91" s="6"/>
      <c r="F91" s="6"/>
      <c r="G91" s="6"/>
      <c r="H91" s="6"/>
      <c r="I91" s="6"/>
      <c r="J91" s="6"/>
      <c r="K91" s="6"/>
      <c r="L91" s="6"/>
      <c r="M91" s="6"/>
      <c r="N91" s="6"/>
      <c r="O91" s="6"/>
      <c r="P91" s="6"/>
      <c r="Q91" s="6"/>
      <c r="R91" s="6"/>
      <c r="S91" s="6"/>
      <c r="T91" s="6"/>
      <c r="U91" s="6"/>
      <c r="V91" s="6"/>
      <c r="W91" s="6"/>
      <c r="X91" s="6"/>
      <c r="Y91" s="6"/>
    </row>
    <row r="92">
      <c r="A92" s="6"/>
      <c r="B92" s="6"/>
      <c r="C92" s="6"/>
      <c r="D92" s="6"/>
      <c r="E92" s="6"/>
      <c r="F92" s="6"/>
      <c r="G92" s="6"/>
      <c r="H92" s="6"/>
      <c r="I92" s="6"/>
      <c r="J92" s="6"/>
      <c r="K92" s="6"/>
      <c r="L92" s="6"/>
      <c r="M92" s="6"/>
      <c r="N92" s="6"/>
      <c r="O92" s="6"/>
      <c r="P92" s="6"/>
      <c r="Q92" s="6"/>
      <c r="R92" s="6"/>
      <c r="S92" s="6"/>
      <c r="T92" s="6"/>
      <c r="U92" s="6"/>
      <c r="V92" s="6"/>
      <c r="W92" s="6"/>
      <c r="X92" s="6"/>
      <c r="Y92" s="6"/>
    </row>
    <row r="93">
      <c r="A93" s="6"/>
      <c r="B93" s="6"/>
      <c r="C93" s="6"/>
      <c r="D93" s="6"/>
      <c r="E93" s="6"/>
      <c r="F93" s="6"/>
      <c r="G93" s="6"/>
      <c r="H93" s="6"/>
      <c r="I93" s="6"/>
      <c r="J93" s="6"/>
      <c r="K93" s="6"/>
      <c r="L93" s="6"/>
      <c r="M93" s="6"/>
      <c r="N93" s="6"/>
      <c r="O93" s="6"/>
      <c r="P93" s="6"/>
      <c r="Q93" s="6"/>
      <c r="R93" s="6"/>
      <c r="S93" s="6"/>
      <c r="T93" s="6"/>
      <c r="U93" s="6"/>
      <c r="V93" s="6"/>
      <c r="W93" s="6"/>
      <c r="X93" s="6"/>
      <c r="Y93" s="6"/>
    </row>
    <row r="94">
      <c r="A94" s="6"/>
      <c r="B94" s="6"/>
      <c r="C94" s="6"/>
      <c r="D94" s="6"/>
      <c r="E94" s="6"/>
      <c r="F94" s="6"/>
      <c r="G94" s="6"/>
      <c r="H94" s="6"/>
      <c r="I94" s="6"/>
      <c r="J94" s="6"/>
      <c r="K94" s="6"/>
      <c r="L94" s="6"/>
      <c r="M94" s="6"/>
      <c r="N94" s="6"/>
      <c r="O94" s="6"/>
      <c r="P94" s="6"/>
      <c r="Q94" s="6"/>
      <c r="R94" s="6"/>
      <c r="S94" s="6"/>
      <c r="T94" s="6"/>
      <c r="U94" s="6"/>
      <c r="V94" s="6"/>
      <c r="W94" s="6"/>
      <c r="X94" s="6"/>
      <c r="Y94" s="6"/>
    </row>
    <row r="95">
      <c r="A95" s="6"/>
      <c r="B95" s="6"/>
      <c r="C95" s="6"/>
      <c r="D95" s="6"/>
      <c r="E95" s="6"/>
      <c r="F95" s="6"/>
      <c r="G95" s="6"/>
      <c r="H95" s="6"/>
      <c r="I95" s="6"/>
      <c r="J95" s="6"/>
      <c r="K95" s="6"/>
      <c r="L95" s="6"/>
      <c r="M95" s="6"/>
      <c r="N95" s="6"/>
      <c r="O95" s="6"/>
      <c r="P95" s="6"/>
      <c r="Q95" s="6"/>
      <c r="R95" s="6"/>
      <c r="S95" s="6"/>
      <c r="T95" s="6"/>
      <c r="U95" s="6"/>
      <c r="V95" s="6"/>
      <c r="W95" s="6"/>
      <c r="X95" s="6"/>
      <c r="Y95" s="6"/>
    </row>
    <row r="96">
      <c r="A96" s="6"/>
      <c r="B96" s="6"/>
      <c r="C96" s="6"/>
      <c r="D96" s="6"/>
      <c r="E96" s="6"/>
      <c r="F96" s="6"/>
      <c r="G96" s="6"/>
      <c r="H96" s="6"/>
      <c r="I96" s="6"/>
      <c r="J96" s="6"/>
      <c r="K96" s="6"/>
      <c r="L96" s="6"/>
      <c r="M96" s="6"/>
      <c r="N96" s="6"/>
      <c r="O96" s="6"/>
      <c r="P96" s="6"/>
      <c r="Q96" s="6"/>
      <c r="R96" s="6"/>
      <c r="S96" s="6"/>
      <c r="T96" s="6"/>
      <c r="U96" s="6"/>
      <c r="V96" s="6"/>
      <c r="W96" s="6"/>
      <c r="X96" s="6"/>
      <c r="Y96" s="6"/>
    </row>
    <row r="97">
      <c r="A97" s="6"/>
      <c r="B97" s="6"/>
      <c r="C97" s="6"/>
      <c r="D97" s="6"/>
      <c r="E97" s="6"/>
      <c r="F97" s="6"/>
      <c r="G97" s="6"/>
      <c r="H97" s="6"/>
      <c r="I97" s="6"/>
      <c r="J97" s="6"/>
      <c r="K97" s="6"/>
      <c r="L97" s="6"/>
      <c r="M97" s="6"/>
      <c r="N97" s="6"/>
      <c r="O97" s="6"/>
      <c r="P97" s="6"/>
      <c r="Q97" s="6"/>
      <c r="R97" s="6"/>
      <c r="S97" s="6"/>
      <c r="T97" s="6"/>
      <c r="U97" s="6"/>
      <c r="V97" s="6"/>
      <c r="W97" s="6"/>
      <c r="X97" s="6"/>
      <c r="Y97" s="6"/>
    </row>
    <row r="98">
      <c r="A98" s="6"/>
      <c r="B98" s="6"/>
      <c r="C98" s="6"/>
      <c r="D98" s="6"/>
      <c r="E98" s="6"/>
      <c r="F98" s="6"/>
      <c r="G98" s="6"/>
      <c r="H98" s="6"/>
      <c r="I98" s="6"/>
      <c r="J98" s="6"/>
      <c r="K98" s="6"/>
      <c r="L98" s="6"/>
      <c r="M98" s="6"/>
      <c r="N98" s="6"/>
      <c r="O98" s="6"/>
      <c r="P98" s="6"/>
      <c r="Q98" s="6"/>
      <c r="R98" s="6"/>
      <c r="S98" s="6"/>
      <c r="T98" s="6"/>
      <c r="U98" s="6"/>
      <c r="V98" s="6"/>
      <c r="W98" s="6"/>
      <c r="X98" s="6"/>
      <c r="Y98" s="6"/>
    </row>
    <row r="99">
      <c r="A99" s="6"/>
      <c r="B99" s="6"/>
      <c r="C99" s="6"/>
      <c r="D99" s="6"/>
      <c r="E99" s="6"/>
      <c r="F99" s="6"/>
      <c r="G99" s="6"/>
      <c r="H99" s="6"/>
      <c r="I99" s="6"/>
      <c r="J99" s="6"/>
      <c r="K99" s="6"/>
      <c r="L99" s="6"/>
      <c r="M99" s="6"/>
      <c r="N99" s="6"/>
      <c r="O99" s="6"/>
      <c r="P99" s="6"/>
      <c r="Q99" s="6"/>
      <c r="R99" s="6"/>
      <c r="S99" s="6"/>
      <c r="T99" s="6"/>
      <c r="U99" s="6"/>
      <c r="V99" s="6"/>
      <c r="W99" s="6"/>
      <c r="X99" s="6"/>
      <c r="Y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sheetData>
  <drawing r:id="rId1"/>
</worksheet>
</file>