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<sst xmlns="http://schemas.openxmlformats.org/spreadsheetml/2006/main" count="29" uniqueCount="27">
  <si>
    <t>Fill in blue cells</t>
  </si>
  <si>
    <t>EV Fleet</t>
  </si>
  <si>
    <t>Initial Investment ($USD)</t>
  </si>
  <si>
    <t>Reference Applicable EV List Sheet and Charging Stations Sheet if unsure of prices</t>
  </si>
  <si>
    <t>Size of EV Fleet (# vehicles)</t>
  </si>
  <si>
    <t>Average cost to charge overnight per vehicle</t>
  </si>
  <si>
    <t>Reference Charging Stations Sheet</t>
  </si>
  <si>
    <t>Average cost to charge daytime per vehicle</t>
  </si>
  <si>
    <t>Fossil Fleet</t>
  </si>
  <si>
    <t>Determine Previous Cost per Day</t>
  </si>
  <si>
    <t>Intended distance per day (km)</t>
  </si>
  <si>
    <t>Price of Fuel (gas or diesel)</t>
  </si>
  <si>
    <t>Estimate $3.99 per gallon for gas, $3.69 per gallon for diesel if unsure</t>
  </si>
  <si>
    <t>Insert old annual maintenance price per vehicle</t>
  </si>
  <si>
    <t>Insert Frequency of Maintenance per vehicle per year</t>
  </si>
  <si>
    <t>Number of old Fleet</t>
  </si>
  <si>
    <t>Cost of Fleet Maintenance per Year</t>
  </si>
  <si>
    <t>Cost per Year</t>
  </si>
  <si>
    <t>Estimated Cost of Maintenance per vehicle per year</t>
  </si>
  <si>
    <t>Estimated Cost of Fleet Maintenance per year</t>
  </si>
  <si>
    <t>Estimated Cost per Year</t>
  </si>
  <si>
    <t>Return</t>
  </si>
  <si>
    <t>Difference per Day</t>
  </si>
  <si>
    <t>Workdays per Year</t>
  </si>
  <si>
    <t>Difference per Year</t>
  </si>
  <si>
    <t>Flipping Point</t>
  </si>
  <si>
    <t>Years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</si>
</sst>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/>
    <font>
      <sz val="11.0"/>
      <color rgb="FF000000"/>
      <name val="Inconsolata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C9DAF8"/>
        <bgColor rgb="FFC9DAF8"/>
      </patternFill>
    </fill>
    <fill>
      <patternFill patternType="solid">
        <fgColor rgb="FFFCE5CD"/>
        <bgColor rgb="FFFCE5CD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0" fontId="1" numFmtId="0" xfId="0" applyAlignment="1" applyFont="1">
      <alignment readingOrder="0"/>
    </xf>
    <xf borderId="0" fillId="3" fontId="1" numFmtId="0" xfId="0" applyFill="1" applyFont="1"/>
    <xf borderId="0" fillId="4" fontId="1" numFmtId="0" xfId="0" applyFill="1" applyFont="1"/>
    <xf borderId="0" fillId="4" fontId="2" numFmtId="0" xfId="0" applyFont="1"/>
    <xf borderId="0" fillId="2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29"/>
    <col customWidth="1" min="2" max="2" width="46.86"/>
    <col customWidth="1" min="4" max="4" width="46.57"/>
  </cols>
  <sheetData>
    <row r="1">
      <c r="A1" s="1" t="s">
        <v>0</v>
      </c>
      <c r="B1" s="2"/>
    </row>
    <row r="2">
      <c r="A2" s="2" t="s">
        <v>1</v>
      </c>
      <c r="B2" s="2" t="s">
        <v>2</v>
      </c>
      <c r="C2" s="3"/>
      <c r="D2" s="2" t="s">
        <v>3</v>
      </c>
    </row>
    <row r="3">
      <c r="A3" s="2"/>
      <c r="B3" s="2" t="s">
        <v>4</v>
      </c>
      <c r="C3" s="3"/>
    </row>
    <row r="4">
      <c r="A4" s="2"/>
      <c r="B4" s="2" t="s">
        <v>5</v>
      </c>
      <c r="C4" s="3"/>
      <c r="D4" s="2" t="s">
        <v>6</v>
      </c>
    </row>
    <row r="5">
      <c r="A5" s="2"/>
      <c r="B5" s="2" t="s">
        <v>7</v>
      </c>
      <c r="C5" s="3"/>
      <c r="D5" s="2" t="s">
        <v>6</v>
      </c>
    </row>
    <row r="6">
      <c r="A6" s="2" t="s">
        <v>8</v>
      </c>
      <c r="B6" s="2" t="s">
        <v>9</v>
      </c>
      <c r="C6" s="4">
        <f>C7*C8*C11</f>
        <v>0</v>
      </c>
    </row>
    <row r="7">
      <c r="A7" s="2"/>
      <c r="B7" s="2" t="s">
        <v>10</v>
      </c>
      <c r="C7" s="3"/>
    </row>
    <row r="8">
      <c r="A8" s="2"/>
      <c r="B8" s="2" t="s">
        <v>11</v>
      </c>
      <c r="C8" s="3"/>
      <c r="D8" s="2" t="s">
        <v>12</v>
      </c>
    </row>
    <row r="9">
      <c r="A9" s="2"/>
      <c r="B9" s="2" t="s">
        <v>13</v>
      </c>
      <c r="C9" s="3"/>
    </row>
    <row r="10">
      <c r="A10" s="2"/>
      <c r="B10" s="2" t="s">
        <v>14</v>
      </c>
      <c r="C10" s="3"/>
    </row>
    <row r="11">
      <c r="A11" s="2"/>
      <c r="B11" s="2" t="s">
        <v>15</v>
      </c>
      <c r="C11" s="3"/>
    </row>
    <row r="12">
      <c r="A12" s="2"/>
      <c r="B12" s="2" t="s">
        <v>16</v>
      </c>
      <c r="C12" s="4">
        <f>C9*C10*C11</f>
        <v>0</v>
      </c>
    </row>
    <row r="13">
      <c r="A13" s="2"/>
      <c r="B13" s="2" t="s">
        <v>17</v>
      </c>
      <c r="C13" s="4">
        <f>C6*C18+C12</f>
        <v>0</v>
      </c>
    </row>
    <row r="14">
      <c r="A14" s="2" t="s">
        <v>1</v>
      </c>
      <c r="B14" s="2" t="s">
        <v>18</v>
      </c>
      <c r="C14" s="3"/>
    </row>
    <row r="15">
      <c r="B15" s="2" t="s">
        <v>19</v>
      </c>
      <c r="C15" s="4">
        <f>C3*C14</f>
        <v>0</v>
      </c>
    </row>
    <row r="16">
      <c r="B16" s="2" t="s">
        <v>20</v>
      </c>
      <c r="C16" s="4">
        <f>C3*(C4+C5)*C18+C15</f>
        <v>0</v>
      </c>
    </row>
    <row r="17">
      <c r="A17" s="2" t="s">
        <v>21</v>
      </c>
      <c r="B17" s="2" t="s">
        <v>22</v>
      </c>
      <c r="C17" s="5">
        <f>C6-(C3*(C4+C5))</f>
        <v>0</v>
      </c>
    </row>
    <row r="18">
      <c r="B18" s="2" t="s">
        <v>23</v>
      </c>
      <c r="C18" s="3"/>
    </row>
    <row r="19">
      <c r="B19" s="2" t="s">
        <v>24</v>
      </c>
      <c r="C19" s="4">
        <f>C17*C18+(C12-C15)</f>
        <v>0</v>
      </c>
    </row>
    <row r="20">
      <c r="B20" s="2" t="s">
        <v>25</v>
      </c>
      <c r="C20" s="6" t="str">
        <f>C2/C19</f>
        <v>#DIV/0!</v>
      </c>
      <c r="D20" s="2" t="s">
        <v>26</v>
      </c>
    </row>
  </sheetData>
  <drawing r:id="rId1"/>
</worksheet>
</file>