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2035\Downloads\WPI\IQP\"/>
    </mc:Choice>
  </mc:AlternateContent>
  <xr:revisionPtr revIDLastSave="0" documentId="13_ncr:1_{4DE926A9-3424-489B-91BE-BEEB57BA0C1C}" xr6:coauthVersionLast="47" xr6:coauthVersionMax="47" xr10:uidLastSave="{00000000-0000-0000-0000-000000000000}"/>
  <bookViews>
    <workbookView xWindow="-96" yWindow="-96" windowWidth="20928" windowHeight="12432" xr2:uid="{7C60B923-DD2D-401F-B1E0-55B988A11875}"/>
  </bookViews>
  <sheets>
    <sheet name="Raw Data" sheetId="1" r:id="rId1"/>
    <sheet name="Hourly Data" sheetId="4" r:id="rId2"/>
    <sheet name="Bar Graph" sheetId="3" r:id="rId3"/>
    <sheet name="Pie Chart Data" sheetId="2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5" i="4" l="1"/>
  <c r="AA6" i="4"/>
  <c r="AA7" i="4"/>
  <c r="AA8" i="4"/>
  <c r="AA9" i="4"/>
  <c r="AA10" i="4"/>
  <c r="AA11" i="4"/>
  <c r="AA12" i="4"/>
  <c r="AA13" i="4"/>
  <c r="AA14" i="4"/>
  <c r="AA15" i="4"/>
  <c r="AA16" i="4"/>
  <c r="AA17" i="4"/>
  <c r="AA18" i="4"/>
  <c r="AA19" i="4"/>
  <c r="AA20" i="4"/>
  <c r="AA21" i="4"/>
  <c r="AA22" i="4"/>
  <c r="AA23" i="4"/>
  <c r="AA24" i="4"/>
  <c r="AA25" i="4"/>
  <c r="AA26" i="4"/>
  <c r="AA27" i="4"/>
  <c r="AA4" i="4"/>
  <c r="X4" i="4"/>
  <c r="Q2" i="2"/>
  <c r="Q3" i="2"/>
  <c r="Q4" i="2"/>
  <c r="Q5" i="2"/>
  <c r="Q6" i="2"/>
  <c r="Q7" i="2"/>
  <c r="Q8" i="2"/>
  <c r="S3" i="2"/>
  <c r="S4" i="2"/>
  <c r="S5" i="2"/>
  <c r="S6" i="2"/>
  <c r="S7" i="2"/>
  <c r="S8" i="2"/>
  <c r="S2" i="2"/>
  <c r="H17" i="2"/>
  <c r="H18" i="2" s="1"/>
  <c r="G17" i="2"/>
  <c r="G18" i="2" s="1"/>
  <c r="F17" i="2"/>
  <c r="F18" i="2" s="1"/>
  <c r="E17" i="2"/>
  <c r="E18" i="2" s="1"/>
  <c r="D17" i="2"/>
  <c r="D18" i="2" s="1"/>
  <c r="C17" i="2"/>
  <c r="C18" i="2" s="1"/>
  <c r="B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I2" i="2"/>
  <c r="Z5" i="4"/>
  <c r="Z6" i="4"/>
  <c r="Z7" i="4"/>
  <c r="Z8" i="4"/>
  <c r="Z9" i="4"/>
  <c r="Z10" i="4"/>
  <c r="Z11" i="4"/>
  <c r="Z12" i="4"/>
  <c r="Z13" i="4"/>
  <c r="Z14" i="4"/>
  <c r="Z15" i="4"/>
  <c r="Z16" i="4"/>
  <c r="Z17" i="4"/>
  <c r="Z18" i="4"/>
  <c r="Z19" i="4"/>
  <c r="Z20" i="4"/>
  <c r="Z21" i="4"/>
  <c r="Z22" i="4"/>
  <c r="Z23" i="4"/>
  <c r="Z24" i="4"/>
  <c r="Z25" i="4"/>
  <c r="Z26" i="4"/>
  <c r="Z27" i="4"/>
  <c r="Z4" i="4"/>
  <c r="Y5" i="4"/>
  <c r="Y6" i="4"/>
  <c r="Y7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4" i="4"/>
  <c r="X5" i="4"/>
  <c r="X6" i="4"/>
  <c r="X7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H4" i="3" a="1"/>
  <c r="H4" i="3" s="1"/>
  <c r="Q5" i="4"/>
  <c r="Q6" i="4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4" i="4"/>
  <c r="C29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B29" i="4"/>
  <c r="Q29" i="4" s="1"/>
  <c r="P28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B28" i="4"/>
  <c r="Q28" i="4" s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2" i="1"/>
  <c r="C17" i="1"/>
  <c r="D17" i="1"/>
  <c r="E17" i="1"/>
  <c r="F17" i="1"/>
  <c r="G17" i="1"/>
  <c r="H17" i="1"/>
  <c r="B17" i="1"/>
  <c r="I17" i="1" s="1"/>
  <c r="I17" i="2" l="1"/>
  <c r="B18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<sst xmlns="http://schemas.openxmlformats.org/spreadsheetml/2006/main" count="97" uniqueCount="33">
  <si>
    <t>Date</t>
  </si>
  <si>
    <t>Passenger Vehicle</t>
  </si>
  <si>
    <t>Heavy Equipment</t>
  </si>
  <si>
    <t>Motorcycle/moped</t>
  </si>
  <si>
    <t>Bicycle</t>
  </si>
  <si>
    <t>E-Bike/Scooter</t>
  </si>
  <si>
    <t>Walking</t>
  </si>
  <si>
    <t>Other</t>
  </si>
  <si>
    <t xml:space="preserve">Heavy Equipment </t>
  </si>
  <si>
    <t>Walk</t>
  </si>
  <si>
    <t>Moped</t>
  </si>
  <si>
    <t>Totals</t>
  </si>
  <si>
    <t>Total</t>
  </si>
  <si>
    <t>Weather</t>
  </si>
  <si>
    <t>Time</t>
  </si>
  <si>
    <t>EPR Uses</t>
  </si>
  <si>
    <t>27 Oct-31 Oct</t>
  </si>
  <si>
    <t>1 Nov-5 Nov</t>
  </si>
  <si>
    <t>6 Nov-10 Nov</t>
  </si>
  <si>
    <t>Total btwn 7:00 AM and 6:00 PM</t>
  </si>
  <si>
    <t>v</t>
  </si>
  <si>
    <t>Vehicle</t>
  </si>
  <si>
    <t>Survey</t>
  </si>
  <si>
    <t>Percent</t>
  </si>
  <si>
    <t>Trail Camera</t>
  </si>
  <si>
    <t>Motorcycle/Moped</t>
  </si>
  <si>
    <t>Bike</t>
  </si>
  <si>
    <t>E-bike/Scooter</t>
  </si>
  <si>
    <t>Vehicles per Hour</t>
  </si>
  <si>
    <t>Passenger Vehicles</t>
  </si>
  <si>
    <t xml:space="preserve">Survey (n=222) </t>
  </si>
  <si>
    <t>Trail Camera (n=1216)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</si>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</sst>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16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wrapText="1"/>
    </xf>
    <xf numFmtId="2" fontId="0" fillId="0" borderId="0" xfId="0" applyNumberFormat="1"/>
    <xf numFmtId="0" fontId="5" fillId="0" borderId="0" xfId="0" applyFont="1"/>
    <xf numFmtId="0" fontId="4" fillId="0" borderId="0" xfId="0" applyFont="1"/>
    <xf numFmtId="20" fontId="0" fillId="0" borderId="0" xfId="0" applyNumberFormat="1"/>
    <xf numFmtId="16" fontId="4" fillId="2" borderId="0" xfId="0" applyNumberFormat="1" applyFont="1" applyFill="1"/>
    <xf numFmtId="16" fontId="4" fillId="3" borderId="0" xfId="0" applyNumberFormat="1" applyFont="1" applyFill="1"/>
    <xf numFmtId="0" fontId="0" fillId="2" borderId="0" xfId="0" applyFill="1"/>
    <xf numFmtId="0" fontId="4" fillId="2" borderId="0" xfId="0" applyFont="1" applyFill="1"/>
    <xf numFmtId="18" fontId="0" fillId="2" borderId="0" xfId="0" applyNumberFormat="1" applyFill="1"/>
    <xf numFmtId="16" fontId="4" fillId="4" borderId="0" xfId="0" applyNumberFormat="1" applyFont="1" applyFill="1"/>
    <xf numFmtId="0" fontId="0" fillId="4" borderId="0" xfId="0" applyFill="1"/>
    <xf numFmtId="0" fontId="4" fillId="4" borderId="0" xfId="0" applyFont="1" applyFill="1"/>
    <xf numFmtId="0" fontId="0" fillId="3" borderId="0" xfId="0" applyFill="1"/>
    <xf numFmtId="0" fontId="4" fillId="3" borderId="0" xfId="0" applyFont="1" applyFill="1"/>
    <xf numFmtId="2" fontId="0" fillId="0" borderId="0" xfId="0" applyNumberFormat="1" applyAlignment="1">
      <alignment horizontal="center" vertical="center"/>
    </xf>
    <xf numFmtId="10" fontId="0" fillId="0" borderId="0" xfId="0" applyNumberForma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2" fontId="0" fillId="0" borderId="0" xfId="0" applyNumberFormat="1" applyAlignment="1">
      <alignment horizontal="center" vertical="center" wrapText="1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1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Number of Eel Point Road Uses Per Hour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27-Oct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'Hourly Data'!$A$4:$A$27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0.16666666666666666</c:v>
                </c:pt>
                <c:pt idx="5">
                  <c:v>0.20833333333333334</c:v>
                </c:pt>
                <c:pt idx="6">
                  <c:v>0.25</c:v>
                </c:pt>
                <c:pt idx="7">
                  <c:v>0.29166666666666669</c:v>
                </c:pt>
                <c:pt idx="8">
                  <c:v>0.33333333333333331</c:v>
                </c:pt>
                <c:pt idx="9">
                  <c:v>0.375</c:v>
                </c:pt>
                <c:pt idx="10">
                  <c:v>0.41666666666666669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0.54166666666666663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0.66666666666666663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0.79166666666666663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0.91666666666666663</c:v>
                </c:pt>
                <c:pt idx="23">
                  <c:v>0.95833333333333337</c:v>
                </c:pt>
              </c:numCache>
            </c:numRef>
          </c:cat>
          <c:val>
            <c:numRef>
              <c:f>'Hourly Data'!$B$4:$B$27</c:f>
              <c:numCache>
                <c:formatCode>General</c:formatCode>
                <c:ptCount val="24"/>
                <c:pt idx="14">
                  <c:v>12</c:v>
                </c:pt>
                <c:pt idx="15">
                  <c:v>10</c:v>
                </c:pt>
                <c:pt idx="16">
                  <c:v>15</c:v>
                </c:pt>
                <c:pt idx="17">
                  <c:v>9</c:v>
                </c:pt>
                <c:pt idx="19">
                  <c:v>1</c:v>
                </c:pt>
                <c:pt idx="2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50-4F60-AECE-427EE51FBEF1}"/>
            </c:ext>
          </c:extLst>
        </c:ser>
        <c:ser>
          <c:idx val="1"/>
          <c:order val="1"/>
          <c:tx>
            <c:v>28-Oct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'Hourly Data'!$A$4:$A$27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0.16666666666666666</c:v>
                </c:pt>
                <c:pt idx="5">
                  <c:v>0.20833333333333334</c:v>
                </c:pt>
                <c:pt idx="6">
                  <c:v>0.25</c:v>
                </c:pt>
                <c:pt idx="7">
                  <c:v>0.29166666666666669</c:v>
                </c:pt>
                <c:pt idx="8">
                  <c:v>0.33333333333333331</c:v>
                </c:pt>
                <c:pt idx="9">
                  <c:v>0.375</c:v>
                </c:pt>
                <c:pt idx="10">
                  <c:v>0.41666666666666669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0.54166666666666663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0.66666666666666663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0.79166666666666663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0.91666666666666663</c:v>
                </c:pt>
                <c:pt idx="23">
                  <c:v>0.95833333333333337</c:v>
                </c:pt>
              </c:numCache>
            </c:numRef>
          </c:cat>
          <c:val>
            <c:numRef>
              <c:f>'Hourly Data'!$C$4:$C$27</c:f>
              <c:numCache>
                <c:formatCode>General</c:formatCode>
                <c:ptCount val="24"/>
                <c:pt idx="7">
                  <c:v>3</c:v>
                </c:pt>
                <c:pt idx="8">
                  <c:v>8</c:v>
                </c:pt>
                <c:pt idx="9">
                  <c:v>6</c:v>
                </c:pt>
                <c:pt idx="10">
                  <c:v>11</c:v>
                </c:pt>
                <c:pt idx="11">
                  <c:v>7</c:v>
                </c:pt>
                <c:pt idx="12">
                  <c:v>8</c:v>
                </c:pt>
                <c:pt idx="13">
                  <c:v>13</c:v>
                </c:pt>
                <c:pt idx="14">
                  <c:v>13</c:v>
                </c:pt>
                <c:pt idx="15">
                  <c:v>6</c:v>
                </c:pt>
                <c:pt idx="16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3</c:v>
                </c:pt>
                <c:pt idx="2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350-4F60-AECE-427EE51FBEF1}"/>
            </c:ext>
          </c:extLst>
        </c:ser>
        <c:ser>
          <c:idx val="2"/>
          <c:order val="2"/>
          <c:tx>
            <c:v>29-Oct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'Hourly Data'!$A$4:$A$27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0.16666666666666666</c:v>
                </c:pt>
                <c:pt idx="5">
                  <c:v>0.20833333333333334</c:v>
                </c:pt>
                <c:pt idx="6">
                  <c:v>0.25</c:v>
                </c:pt>
                <c:pt idx="7">
                  <c:v>0.29166666666666669</c:v>
                </c:pt>
                <c:pt idx="8">
                  <c:v>0.33333333333333331</c:v>
                </c:pt>
                <c:pt idx="9">
                  <c:v>0.375</c:v>
                </c:pt>
                <c:pt idx="10">
                  <c:v>0.41666666666666669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0.54166666666666663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0.66666666666666663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0.79166666666666663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0.91666666666666663</c:v>
                </c:pt>
                <c:pt idx="23">
                  <c:v>0.95833333333333337</c:v>
                </c:pt>
              </c:numCache>
            </c:numRef>
          </c:cat>
          <c:val>
            <c:numRef>
              <c:f>'Hourly Data'!$D$4:$D$27</c:f>
              <c:numCache>
                <c:formatCode>General</c:formatCode>
                <c:ptCount val="24"/>
                <c:pt idx="0">
                  <c:v>1</c:v>
                </c:pt>
                <c:pt idx="7">
                  <c:v>2</c:v>
                </c:pt>
                <c:pt idx="8">
                  <c:v>5</c:v>
                </c:pt>
                <c:pt idx="9">
                  <c:v>4</c:v>
                </c:pt>
                <c:pt idx="10">
                  <c:v>7</c:v>
                </c:pt>
                <c:pt idx="11">
                  <c:v>6</c:v>
                </c:pt>
                <c:pt idx="12">
                  <c:v>3</c:v>
                </c:pt>
                <c:pt idx="13">
                  <c:v>5</c:v>
                </c:pt>
                <c:pt idx="14">
                  <c:v>5</c:v>
                </c:pt>
                <c:pt idx="15">
                  <c:v>3</c:v>
                </c:pt>
                <c:pt idx="1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350-4F60-AECE-427EE51FBEF1}"/>
            </c:ext>
          </c:extLst>
        </c:ser>
        <c:ser>
          <c:idx val="3"/>
          <c:order val="3"/>
          <c:tx>
            <c:v>30-Oct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'Hourly Data'!$A$4:$A$27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0.16666666666666666</c:v>
                </c:pt>
                <c:pt idx="5">
                  <c:v>0.20833333333333334</c:v>
                </c:pt>
                <c:pt idx="6">
                  <c:v>0.25</c:v>
                </c:pt>
                <c:pt idx="7">
                  <c:v>0.29166666666666669</c:v>
                </c:pt>
                <c:pt idx="8">
                  <c:v>0.33333333333333331</c:v>
                </c:pt>
                <c:pt idx="9">
                  <c:v>0.375</c:v>
                </c:pt>
                <c:pt idx="10">
                  <c:v>0.41666666666666669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0.54166666666666663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0.66666666666666663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0.79166666666666663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0.91666666666666663</c:v>
                </c:pt>
                <c:pt idx="23">
                  <c:v>0.95833333333333337</c:v>
                </c:pt>
              </c:numCache>
            </c:numRef>
          </c:cat>
          <c:val>
            <c:numRef>
              <c:f>'Hourly Data'!$E$4:$E$27</c:f>
              <c:numCache>
                <c:formatCode>General</c:formatCode>
                <c:ptCount val="24"/>
                <c:pt idx="7">
                  <c:v>2</c:v>
                </c:pt>
                <c:pt idx="8">
                  <c:v>12</c:v>
                </c:pt>
                <c:pt idx="9">
                  <c:v>7</c:v>
                </c:pt>
                <c:pt idx="10">
                  <c:v>8</c:v>
                </c:pt>
                <c:pt idx="11">
                  <c:v>10</c:v>
                </c:pt>
                <c:pt idx="12">
                  <c:v>11</c:v>
                </c:pt>
                <c:pt idx="13">
                  <c:v>6</c:v>
                </c:pt>
                <c:pt idx="14">
                  <c:v>5</c:v>
                </c:pt>
                <c:pt idx="15">
                  <c:v>6</c:v>
                </c:pt>
                <c:pt idx="16">
                  <c:v>8</c:v>
                </c:pt>
                <c:pt idx="17">
                  <c:v>6</c:v>
                </c:pt>
                <c:pt idx="18">
                  <c:v>2</c:v>
                </c:pt>
                <c:pt idx="2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350-4F60-AECE-427EE51FBEF1}"/>
            </c:ext>
          </c:extLst>
        </c:ser>
        <c:ser>
          <c:idx val="4"/>
          <c:order val="4"/>
          <c:tx>
            <c:v>31-Oct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'Hourly Data'!$A$4:$A$27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0.16666666666666666</c:v>
                </c:pt>
                <c:pt idx="5">
                  <c:v>0.20833333333333334</c:v>
                </c:pt>
                <c:pt idx="6">
                  <c:v>0.25</c:v>
                </c:pt>
                <c:pt idx="7">
                  <c:v>0.29166666666666669</c:v>
                </c:pt>
                <c:pt idx="8">
                  <c:v>0.33333333333333331</c:v>
                </c:pt>
                <c:pt idx="9">
                  <c:v>0.375</c:v>
                </c:pt>
                <c:pt idx="10">
                  <c:v>0.41666666666666669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0.54166666666666663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0.66666666666666663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0.79166666666666663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0.91666666666666663</c:v>
                </c:pt>
                <c:pt idx="23">
                  <c:v>0.95833333333333337</c:v>
                </c:pt>
              </c:numCache>
            </c:numRef>
          </c:cat>
          <c:val>
            <c:numRef>
              <c:f>'Hourly Data'!$F$4:$F$27</c:f>
              <c:numCache>
                <c:formatCode>General</c:formatCode>
                <c:ptCount val="24"/>
                <c:pt idx="6">
                  <c:v>1</c:v>
                </c:pt>
                <c:pt idx="7">
                  <c:v>5</c:v>
                </c:pt>
                <c:pt idx="8">
                  <c:v>16</c:v>
                </c:pt>
                <c:pt idx="9">
                  <c:v>18</c:v>
                </c:pt>
                <c:pt idx="10">
                  <c:v>7</c:v>
                </c:pt>
                <c:pt idx="11">
                  <c:v>18</c:v>
                </c:pt>
                <c:pt idx="12">
                  <c:v>1</c:v>
                </c:pt>
                <c:pt idx="13">
                  <c:v>7</c:v>
                </c:pt>
                <c:pt idx="14">
                  <c:v>11</c:v>
                </c:pt>
                <c:pt idx="15">
                  <c:v>5</c:v>
                </c:pt>
                <c:pt idx="16">
                  <c:v>9</c:v>
                </c:pt>
                <c:pt idx="17">
                  <c:v>3</c:v>
                </c:pt>
                <c:pt idx="1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350-4F60-AECE-427EE51FBEF1}"/>
            </c:ext>
          </c:extLst>
        </c:ser>
        <c:ser>
          <c:idx val="5"/>
          <c:order val="5"/>
          <c:tx>
            <c:v>1-Nov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'Hourly Data'!$A$4:$A$27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0.16666666666666666</c:v>
                </c:pt>
                <c:pt idx="5">
                  <c:v>0.20833333333333334</c:v>
                </c:pt>
                <c:pt idx="6">
                  <c:v>0.25</c:v>
                </c:pt>
                <c:pt idx="7">
                  <c:v>0.29166666666666669</c:v>
                </c:pt>
                <c:pt idx="8">
                  <c:v>0.33333333333333331</c:v>
                </c:pt>
                <c:pt idx="9">
                  <c:v>0.375</c:v>
                </c:pt>
                <c:pt idx="10">
                  <c:v>0.41666666666666669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0.54166666666666663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0.66666666666666663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0.79166666666666663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0.91666666666666663</c:v>
                </c:pt>
                <c:pt idx="23">
                  <c:v>0.95833333333333337</c:v>
                </c:pt>
              </c:numCache>
            </c:numRef>
          </c:cat>
          <c:val>
            <c:numRef>
              <c:f>'Hourly Data'!$G$4:$G$27</c:f>
              <c:numCache>
                <c:formatCode>General</c:formatCode>
                <c:ptCount val="24"/>
                <c:pt idx="8">
                  <c:v>3</c:v>
                </c:pt>
                <c:pt idx="9">
                  <c:v>8</c:v>
                </c:pt>
                <c:pt idx="10">
                  <c:v>12</c:v>
                </c:pt>
                <c:pt idx="11">
                  <c:v>9</c:v>
                </c:pt>
                <c:pt idx="12">
                  <c:v>8</c:v>
                </c:pt>
                <c:pt idx="13">
                  <c:v>4</c:v>
                </c:pt>
                <c:pt idx="14">
                  <c:v>9</c:v>
                </c:pt>
                <c:pt idx="15">
                  <c:v>4</c:v>
                </c:pt>
                <c:pt idx="16">
                  <c:v>6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350-4F60-AECE-427EE51FBEF1}"/>
            </c:ext>
          </c:extLst>
        </c:ser>
        <c:ser>
          <c:idx val="6"/>
          <c:order val="6"/>
          <c:tx>
            <c:v>2-Nov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'Hourly Data'!$A$4:$A$27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0.16666666666666666</c:v>
                </c:pt>
                <c:pt idx="5">
                  <c:v>0.20833333333333334</c:v>
                </c:pt>
                <c:pt idx="6">
                  <c:v>0.25</c:v>
                </c:pt>
                <c:pt idx="7">
                  <c:v>0.29166666666666669</c:v>
                </c:pt>
                <c:pt idx="8">
                  <c:v>0.33333333333333331</c:v>
                </c:pt>
                <c:pt idx="9">
                  <c:v>0.375</c:v>
                </c:pt>
                <c:pt idx="10">
                  <c:v>0.41666666666666669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0.54166666666666663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0.66666666666666663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0.79166666666666663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0.91666666666666663</c:v>
                </c:pt>
                <c:pt idx="23">
                  <c:v>0.95833333333333337</c:v>
                </c:pt>
              </c:numCache>
            </c:numRef>
          </c:cat>
          <c:val>
            <c:numRef>
              <c:f>'Hourly Data'!$H$4:$H$27</c:f>
              <c:numCache>
                <c:formatCode>General</c:formatCode>
                <c:ptCount val="24"/>
                <c:pt idx="7">
                  <c:v>1</c:v>
                </c:pt>
                <c:pt idx="8">
                  <c:v>9</c:v>
                </c:pt>
                <c:pt idx="9">
                  <c:v>13</c:v>
                </c:pt>
                <c:pt idx="10">
                  <c:v>6</c:v>
                </c:pt>
                <c:pt idx="11">
                  <c:v>19</c:v>
                </c:pt>
                <c:pt idx="12">
                  <c:v>4</c:v>
                </c:pt>
                <c:pt idx="13">
                  <c:v>11</c:v>
                </c:pt>
                <c:pt idx="14">
                  <c:v>4</c:v>
                </c:pt>
                <c:pt idx="15">
                  <c:v>6</c:v>
                </c:pt>
                <c:pt idx="16">
                  <c:v>8</c:v>
                </c:pt>
                <c:pt idx="17">
                  <c:v>11</c:v>
                </c:pt>
                <c:pt idx="18">
                  <c:v>3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350-4F60-AECE-427EE51FBEF1}"/>
            </c:ext>
          </c:extLst>
        </c:ser>
        <c:ser>
          <c:idx val="7"/>
          <c:order val="7"/>
          <c:tx>
            <c:v>3-Nov</c:v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'Hourly Data'!$A$4:$A$27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0.16666666666666666</c:v>
                </c:pt>
                <c:pt idx="5">
                  <c:v>0.20833333333333334</c:v>
                </c:pt>
                <c:pt idx="6">
                  <c:v>0.25</c:v>
                </c:pt>
                <c:pt idx="7">
                  <c:v>0.29166666666666669</c:v>
                </c:pt>
                <c:pt idx="8">
                  <c:v>0.33333333333333331</c:v>
                </c:pt>
                <c:pt idx="9">
                  <c:v>0.375</c:v>
                </c:pt>
                <c:pt idx="10">
                  <c:v>0.41666666666666669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0.54166666666666663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0.66666666666666663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0.79166666666666663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0.91666666666666663</c:v>
                </c:pt>
                <c:pt idx="23">
                  <c:v>0.95833333333333337</c:v>
                </c:pt>
              </c:numCache>
            </c:numRef>
          </c:cat>
          <c:val>
            <c:numRef>
              <c:f>'Hourly Data'!$I$4:$I$27</c:f>
              <c:numCache>
                <c:formatCode>General</c:formatCode>
                <c:ptCount val="24"/>
                <c:pt idx="0">
                  <c:v>1</c:v>
                </c:pt>
                <c:pt idx="6">
                  <c:v>2</c:v>
                </c:pt>
                <c:pt idx="7">
                  <c:v>4</c:v>
                </c:pt>
                <c:pt idx="8">
                  <c:v>14</c:v>
                </c:pt>
                <c:pt idx="9">
                  <c:v>9</c:v>
                </c:pt>
                <c:pt idx="10">
                  <c:v>4</c:v>
                </c:pt>
                <c:pt idx="11">
                  <c:v>14</c:v>
                </c:pt>
                <c:pt idx="12">
                  <c:v>12</c:v>
                </c:pt>
                <c:pt idx="13">
                  <c:v>6</c:v>
                </c:pt>
                <c:pt idx="14">
                  <c:v>15</c:v>
                </c:pt>
                <c:pt idx="15">
                  <c:v>10</c:v>
                </c:pt>
                <c:pt idx="16">
                  <c:v>7</c:v>
                </c:pt>
                <c:pt idx="17">
                  <c:v>1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B350-4F60-AECE-427EE51FBEF1}"/>
            </c:ext>
          </c:extLst>
        </c:ser>
        <c:ser>
          <c:idx val="8"/>
          <c:order val="8"/>
          <c:tx>
            <c:v>4-Nov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'Hourly Data'!$A$4:$A$27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0.16666666666666666</c:v>
                </c:pt>
                <c:pt idx="5">
                  <c:v>0.20833333333333334</c:v>
                </c:pt>
                <c:pt idx="6">
                  <c:v>0.25</c:v>
                </c:pt>
                <c:pt idx="7">
                  <c:v>0.29166666666666669</c:v>
                </c:pt>
                <c:pt idx="8">
                  <c:v>0.33333333333333331</c:v>
                </c:pt>
                <c:pt idx="9">
                  <c:v>0.375</c:v>
                </c:pt>
                <c:pt idx="10">
                  <c:v>0.41666666666666669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0.54166666666666663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0.66666666666666663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0.79166666666666663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0.91666666666666663</c:v>
                </c:pt>
                <c:pt idx="23">
                  <c:v>0.95833333333333337</c:v>
                </c:pt>
              </c:numCache>
            </c:numRef>
          </c:cat>
          <c:val>
            <c:numRef>
              <c:f>'Hourly Data'!$J$4:$J$27</c:f>
              <c:numCache>
                <c:formatCode>General</c:formatCode>
                <c:ptCount val="24"/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4</c:v>
                </c:pt>
                <c:pt idx="11">
                  <c:v>5</c:v>
                </c:pt>
                <c:pt idx="12">
                  <c:v>8</c:v>
                </c:pt>
                <c:pt idx="13">
                  <c:v>5</c:v>
                </c:pt>
                <c:pt idx="14">
                  <c:v>8</c:v>
                </c:pt>
                <c:pt idx="15">
                  <c:v>6</c:v>
                </c:pt>
                <c:pt idx="16">
                  <c:v>6</c:v>
                </c:pt>
                <c:pt idx="17">
                  <c:v>5</c:v>
                </c:pt>
                <c:pt idx="18">
                  <c:v>4</c:v>
                </c:pt>
                <c:pt idx="19">
                  <c:v>1</c:v>
                </c:pt>
                <c:pt idx="20">
                  <c:v>3</c:v>
                </c:pt>
                <c:pt idx="2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350-4F60-AECE-427EE51FBEF1}"/>
            </c:ext>
          </c:extLst>
        </c:ser>
        <c:ser>
          <c:idx val="9"/>
          <c:order val="9"/>
          <c:tx>
            <c:v>5-Nov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'Hourly Data'!$A$4:$A$27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0.16666666666666666</c:v>
                </c:pt>
                <c:pt idx="5">
                  <c:v>0.20833333333333334</c:v>
                </c:pt>
                <c:pt idx="6">
                  <c:v>0.25</c:v>
                </c:pt>
                <c:pt idx="7">
                  <c:v>0.29166666666666669</c:v>
                </c:pt>
                <c:pt idx="8">
                  <c:v>0.33333333333333331</c:v>
                </c:pt>
                <c:pt idx="9">
                  <c:v>0.375</c:v>
                </c:pt>
                <c:pt idx="10">
                  <c:v>0.41666666666666669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0.54166666666666663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0.66666666666666663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0.79166666666666663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0.91666666666666663</c:v>
                </c:pt>
                <c:pt idx="23">
                  <c:v>0.95833333333333337</c:v>
                </c:pt>
              </c:numCache>
            </c:numRef>
          </c:cat>
          <c:val>
            <c:numRef>
              <c:f>'Hourly Data'!$K$4:$K$27</c:f>
              <c:numCache>
                <c:formatCode>General</c:formatCode>
                <c:ptCount val="24"/>
                <c:pt idx="6">
                  <c:v>4</c:v>
                </c:pt>
                <c:pt idx="7">
                  <c:v>7</c:v>
                </c:pt>
                <c:pt idx="8">
                  <c:v>5</c:v>
                </c:pt>
                <c:pt idx="9">
                  <c:v>4</c:v>
                </c:pt>
                <c:pt idx="10">
                  <c:v>7</c:v>
                </c:pt>
                <c:pt idx="11">
                  <c:v>4</c:v>
                </c:pt>
                <c:pt idx="12">
                  <c:v>10</c:v>
                </c:pt>
                <c:pt idx="13">
                  <c:v>8</c:v>
                </c:pt>
                <c:pt idx="14">
                  <c:v>6</c:v>
                </c:pt>
                <c:pt idx="15">
                  <c:v>6</c:v>
                </c:pt>
                <c:pt idx="16">
                  <c:v>5</c:v>
                </c:pt>
                <c:pt idx="1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350-4F60-AECE-427EE51FBEF1}"/>
            </c:ext>
          </c:extLst>
        </c:ser>
        <c:ser>
          <c:idx val="10"/>
          <c:order val="10"/>
          <c:tx>
            <c:v>6-Nov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'Hourly Data'!$A$4:$A$27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0.16666666666666666</c:v>
                </c:pt>
                <c:pt idx="5">
                  <c:v>0.20833333333333334</c:v>
                </c:pt>
                <c:pt idx="6">
                  <c:v>0.25</c:v>
                </c:pt>
                <c:pt idx="7">
                  <c:v>0.29166666666666669</c:v>
                </c:pt>
                <c:pt idx="8">
                  <c:v>0.33333333333333331</c:v>
                </c:pt>
                <c:pt idx="9">
                  <c:v>0.375</c:v>
                </c:pt>
                <c:pt idx="10">
                  <c:v>0.41666666666666669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0.54166666666666663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0.66666666666666663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0.79166666666666663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0.91666666666666663</c:v>
                </c:pt>
                <c:pt idx="23">
                  <c:v>0.95833333333333337</c:v>
                </c:pt>
              </c:numCache>
            </c:numRef>
          </c:cat>
          <c:val>
            <c:numRef>
              <c:f>'Hourly Data'!$L$4:$L$27</c:f>
              <c:numCache>
                <c:formatCode>General</c:formatCode>
                <c:ptCount val="24"/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10</c:v>
                </c:pt>
                <c:pt idx="9">
                  <c:v>8</c:v>
                </c:pt>
                <c:pt idx="10">
                  <c:v>16</c:v>
                </c:pt>
                <c:pt idx="11">
                  <c:v>20</c:v>
                </c:pt>
                <c:pt idx="12">
                  <c:v>5</c:v>
                </c:pt>
                <c:pt idx="13">
                  <c:v>9</c:v>
                </c:pt>
                <c:pt idx="14">
                  <c:v>7</c:v>
                </c:pt>
                <c:pt idx="15">
                  <c:v>7</c:v>
                </c:pt>
                <c:pt idx="16">
                  <c:v>6</c:v>
                </c:pt>
                <c:pt idx="17">
                  <c:v>3</c:v>
                </c:pt>
                <c:pt idx="1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B350-4F60-AECE-427EE51FBEF1}"/>
            </c:ext>
          </c:extLst>
        </c:ser>
        <c:ser>
          <c:idx val="11"/>
          <c:order val="11"/>
          <c:tx>
            <c:v>7-Nov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'Hourly Data'!$A$4:$A$27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0.16666666666666666</c:v>
                </c:pt>
                <c:pt idx="5">
                  <c:v>0.20833333333333334</c:v>
                </c:pt>
                <c:pt idx="6">
                  <c:v>0.25</c:v>
                </c:pt>
                <c:pt idx="7">
                  <c:v>0.29166666666666669</c:v>
                </c:pt>
                <c:pt idx="8">
                  <c:v>0.33333333333333331</c:v>
                </c:pt>
                <c:pt idx="9">
                  <c:v>0.375</c:v>
                </c:pt>
                <c:pt idx="10">
                  <c:v>0.41666666666666669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0.54166666666666663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0.66666666666666663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0.79166666666666663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0.91666666666666663</c:v>
                </c:pt>
                <c:pt idx="23">
                  <c:v>0.95833333333333337</c:v>
                </c:pt>
              </c:numCache>
            </c:numRef>
          </c:cat>
          <c:val>
            <c:numRef>
              <c:f>'Hourly Data'!$M$4:$M$27</c:f>
              <c:numCache>
                <c:formatCode>General</c:formatCode>
                <c:ptCount val="24"/>
                <c:pt idx="6">
                  <c:v>2</c:v>
                </c:pt>
                <c:pt idx="7">
                  <c:v>3</c:v>
                </c:pt>
                <c:pt idx="8">
                  <c:v>13</c:v>
                </c:pt>
                <c:pt idx="9">
                  <c:v>10</c:v>
                </c:pt>
                <c:pt idx="10">
                  <c:v>9</c:v>
                </c:pt>
                <c:pt idx="11">
                  <c:v>5</c:v>
                </c:pt>
                <c:pt idx="12">
                  <c:v>3</c:v>
                </c:pt>
                <c:pt idx="13">
                  <c:v>7</c:v>
                </c:pt>
                <c:pt idx="14">
                  <c:v>7</c:v>
                </c:pt>
                <c:pt idx="15">
                  <c:v>3</c:v>
                </c:pt>
                <c:pt idx="16">
                  <c:v>10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B350-4F60-AECE-427EE51FBEF1}"/>
            </c:ext>
          </c:extLst>
        </c:ser>
        <c:ser>
          <c:idx val="12"/>
          <c:order val="12"/>
          <c:tx>
            <c:v>8-Nov</c:v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'Hourly Data'!$A$4:$A$27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0.16666666666666666</c:v>
                </c:pt>
                <c:pt idx="5">
                  <c:v>0.20833333333333334</c:v>
                </c:pt>
                <c:pt idx="6">
                  <c:v>0.25</c:v>
                </c:pt>
                <c:pt idx="7">
                  <c:v>0.29166666666666669</c:v>
                </c:pt>
                <c:pt idx="8">
                  <c:v>0.33333333333333331</c:v>
                </c:pt>
                <c:pt idx="9">
                  <c:v>0.375</c:v>
                </c:pt>
                <c:pt idx="10">
                  <c:v>0.41666666666666669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0.54166666666666663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0.66666666666666663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0.79166666666666663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0.91666666666666663</c:v>
                </c:pt>
                <c:pt idx="23">
                  <c:v>0.95833333333333337</c:v>
                </c:pt>
              </c:numCache>
            </c:numRef>
          </c:cat>
          <c:val>
            <c:numRef>
              <c:f>'Hourly Data'!$N$4:$N$27</c:f>
              <c:numCache>
                <c:formatCode>General</c:formatCode>
                <c:ptCount val="24"/>
                <c:pt idx="8">
                  <c:v>7</c:v>
                </c:pt>
                <c:pt idx="9">
                  <c:v>2</c:v>
                </c:pt>
                <c:pt idx="10">
                  <c:v>11</c:v>
                </c:pt>
                <c:pt idx="11">
                  <c:v>13</c:v>
                </c:pt>
                <c:pt idx="12">
                  <c:v>3</c:v>
                </c:pt>
                <c:pt idx="13">
                  <c:v>9</c:v>
                </c:pt>
                <c:pt idx="14">
                  <c:v>10</c:v>
                </c:pt>
                <c:pt idx="15">
                  <c:v>6</c:v>
                </c:pt>
                <c:pt idx="16">
                  <c:v>9</c:v>
                </c:pt>
                <c:pt idx="18">
                  <c:v>1</c:v>
                </c:pt>
                <c:pt idx="20">
                  <c:v>2</c:v>
                </c:pt>
                <c:pt idx="2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B350-4F60-AECE-427EE51FBEF1}"/>
            </c:ext>
          </c:extLst>
        </c:ser>
        <c:ser>
          <c:idx val="13"/>
          <c:order val="13"/>
          <c:tx>
            <c:v>9-Nov</c:v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'Hourly Data'!$A$4:$A$27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0.16666666666666666</c:v>
                </c:pt>
                <c:pt idx="5">
                  <c:v>0.20833333333333334</c:v>
                </c:pt>
                <c:pt idx="6">
                  <c:v>0.25</c:v>
                </c:pt>
                <c:pt idx="7">
                  <c:v>0.29166666666666669</c:v>
                </c:pt>
                <c:pt idx="8">
                  <c:v>0.33333333333333331</c:v>
                </c:pt>
                <c:pt idx="9">
                  <c:v>0.375</c:v>
                </c:pt>
                <c:pt idx="10">
                  <c:v>0.41666666666666669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0.54166666666666663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0.66666666666666663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0.79166666666666663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0.91666666666666663</c:v>
                </c:pt>
                <c:pt idx="23">
                  <c:v>0.95833333333333337</c:v>
                </c:pt>
              </c:numCache>
            </c:numRef>
          </c:cat>
          <c:val>
            <c:numRef>
              <c:f>'Hourly Data'!$O$4:$O$27</c:f>
              <c:numCache>
                <c:formatCode>General</c:formatCode>
                <c:ptCount val="24"/>
                <c:pt idx="7">
                  <c:v>2</c:v>
                </c:pt>
                <c:pt idx="8">
                  <c:v>15</c:v>
                </c:pt>
                <c:pt idx="9">
                  <c:v>16</c:v>
                </c:pt>
                <c:pt idx="10">
                  <c:v>15</c:v>
                </c:pt>
                <c:pt idx="11">
                  <c:v>19</c:v>
                </c:pt>
                <c:pt idx="12">
                  <c:v>10</c:v>
                </c:pt>
                <c:pt idx="13">
                  <c:v>8</c:v>
                </c:pt>
                <c:pt idx="14">
                  <c:v>14</c:v>
                </c:pt>
                <c:pt idx="15">
                  <c:v>8</c:v>
                </c:pt>
                <c:pt idx="1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B350-4F60-AECE-427EE51FBEF1}"/>
            </c:ext>
          </c:extLst>
        </c:ser>
        <c:ser>
          <c:idx val="14"/>
          <c:order val="14"/>
          <c:tx>
            <c:v>10-Nov</c:v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'Hourly Data'!$A$4:$A$27</c:f>
              <c:numCache>
                <c:formatCode>h:mm</c:formatCode>
                <c:ptCount val="24"/>
                <c:pt idx="0">
                  <c:v>0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0.125</c:v>
                </c:pt>
                <c:pt idx="4">
                  <c:v>0.16666666666666666</c:v>
                </c:pt>
                <c:pt idx="5">
                  <c:v>0.20833333333333334</c:v>
                </c:pt>
                <c:pt idx="6">
                  <c:v>0.25</c:v>
                </c:pt>
                <c:pt idx="7">
                  <c:v>0.29166666666666669</c:v>
                </c:pt>
                <c:pt idx="8">
                  <c:v>0.33333333333333331</c:v>
                </c:pt>
                <c:pt idx="9">
                  <c:v>0.375</c:v>
                </c:pt>
                <c:pt idx="10">
                  <c:v>0.41666666666666669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0.54166666666666663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0.66666666666666663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0.79166666666666663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0.91666666666666663</c:v>
                </c:pt>
                <c:pt idx="23">
                  <c:v>0.95833333333333337</c:v>
                </c:pt>
              </c:numCache>
            </c:numRef>
          </c:cat>
          <c:val>
            <c:numRef>
              <c:f>'Hourly Data'!$P$4:$P$27</c:f>
              <c:numCache>
                <c:formatCode>General</c:formatCode>
                <c:ptCount val="24"/>
                <c:pt idx="7">
                  <c:v>2</c:v>
                </c:pt>
                <c:pt idx="8">
                  <c:v>6</c:v>
                </c:pt>
                <c:pt idx="9">
                  <c:v>4</c:v>
                </c:pt>
                <c:pt idx="10">
                  <c:v>10</c:v>
                </c:pt>
                <c:pt idx="11">
                  <c:v>10</c:v>
                </c:pt>
                <c:pt idx="12">
                  <c:v>6</c:v>
                </c:pt>
                <c:pt idx="13">
                  <c:v>12</c:v>
                </c:pt>
                <c:pt idx="14">
                  <c:v>13</c:v>
                </c:pt>
                <c:pt idx="15">
                  <c:v>6</c:v>
                </c:pt>
                <c:pt idx="16">
                  <c:v>4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B350-4F60-AECE-427EE51FB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887111"/>
        <c:axId val="115893767"/>
      </c:barChart>
      <c:catAx>
        <c:axId val="11588711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(24-Hour Clock)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1" i="0" u="none" strike="noStrike" kern="1200" baseline="0">
                  <a:solidFill>
                    <a:srgbClr val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893767"/>
        <c:crosses val="autoZero"/>
        <c:auto val="1"/>
        <c:lblAlgn val="ctr"/>
        <c:lblOffset val="100"/>
        <c:noMultiLvlLbl val="0"/>
      </c:catAx>
      <c:valAx>
        <c:axId val="1158937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Uses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1" i="0" u="none" strike="noStrike" kern="1200" baseline="0">
                  <a:solidFill>
                    <a:srgbClr val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8871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4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4800" b="1">
                <a:solidFill>
                  <a:sysClr val="windowText" lastClr="000000"/>
                </a:solidFill>
              </a:rPr>
              <a:t>Average EPR</a:t>
            </a:r>
            <a:r>
              <a:rPr lang="en-US" sz="4800" b="1" baseline="0">
                <a:solidFill>
                  <a:sysClr val="windowText" lastClr="000000"/>
                </a:solidFill>
              </a:rPr>
              <a:t> Uses per Hour</a:t>
            </a:r>
            <a:endParaRPr lang="en-US" sz="48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29979190957294721"/>
          <c:y val="1.32621217623387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48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7620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'Hourly Data'!$AF$4:$AF$27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'Hourly Data'!$AG$4:$AG$27</c:f>
              <c:numCache>
                <c:formatCode>0</c:formatCode>
                <c:ptCount val="24"/>
                <c:pt idx="0">
                  <c:v>0.66666666666666663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0.33333333333333331</c:v>
                </c:pt>
                <c:pt idx="6">
                  <c:v>3.3333333333333335</c:v>
                </c:pt>
                <c:pt idx="7">
                  <c:v>12.666666666666666</c:v>
                </c:pt>
                <c:pt idx="8">
                  <c:v>43</c:v>
                </c:pt>
                <c:pt idx="9">
                  <c:v>38.666666666666664</c:v>
                </c:pt>
                <c:pt idx="10">
                  <c:v>42.333333333333336</c:v>
                </c:pt>
                <c:pt idx="11">
                  <c:v>53</c:v>
                </c:pt>
                <c:pt idx="12">
                  <c:v>30.666666666666668</c:v>
                </c:pt>
                <c:pt idx="13">
                  <c:v>36.666666666666664</c:v>
                </c:pt>
                <c:pt idx="14">
                  <c:v>46.333333333333336</c:v>
                </c:pt>
                <c:pt idx="15">
                  <c:v>30.666666666666668</c:v>
                </c:pt>
                <c:pt idx="16">
                  <c:v>34.333333333333336</c:v>
                </c:pt>
                <c:pt idx="17">
                  <c:v>13.666666666666666</c:v>
                </c:pt>
                <c:pt idx="18">
                  <c:v>6.666666666666667</c:v>
                </c:pt>
                <c:pt idx="19">
                  <c:v>2.6666666666666665</c:v>
                </c:pt>
                <c:pt idx="20">
                  <c:v>4.666666666666667</c:v>
                </c:pt>
                <c:pt idx="21">
                  <c:v>2.6666666666666665</c:v>
                </c:pt>
                <c:pt idx="22">
                  <c:v>1.3333333333333333</c:v>
                </c:pt>
                <c:pt idx="2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F5-43A8-A62F-5B480CA63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16256159"/>
        <c:axId val="1372397711"/>
      </c:lineChart>
      <c:catAx>
        <c:axId val="171625615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36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3600" b="1">
                    <a:solidFill>
                      <a:sysClr val="windowText" lastClr="000000"/>
                    </a:solidFill>
                  </a:rPr>
                  <a:t>Time (24hr Clock)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36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2397711"/>
        <c:crosses val="autoZero"/>
        <c:auto val="1"/>
        <c:lblAlgn val="ctr"/>
        <c:lblOffset val="100"/>
        <c:noMultiLvlLbl val="0"/>
      </c:catAx>
      <c:valAx>
        <c:axId val="1372397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36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3600" b="1">
                    <a:solidFill>
                      <a:sysClr val="windowText" lastClr="000000"/>
                    </a:solidFill>
                  </a:rPr>
                  <a:t>#</a:t>
                </a:r>
                <a:r>
                  <a:rPr lang="en-US" sz="3600" b="1" baseline="0">
                    <a:solidFill>
                      <a:sysClr val="windowText" lastClr="000000"/>
                    </a:solidFill>
                  </a:rPr>
                  <a:t> Uses </a:t>
                </a:r>
                <a:endParaRPr lang="en-US" sz="3600" b="1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36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62561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</a:rPr>
              <a:t>Transportation Types on Eel</a:t>
            </a:r>
            <a:r>
              <a:rPr lang="en-US" sz="1200" b="1" baseline="0">
                <a:solidFill>
                  <a:schemeClr val="tx1"/>
                </a:solidFill>
              </a:rPr>
              <a:t> Point Road</a:t>
            </a:r>
            <a:endParaRPr lang="en-US" sz="1200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835F-4BEC-8967-3EFEE143A618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35F-4BEC-8967-3EFEE143A61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35F-4BEC-8967-3EFEE143A618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835F-4BEC-8967-3EFEE143A61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'Bar Graph'!$H$2:$L$2</c:f>
              <c:strCache>
                <c:ptCount val="5"/>
                <c:pt idx="0">
                  <c:v>Passenger Vehicles</c:v>
                </c:pt>
                <c:pt idx="1">
                  <c:v>Heavy Equipment</c:v>
                </c:pt>
                <c:pt idx="2">
                  <c:v>Bicycle</c:v>
                </c:pt>
                <c:pt idx="3">
                  <c:v>Walking</c:v>
                </c:pt>
                <c:pt idx="4">
                  <c:v>Motorcycle/Moped</c:v>
                </c:pt>
              </c:strCache>
            </c:strRef>
          </c:cat>
          <c:val>
            <c:numRef>
              <c:f>'Bar Graph'!$H$3:$L$3</c:f>
              <c:numCache>
                <c:formatCode>General</c:formatCode>
                <c:ptCount val="5"/>
                <c:pt idx="0">
                  <c:v>1010</c:v>
                </c:pt>
                <c:pt idx="1">
                  <c:v>102</c:v>
                </c:pt>
                <c:pt idx="2">
                  <c:v>76</c:v>
                </c:pt>
                <c:pt idx="3">
                  <c:v>25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5F-4BEC-8967-3EFEE143A6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53181519"/>
        <c:axId val="1770662960"/>
      </c:barChart>
      <c:catAx>
        <c:axId val="15318151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 b="1">
                    <a:solidFill>
                      <a:schemeClr val="tx1"/>
                    </a:solidFill>
                  </a:rPr>
                  <a:t>Transportation Type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0662960"/>
        <c:crosses val="autoZero"/>
        <c:auto val="1"/>
        <c:lblAlgn val="ctr"/>
        <c:lblOffset val="100"/>
        <c:noMultiLvlLbl val="0"/>
      </c:catAx>
      <c:valAx>
        <c:axId val="17706629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>
                    <a:solidFill>
                      <a:schemeClr val="tx1"/>
                    </a:solidFill>
                  </a:rPr>
                  <a:t># Recorded</a:t>
                </a:r>
                <a:r>
                  <a:rPr lang="en-US" sz="1400" b="1" baseline="0">
                    <a:solidFill>
                      <a:schemeClr val="tx1"/>
                    </a:solidFill>
                  </a:rPr>
                  <a:t> (</a:t>
                </a:r>
                <a:r>
                  <a:rPr lang="en-US" sz="1400" b="1">
                    <a:solidFill>
                      <a:schemeClr val="tx1"/>
                    </a:solidFill>
                  </a:rPr>
                  <a:t>n = 1216) </a:t>
                </a:r>
              </a:p>
            </c:rich>
          </c:tx>
          <c:layout>
            <c:manualLayout>
              <c:xMode val="edge"/>
              <c:yMode val="edge"/>
              <c:x val="0.36639818764454007"/>
              <c:y val="0.906198298045420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181519"/>
        <c:crosses val="autoZero"/>
        <c:crossBetween val="between"/>
      </c:valAx>
      <c:spPr>
        <a:noFill/>
        <a:ln w="0">
          <a:solidFill>
            <a:schemeClr val="tx1">
              <a:alpha val="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Transportation Type Distributions</a:t>
            </a:r>
          </a:p>
        </c:rich>
      </c:tx>
      <c:layout>
        <c:manualLayout>
          <c:xMode val="edge"/>
          <c:yMode val="edge"/>
          <c:x val="0.35623758558330343"/>
          <c:y val="9.667316000529054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'Pie Chart Data'!$P$13</c:f>
              <c:strCache>
                <c:ptCount val="1"/>
                <c:pt idx="0">
                  <c:v>Passenger Vehicle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'Pie Chart Data'!$Q$12:$R$12</c:f>
              <c:strCache>
                <c:ptCount val="2"/>
                <c:pt idx="0">
                  <c:v>Survey (n=222) </c:v>
                </c:pt>
                <c:pt idx="1">
                  <c:v>Trail Camera (n=1216)</c:v>
                </c:pt>
              </c:strCache>
            </c:strRef>
          </c:cat>
          <c:val>
            <c:numRef>
              <c:f>'Pie Chart Data'!$Q$13:$R$13</c:f>
              <c:numCache>
                <c:formatCode>0.00</c:formatCode>
                <c:ptCount val="2"/>
                <c:pt idx="0">
                  <c:v>63.063063063063098</c:v>
                </c:pt>
                <c:pt idx="1">
                  <c:v>83.05921052631578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BB3-4CEC-A6EA-2FC1BB880BF1}"/>
            </c:ext>
          </c:extLst>
        </c:ser>
        <c:ser>
          <c:idx val="1"/>
          <c:order val="1"/>
          <c:tx>
            <c:strRef>
              <c:f>'Pie Chart Data'!$P$14</c:f>
              <c:strCache>
                <c:ptCount val="1"/>
                <c:pt idx="0">
                  <c:v>Heavy Equipment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'Pie Chart Data'!$Q$12:$R$12</c:f>
              <c:strCache>
                <c:ptCount val="2"/>
                <c:pt idx="0">
                  <c:v>Survey (n=222) </c:v>
                </c:pt>
                <c:pt idx="1">
                  <c:v>Trail Camera (n=1216)</c:v>
                </c:pt>
              </c:strCache>
            </c:strRef>
          </c:cat>
          <c:val>
            <c:numRef>
              <c:f>'Pie Chart Data'!$Q$14:$R$14</c:f>
              <c:numCache>
                <c:formatCode>0.00</c:formatCode>
                <c:ptCount val="2"/>
                <c:pt idx="0">
                  <c:v>0.45045045045045046</c:v>
                </c:pt>
                <c:pt idx="1">
                  <c:v>8.3881578947368425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BB3-4CEC-A6EA-2FC1BB880BF1}"/>
            </c:ext>
          </c:extLst>
        </c:ser>
        <c:ser>
          <c:idx val="2"/>
          <c:order val="2"/>
          <c:tx>
            <c:strRef>
              <c:f>'Pie Chart Data'!$P$15</c:f>
              <c:strCache>
                <c:ptCount val="1"/>
                <c:pt idx="0">
                  <c:v>Motorcycle/Moped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'Pie Chart Data'!$Q$12:$R$12</c:f>
              <c:strCache>
                <c:ptCount val="2"/>
                <c:pt idx="0">
                  <c:v>Survey (n=222) </c:v>
                </c:pt>
                <c:pt idx="1">
                  <c:v>Trail Camera (n=1216)</c:v>
                </c:pt>
              </c:strCache>
            </c:strRef>
          </c:cat>
          <c:val>
            <c:numRef>
              <c:f>'Pie Chart Data'!$Q$15:$R$15</c:f>
              <c:numCache>
                <c:formatCode>0.00</c:formatCode>
                <c:ptCount val="2"/>
                <c:pt idx="0">
                  <c:v>0</c:v>
                </c:pt>
                <c:pt idx="1">
                  <c:v>0.24671052631578946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BB3-4CEC-A6EA-2FC1BB880BF1}"/>
            </c:ext>
          </c:extLst>
        </c:ser>
        <c:ser>
          <c:idx val="3"/>
          <c:order val="3"/>
          <c:tx>
            <c:strRef>
              <c:f>'Pie Chart Data'!$P$16</c:f>
              <c:strCache>
                <c:ptCount val="1"/>
                <c:pt idx="0">
                  <c:v>Bicycle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'Pie Chart Data'!$Q$12:$R$12</c:f>
              <c:strCache>
                <c:ptCount val="2"/>
                <c:pt idx="0">
                  <c:v>Survey (n=222) </c:v>
                </c:pt>
                <c:pt idx="1">
                  <c:v>Trail Camera (n=1216)</c:v>
                </c:pt>
              </c:strCache>
            </c:strRef>
          </c:cat>
          <c:val>
            <c:numRef>
              <c:f>'Pie Chart Data'!$Q$16:$R$16</c:f>
              <c:numCache>
                <c:formatCode>0.00</c:formatCode>
                <c:ptCount val="2"/>
                <c:pt idx="0">
                  <c:v>13.963963963963963</c:v>
                </c:pt>
                <c:pt idx="1">
                  <c:v>6.25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BB3-4CEC-A6EA-2FC1BB880BF1}"/>
            </c:ext>
          </c:extLst>
        </c:ser>
        <c:ser>
          <c:idx val="4"/>
          <c:order val="4"/>
          <c:tx>
            <c:strRef>
              <c:f>'Pie Chart Data'!$P$17</c:f>
              <c:strCache>
                <c:ptCount val="1"/>
                <c:pt idx="0">
                  <c:v>E-Bike/Scooter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'Pie Chart Data'!$Q$12:$R$12</c:f>
              <c:strCache>
                <c:ptCount val="2"/>
                <c:pt idx="0">
                  <c:v>Survey (n=222) </c:v>
                </c:pt>
                <c:pt idx="1">
                  <c:v>Trail Camera (n=1216)</c:v>
                </c:pt>
              </c:strCache>
            </c:strRef>
          </c:cat>
          <c:val>
            <c:numRef>
              <c:f>'Pie Chart Data'!$Q$17:$R$17</c:f>
              <c:numCache>
                <c:formatCode>0.00</c:formatCode>
                <c:ptCount val="2"/>
                <c:pt idx="0">
                  <c:v>0.45045045045045046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BB3-4CEC-A6EA-2FC1BB880BF1}"/>
            </c:ext>
          </c:extLst>
        </c:ser>
        <c:ser>
          <c:idx val="5"/>
          <c:order val="5"/>
          <c:tx>
            <c:strRef>
              <c:f>'Pie Chart Data'!$P$18</c:f>
              <c:strCache>
                <c:ptCount val="1"/>
                <c:pt idx="0">
                  <c:v>Walking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'Pie Chart Data'!$Q$12:$R$12</c:f>
              <c:strCache>
                <c:ptCount val="2"/>
                <c:pt idx="0">
                  <c:v>Survey (n=222) </c:v>
                </c:pt>
                <c:pt idx="1">
                  <c:v>Trail Camera (n=1216)</c:v>
                </c:pt>
              </c:strCache>
            </c:strRef>
          </c:cat>
          <c:val>
            <c:numRef>
              <c:f>'Pie Chart Data'!$Q$18:$R$18</c:f>
              <c:numCache>
                <c:formatCode>0.00</c:formatCode>
                <c:ptCount val="2"/>
                <c:pt idx="0">
                  <c:v>19.81981981981982</c:v>
                </c:pt>
                <c:pt idx="1">
                  <c:v>2.0559210526315792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BB3-4CEC-A6EA-2FC1BB880BF1}"/>
            </c:ext>
          </c:extLst>
        </c:ser>
        <c:ser>
          <c:idx val="6"/>
          <c:order val="6"/>
          <c:tx>
            <c:strRef>
              <c:f>'Pie Chart Data'!$P$19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'Pie Chart Data'!$Q$12:$R$12</c:f>
              <c:strCache>
                <c:ptCount val="2"/>
                <c:pt idx="0">
                  <c:v>Survey (n=222) </c:v>
                </c:pt>
                <c:pt idx="1">
                  <c:v>Trail Camera (n=1216)</c:v>
                </c:pt>
              </c:strCache>
            </c:strRef>
          </c:cat>
          <c:val>
            <c:numRef>
              <c:f>'Pie Chart Data'!$Q$19:$R$19</c:f>
              <c:numCache>
                <c:formatCode>0.00</c:formatCode>
                <c:ptCount val="2"/>
                <c:pt idx="0">
                  <c:v>1.8018018018018018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BB3-4CEC-A6EA-2FC1BB880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1"/>
        <c:overlap val="100"/>
        <c:axId val="1358856"/>
        <c:axId val="839471112"/>
      </c:barChart>
      <c:catAx>
        <c:axId val="1358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Data Collection Method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rgbClr val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9471112"/>
        <c:crosses val="autoZero"/>
        <c:auto val="1"/>
        <c:lblAlgn val="ctr"/>
        <c:lblOffset val="100"/>
        <c:noMultiLvlLbl val="0"/>
      </c:catAx>
      <c:valAx>
        <c:axId val="83947111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/>
                  <a:t>Percentage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rgbClr val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8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65</xdr:col>
      <xdr:colOff>367665</xdr:colOff>
      <xdr:row>9</xdr:row>
      <xdr:rowOff>24765</xdr:rowOff>
    </xdr:from>
    <xdr:to>
      <xdr:col>84</xdr:col>
      <xdr:colOff>158115</xdr:colOff>
      <xdr:row>50</xdr:row>
      <xdr:rowOff>34290</xdr:rowOff>
    </xdr:to>
    <xdr:graphicFrame macro="">
      <xdr:nvGraphicFramePr>
        <xdr:cNvPr id="18" name="Chart 4">
          <a:extLst>
            <a:ext uri="{FF2B5EF4-FFF2-40B4-BE49-F238E27FC236}">
              <a16:creationId xmlns:a16="http://schemas.microsoft.com/office/drawing/2014/main" id="{B7F5F7DE-27C9-C6AF-4A71-0B4AD46433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323851</xdr:colOff>
      <xdr:row>34</xdr:row>
      <xdr:rowOff>152400</xdr:rowOff>
    </xdr:from>
    <xdr:to>
      <xdr:col>37</xdr:col>
      <xdr:colOff>428626</xdr:colOff>
      <xdr:row>77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5B1E490-A45C-FA57-754B-A421608D96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257175</xdr:colOff>
      <xdr:row>54</xdr:row>
      <xdr:rowOff>76200</xdr:rowOff>
    </xdr:from>
    <xdr:to>
      <xdr:col>15</xdr:col>
      <xdr:colOff>600075</xdr:colOff>
      <xdr:row>59</xdr:row>
      <xdr:rowOff>76200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B863621-3E0F-1ED6-C34F-4EE741C2CE79}"/>
            </a:ext>
            <a:ext uri="{147F2762-F138-4A5C-976F-8EAC2B608ADB}">
              <a16:predDERef xmlns:a16="http://schemas.microsoft.com/office/drawing/2014/main" pred="{081416E9-ADCE-4B05-A105-E40F69392F04}"/>
            </a:ext>
          </a:extLst>
        </xdr:cNvPr>
        <xdr:cNvSpPr txBox="1"/>
      </xdr:nvSpPr>
      <xdr:spPr>
        <a:xfrm>
          <a:off x="8791575" y="9848850"/>
          <a:ext cx="952500" cy="904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spcFirstLastPara="0"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0</xdr:col>
      <xdr:colOff>247650</xdr:colOff>
      <xdr:row>21</xdr:row>
      <xdr:rowOff>123825</xdr:rowOff>
    </xdr:from>
    <xdr:to>
      <xdr:col>2</xdr:col>
      <xdr:colOff>295275</xdr:colOff>
      <xdr:row>24</xdr:row>
      <xdr:rowOff>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FF0CA6BB-4381-4141-896B-B549EE38FF04}"/>
            </a:ext>
            <a:ext uri="{147F2762-F138-4A5C-976F-8EAC2B608ADB}">
              <a16:predDERef xmlns:a16="http://schemas.microsoft.com/office/drawing/2014/main" pred="{CB7D3085-E4C8-4CD3-AC9E-1E8CAAC01F27}"/>
            </a:ext>
          </a:extLst>
        </xdr:cNvPr>
        <xdr:cNvSpPr txBox="1"/>
      </xdr:nvSpPr>
      <xdr:spPr>
        <a:xfrm>
          <a:off x="247650" y="4124325"/>
          <a:ext cx="1266825" cy="447675"/>
        </a:xfrm>
        <a:prstGeom prst="rect">
          <a:avLst/>
        </a:prstGeom>
        <a:noFill/>
        <a:ln w="9525" cmpd="sng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800" b="0" i="0" u="none" strike="noStrike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6.250 %</a:t>
          </a:r>
        </a:p>
      </xdr:txBody>
    </xdr:sp>
    <xdr:clientData/>
  </xdr:twoCellAnchor>
  <xdr:twoCellAnchor>
    <xdr:from>
      <xdr:col>0</xdr:col>
      <xdr:colOff>571500</xdr:colOff>
      <xdr:row>24</xdr:row>
      <xdr:rowOff>85725</xdr:rowOff>
    </xdr:from>
    <xdr:to>
      <xdr:col>3</xdr:col>
      <xdr:colOff>9525</xdr:colOff>
      <xdr:row>26</xdr:row>
      <xdr:rowOff>152400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40FC551-4B49-465C-B305-E6B3F4114948}"/>
            </a:ext>
            <a:ext uri="{147F2762-F138-4A5C-976F-8EAC2B608ADB}">
              <a16:predDERef xmlns:a16="http://schemas.microsoft.com/office/drawing/2014/main" pred="{FF0CA6BB-4381-4141-896B-B549EE38FF04}"/>
            </a:ext>
          </a:extLst>
        </xdr:cNvPr>
        <xdr:cNvSpPr txBox="1"/>
      </xdr:nvSpPr>
      <xdr:spPr>
        <a:xfrm>
          <a:off x="571500" y="4657725"/>
          <a:ext cx="1266825" cy="447675"/>
        </a:xfrm>
        <a:prstGeom prst="rect">
          <a:avLst/>
        </a:prstGeom>
        <a:noFill/>
        <a:ln w="9525" cmpd="sng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800" b="0" i="0" u="none" strike="noStrike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8.388 %</a:t>
          </a:r>
        </a:p>
      </xdr:txBody>
    </xdr:sp>
    <xdr:clientData/>
  </xdr:twoCellAnchor>
  <xdr:twoCellAnchor>
    <xdr:from>
      <xdr:col>91</xdr:col>
      <xdr:colOff>371475</xdr:colOff>
      <xdr:row>39</xdr:row>
      <xdr:rowOff>47625</xdr:rowOff>
    </xdr:from>
    <xdr:to>
      <xdr:col>95</xdr:col>
      <xdr:colOff>114300</xdr:colOff>
      <xdr:row>43</xdr:row>
      <xdr:rowOff>114300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1F71F4F3-AD68-432C-B0A0-3B6441D1E4AD}"/>
            </a:ext>
            <a:ext uri="{147F2762-F138-4A5C-976F-8EAC2B608ADB}">
              <a16:predDERef xmlns:a16="http://schemas.microsoft.com/office/drawing/2014/main" pred="{98FA448A-93FC-4D68-A211-1EFFBDE25545}"/>
            </a:ext>
          </a:extLst>
        </xdr:cNvPr>
        <xdr:cNvSpPr txBox="1"/>
      </xdr:nvSpPr>
      <xdr:spPr>
        <a:xfrm>
          <a:off x="55845075" y="7477125"/>
          <a:ext cx="2181225" cy="828675"/>
        </a:xfrm>
        <a:prstGeom prst="rect">
          <a:avLst/>
        </a:prstGeom>
        <a:noFill/>
        <a:ln w="9525" cmpd="sng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3600" b="0" i="0" u="none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83.059 %</a:t>
          </a:r>
        </a:p>
      </xdr:txBody>
    </xdr:sp>
    <xdr:clientData/>
  </xdr:twoCellAnchor>
  <xdr:twoCellAnchor>
    <xdr:from>
      <xdr:col>8</xdr:col>
      <xdr:colOff>221673</xdr:colOff>
      <xdr:row>7</xdr:row>
      <xdr:rowOff>110836</xdr:rowOff>
    </xdr:from>
    <xdr:to>
      <xdr:col>17</xdr:col>
      <xdr:colOff>630381</xdr:colOff>
      <xdr:row>31</xdr:row>
      <xdr:rowOff>41563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B5144CF-259A-FE44-5656-6A8C07C308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228601</xdr:colOff>
      <xdr:row>6</xdr:row>
      <xdr:rowOff>123826</xdr:rowOff>
    </xdr:from>
    <xdr:to>
      <xdr:col>34</xdr:col>
      <xdr:colOff>153866</xdr:colOff>
      <xdr:row>30</xdr:row>
      <xdr:rowOff>131885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BF1D4AB-2450-E3E9-1011-6D44DD152976}"/>
            </a:ext>
            <a:ext uri="{147F2762-F138-4A5C-976F-8EAC2B608ADB}">
              <a16:predDERef xmlns:a16="http://schemas.microsoft.com/office/drawing/2014/main" pred="{1D1D4762-907F-4BA3-ADE4-47303F010D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580101</xdr:colOff>
      <xdr:row>13</xdr:row>
      <xdr:rowOff>483170</xdr:rowOff>
    </xdr:from>
    <xdr:to>
      <xdr:col>29</xdr:col>
      <xdr:colOff>503901</xdr:colOff>
      <xdr:row>15</xdr:row>
      <xdr:rowOff>79037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D418DE21-0096-46A2-76A6-A9734E5EEF09}"/>
            </a:ext>
            <a:ext uri="{147F2762-F138-4A5C-976F-8EAC2B608ADB}">
              <a16:predDERef xmlns:a16="http://schemas.microsoft.com/office/drawing/2014/main" pred="{ECAE3619-27AF-4D02-B9AB-CA3B8F9CBD9E}"/>
            </a:ext>
          </a:extLst>
        </xdr:cNvPr>
        <xdr:cNvSpPr txBox="1"/>
      </xdr:nvSpPr>
      <xdr:spPr>
        <a:xfrm>
          <a:off x="20293489" y="3423594"/>
          <a:ext cx="2487706" cy="510267"/>
        </a:xfrm>
        <a:prstGeom prst="rect">
          <a:avLst/>
        </a:prstGeom>
        <a:noFill/>
        <a:ln w="9525" cmpd="sng">
          <a:noFill/>
        </a:ln>
      </xdr:spPr>
      <xdr:txBody>
        <a:bodyPr spcFirstLastPara="0" vertOverflow="clip" horzOverflow="clip" wrap="square" lIns="91440" tIns="45720" rIns="91440" bIns="45720" rtlCol="0" anchor="t">
          <a:noAutofit/>
        </a:bodyPr>
        <a:lstStyle/>
        <a:p>
          <a:pPr marL="0" indent="0" algn="ctr"/>
          <a:r>
            <a:rPr lang="en-US" sz="1200" b="1" i="0" u="none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0.5% (Heavy Equipment)</a:t>
          </a:r>
        </a:p>
      </xdr:txBody>
    </xdr:sp>
    <xdr:clientData/>
  </xdr:twoCellAnchor>
  <xdr:twoCellAnchor>
    <xdr:from>
      <xdr:col>25</xdr:col>
      <xdr:colOff>607188</xdr:colOff>
      <xdr:row>12</xdr:row>
      <xdr:rowOff>205847</xdr:rowOff>
    </xdr:from>
    <xdr:to>
      <xdr:col>29</xdr:col>
      <xdr:colOff>280489</xdr:colOff>
      <xdr:row>13</xdr:row>
      <xdr:rowOff>62157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2ED6AC55-81A0-4108-8511-9306702784E6}"/>
            </a:ext>
            <a:ext uri="{147F2762-F138-4A5C-976F-8EAC2B608ADB}">
              <a16:predDERef xmlns:a16="http://schemas.microsoft.com/office/drawing/2014/main" pred="{D418DE21-0096-46A2-76A6-A9734E5EEF09}"/>
            </a:ext>
          </a:extLst>
        </xdr:cNvPr>
        <xdr:cNvSpPr txBox="1"/>
      </xdr:nvSpPr>
      <xdr:spPr>
        <a:xfrm>
          <a:off x="20320576" y="2778718"/>
          <a:ext cx="2237207" cy="223863"/>
        </a:xfrm>
        <a:prstGeom prst="rect">
          <a:avLst/>
        </a:prstGeom>
        <a:noFill/>
        <a:ln w="9525" cmpd="sng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1200" b="1" i="0" u="none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0.5% (E-Bike/Scooter)</a:t>
          </a:r>
        </a:p>
      </xdr:txBody>
    </xdr:sp>
    <xdr:clientData/>
  </xdr:twoCellAnchor>
  <xdr:twoCellAnchor>
    <xdr:from>
      <xdr:col>25</xdr:col>
      <xdr:colOff>606484</xdr:colOff>
      <xdr:row>9</xdr:row>
      <xdr:rowOff>43849</xdr:rowOff>
    </xdr:from>
    <xdr:to>
      <xdr:col>28</xdr:col>
      <xdr:colOff>208399</xdr:colOff>
      <xdr:row>11</xdr:row>
      <xdr:rowOff>208576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84E0042-E258-473D-A47C-6B1309CF0FE8}"/>
            </a:ext>
            <a:ext uri="{147F2762-F138-4A5C-976F-8EAC2B608ADB}">
              <a16:predDERef xmlns:a16="http://schemas.microsoft.com/office/drawing/2014/main" pred="{2ED6AC55-81A0-4108-8511-9306702784E6}"/>
            </a:ext>
          </a:extLst>
        </xdr:cNvPr>
        <xdr:cNvSpPr txBox="1"/>
      </xdr:nvSpPr>
      <xdr:spPr>
        <a:xfrm>
          <a:off x="20319872" y="1881614"/>
          <a:ext cx="1524845" cy="532280"/>
        </a:xfrm>
        <a:prstGeom prst="rect">
          <a:avLst/>
        </a:prstGeom>
        <a:noFill/>
        <a:ln w="9525" cmpd="sng">
          <a:noFill/>
        </a:ln>
      </xdr:spPr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1200" b="1" i="0" u="none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2% (Other)</a:t>
          </a:r>
        </a:p>
      </xdr:txBody>
    </xdr:sp>
    <xdr:clientData/>
  </xdr:twoCellAnchor>
  <xdr:twoCellAnchor>
    <xdr:from>
      <xdr:col>32</xdr:col>
      <xdr:colOff>104400</xdr:colOff>
      <xdr:row>11</xdr:row>
      <xdr:rowOff>3521</xdr:rowOff>
    </xdr:from>
    <xdr:to>
      <xdr:col>33</xdr:col>
      <xdr:colOff>596154</xdr:colOff>
      <xdr:row>13</xdr:row>
      <xdr:rowOff>10148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8A12739-5D95-494D-B1A6-DE716CE3E493}"/>
            </a:ext>
            <a:ext uri="{147F2762-F138-4A5C-976F-8EAC2B608ADB}">
              <a16:predDERef xmlns:a16="http://schemas.microsoft.com/office/drawing/2014/main" pred="{F84E0042-E258-473D-A47C-6B1309CF0FE8}"/>
            </a:ext>
          </a:extLst>
        </xdr:cNvPr>
        <xdr:cNvSpPr txBox="1"/>
      </xdr:nvSpPr>
      <xdr:spPr>
        <a:xfrm>
          <a:off x="24304624" y="2208839"/>
          <a:ext cx="1132730" cy="741733"/>
        </a:xfrm>
        <a:prstGeom prst="rect">
          <a:avLst/>
        </a:prstGeom>
        <a:noFill/>
        <a:ln w="9525" cmpd="sng">
          <a:noFill/>
        </a:ln>
      </xdr:spPr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1200" b="1" i="0" u="none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0.25% (Motorcycle/Moped)</a:t>
          </a:r>
        </a:p>
      </xdr:txBody>
    </xdr:sp>
    <xdr:clientData/>
  </xdr:twoCellAnchor>
  <xdr:twoCellAnchor>
    <xdr:from>
      <xdr:col>31</xdr:col>
      <xdr:colOff>321904</xdr:colOff>
      <xdr:row>9</xdr:row>
      <xdr:rowOff>45626</xdr:rowOff>
    </xdr:from>
    <xdr:to>
      <xdr:col>35</xdr:col>
      <xdr:colOff>51669</xdr:colOff>
      <xdr:row>10</xdr:row>
      <xdr:rowOff>51733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D758F09-8621-4299-9D23-7F044FFC385C}"/>
            </a:ext>
            <a:ext uri="{147F2762-F138-4A5C-976F-8EAC2B608ADB}">
              <a16:predDERef xmlns:a16="http://schemas.microsoft.com/office/drawing/2014/main" pred="{18A12739-5D95-494D-B1A6-DE716CE3E493}"/>
            </a:ext>
          </a:extLst>
        </xdr:cNvPr>
        <xdr:cNvSpPr txBox="1"/>
      </xdr:nvSpPr>
      <xdr:spPr>
        <a:xfrm>
          <a:off x="23881151" y="1883391"/>
          <a:ext cx="2293671" cy="189883"/>
        </a:xfrm>
        <a:prstGeom prst="rect">
          <a:avLst/>
        </a:prstGeom>
        <a:noFill/>
        <a:ln w="9525" cmpd="sng">
          <a:noFill/>
        </a:ln>
      </xdr:spPr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1200" b="1" i="0" u="none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2% (Walking)</a:t>
          </a:r>
        </a:p>
      </xdr:txBody>
    </xdr:sp>
    <xdr:clientData/>
  </xdr:twoCellAnchor>
  <xdr:twoCellAnchor>
    <xdr:from>
      <xdr:col>45</xdr:col>
      <xdr:colOff>222885</xdr:colOff>
      <xdr:row>11</xdr:row>
      <xdr:rowOff>154305</xdr:rowOff>
    </xdr:from>
    <xdr:to>
      <xdr:col>46</xdr:col>
      <xdr:colOff>32385</xdr:colOff>
      <xdr:row>11</xdr:row>
      <xdr:rowOff>154305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4080C050-5EC4-43F2-9668-59A4F36FE52C}"/>
            </a:ext>
            <a:ext uri="{147F2762-F138-4A5C-976F-8EAC2B608ADB}">
              <a16:predDERef xmlns:a16="http://schemas.microsoft.com/office/drawing/2014/main" pred="{6D758F09-8621-4299-9D23-7F044FFC385C}"/>
            </a:ext>
          </a:extLst>
        </xdr:cNvPr>
        <xdr:cNvCxnSpPr>
          <a:cxnSpLocks/>
        </xdr:cNvCxnSpPr>
      </xdr:nvCxnSpPr>
      <xdr:spPr>
        <a:xfrm>
          <a:off x="32718375" y="2348865"/>
          <a:ext cx="44958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379742</xdr:colOff>
      <xdr:row>11</xdr:row>
      <xdr:rowOff>141443</xdr:rowOff>
    </xdr:from>
    <xdr:to>
      <xdr:col>26</xdr:col>
      <xdr:colOff>255917</xdr:colOff>
      <xdr:row>12</xdr:row>
      <xdr:rowOff>137047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3B4DB767-78EE-46EE-9129-931C0E173375}"/>
            </a:ext>
            <a:ext uri="{147F2762-F138-4A5C-976F-8EAC2B608ADB}">
              <a16:predDERef xmlns:a16="http://schemas.microsoft.com/office/drawing/2014/main" pred="{4080C050-5EC4-43F2-9668-59A4F36FE52C}"/>
            </a:ext>
          </a:extLst>
        </xdr:cNvPr>
        <xdr:cNvSpPr txBox="1"/>
      </xdr:nvSpPr>
      <xdr:spPr>
        <a:xfrm>
          <a:off x="18811177" y="2346761"/>
          <a:ext cx="1799105" cy="363157"/>
        </a:xfrm>
        <a:prstGeom prst="rect">
          <a:avLst/>
        </a:prstGeom>
        <a:noFill/>
        <a:ln w="9525" cmpd="sng">
          <a:noFill/>
        </a:ln>
      </xdr:spPr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1200" b="1" i="0" u="none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20% (Walking)</a:t>
          </a:r>
        </a:p>
      </xdr:txBody>
    </xdr:sp>
    <xdr:clientData/>
  </xdr:twoCellAnchor>
  <xdr:twoCellAnchor>
    <xdr:from>
      <xdr:col>23</xdr:col>
      <xdr:colOff>370561</xdr:colOff>
      <xdr:row>13</xdr:row>
      <xdr:rowOff>180300</xdr:rowOff>
    </xdr:from>
    <xdr:to>
      <xdr:col>26</xdr:col>
      <xdr:colOff>208636</xdr:colOff>
      <xdr:row>13</xdr:row>
      <xdr:rowOff>531467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163DB63F-A005-4956-A9F0-B7E642E8945F}"/>
            </a:ext>
            <a:ext uri="{147F2762-F138-4A5C-976F-8EAC2B608ADB}">
              <a16:predDERef xmlns:a16="http://schemas.microsoft.com/office/drawing/2014/main" pred="{3B4DB767-78EE-46EE-9129-931C0E173375}"/>
            </a:ext>
          </a:extLst>
        </xdr:cNvPr>
        <xdr:cNvSpPr txBox="1"/>
      </xdr:nvSpPr>
      <xdr:spPr>
        <a:xfrm>
          <a:off x="18801996" y="3120724"/>
          <a:ext cx="1761005" cy="351167"/>
        </a:xfrm>
        <a:prstGeom prst="rect">
          <a:avLst/>
        </a:prstGeom>
        <a:noFill/>
        <a:ln w="9525" cmpd="sng">
          <a:noFill/>
        </a:ln>
      </xdr:spPr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1200" b="1" i="0" u="none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14% (Bicycle)</a:t>
          </a:r>
        </a:p>
      </xdr:txBody>
    </xdr:sp>
    <xdr:clientData/>
  </xdr:twoCellAnchor>
  <xdr:twoCellAnchor>
    <xdr:from>
      <xdr:col>29</xdr:col>
      <xdr:colOff>583999</xdr:colOff>
      <xdr:row>10</xdr:row>
      <xdr:rowOff>43407</xdr:rowOff>
    </xdr:from>
    <xdr:to>
      <xdr:col>32</xdr:col>
      <xdr:colOff>79906</xdr:colOff>
      <xdr:row>11</xdr:row>
      <xdr:rowOff>198608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EACCF837-BFB5-4948-B6E7-5F3D631F6518}"/>
            </a:ext>
            <a:ext uri="{147F2762-F138-4A5C-976F-8EAC2B608ADB}">
              <a16:predDERef xmlns:a16="http://schemas.microsoft.com/office/drawing/2014/main" pred="{163DB63F-A005-4956-A9F0-B7E642E8945F}"/>
            </a:ext>
          </a:extLst>
        </xdr:cNvPr>
        <xdr:cNvSpPr txBox="1"/>
      </xdr:nvSpPr>
      <xdr:spPr>
        <a:xfrm>
          <a:off x="22861293" y="2064948"/>
          <a:ext cx="1418837" cy="338978"/>
        </a:xfrm>
        <a:prstGeom prst="rect">
          <a:avLst/>
        </a:prstGeom>
        <a:noFill/>
        <a:ln w="9525" cmpd="sng">
          <a:noFill/>
        </a:ln>
      </xdr:spPr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1200" b="1" i="0" u="none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6</a:t>
          </a:r>
          <a:r>
            <a:rPr lang="en-US" sz="1200" b="1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%</a:t>
          </a:r>
          <a:r>
            <a:rPr lang="en-US" sz="1200" b="1" i="0" u="none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 (Bicycle)</a:t>
          </a:r>
        </a:p>
      </xdr:txBody>
    </xdr:sp>
    <xdr:clientData/>
  </xdr:twoCellAnchor>
  <xdr:twoCellAnchor>
    <xdr:from>
      <xdr:col>29</xdr:col>
      <xdr:colOff>468048</xdr:colOff>
      <xdr:row>11</xdr:row>
      <xdr:rowOff>164185</xdr:rowOff>
    </xdr:from>
    <xdr:to>
      <xdr:col>32</xdr:col>
      <xdr:colOff>254520</xdr:colOff>
      <xdr:row>12</xdr:row>
      <xdr:rowOff>138227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560C6C7D-E1B2-4C30-A357-22D36CF24C76}"/>
            </a:ext>
            <a:ext uri="{147F2762-F138-4A5C-976F-8EAC2B608ADB}">
              <a16:predDERef xmlns:a16="http://schemas.microsoft.com/office/drawing/2014/main" pred="{EACCF837-BFB5-4948-B6E7-5F3D631F6518}"/>
            </a:ext>
          </a:extLst>
        </xdr:cNvPr>
        <xdr:cNvSpPr txBox="1"/>
      </xdr:nvSpPr>
      <xdr:spPr>
        <a:xfrm>
          <a:off x="22745342" y="2369503"/>
          <a:ext cx="1709402" cy="341595"/>
        </a:xfrm>
        <a:prstGeom prst="rect">
          <a:avLst/>
        </a:prstGeom>
        <a:noFill/>
        <a:ln w="9525" cmpd="sng">
          <a:noFill/>
        </a:ln>
      </xdr:spPr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1200" b="1" i="0" u="none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8% (Heavy Equipment)</a:t>
          </a:r>
        </a:p>
      </xdr:txBody>
    </xdr:sp>
    <xdr:clientData/>
  </xdr:twoCellAnchor>
  <xdr:twoCellAnchor>
    <xdr:from>
      <xdr:col>23</xdr:col>
      <xdr:colOff>463245</xdr:colOff>
      <xdr:row>16</xdr:row>
      <xdr:rowOff>519736</xdr:rowOff>
    </xdr:from>
    <xdr:to>
      <xdr:col>26</xdr:col>
      <xdr:colOff>144523</xdr:colOff>
      <xdr:row>21</xdr:row>
      <xdr:rowOff>116884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2C1894C0-3DE0-4969-AE8D-C45C79F49820}"/>
            </a:ext>
            <a:ext uri="{147F2762-F138-4A5C-976F-8EAC2B608ADB}">
              <a16:predDERef xmlns:a16="http://schemas.microsoft.com/office/drawing/2014/main" pred="{560C6C7D-E1B2-4C30-A357-22D36CF24C76}"/>
            </a:ext>
          </a:extLst>
        </xdr:cNvPr>
        <xdr:cNvSpPr txBox="1"/>
      </xdr:nvSpPr>
      <xdr:spPr>
        <a:xfrm>
          <a:off x="18894680" y="4558336"/>
          <a:ext cx="1604208" cy="879101"/>
        </a:xfrm>
        <a:prstGeom prst="rect">
          <a:avLst/>
        </a:prstGeom>
        <a:noFill/>
        <a:ln w="9525" cmpd="sng">
          <a:noFill/>
        </a:ln>
      </xdr:spPr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1200" b="1" i="0" u="none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63% (Passenger Vehicle)</a:t>
          </a:r>
        </a:p>
      </xdr:txBody>
    </xdr:sp>
    <xdr:clientData/>
  </xdr:twoCellAnchor>
  <xdr:twoCellAnchor>
    <xdr:from>
      <xdr:col>29</xdr:col>
      <xdr:colOff>468774</xdr:colOff>
      <xdr:row>16</xdr:row>
      <xdr:rowOff>196706</xdr:rowOff>
    </xdr:from>
    <xdr:to>
      <xdr:col>32</xdr:col>
      <xdr:colOff>224117</xdr:colOff>
      <xdr:row>19</xdr:row>
      <xdr:rowOff>46830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AE2E6015-AD73-45BB-9150-0A559AB34CF4}"/>
            </a:ext>
            <a:ext uri="{147F2762-F138-4A5C-976F-8EAC2B608ADB}">
              <a16:predDERef xmlns:a16="http://schemas.microsoft.com/office/drawing/2014/main" pred="{2C1894C0-3DE0-4969-AE8D-C45C79F49820}"/>
            </a:ext>
          </a:extLst>
        </xdr:cNvPr>
        <xdr:cNvSpPr txBox="1"/>
      </xdr:nvSpPr>
      <xdr:spPr>
        <a:xfrm>
          <a:off x="22746068" y="4235306"/>
          <a:ext cx="1678273" cy="764524"/>
        </a:xfrm>
        <a:prstGeom prst="rect">
          <a:avLst/>
        </a:prstGeom>
        <a:noFill/>
        <a:ln w="9525" cmpd="sng">
          <a:noFill/>
        </a:ln>
      </xdr:spPr>
      <xdr:txBody>
        <a:bodyPr spcFirstLastPara="0" wrap="square" lIns="91440" tIns="45720" rIns="91440" bIns="45720" rtlCol="0" anchor="t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1200" b="1" i="0" u="none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83% (Passenger Vehicle)</a:t>
          </a:r>
        </a:p>
      </xdr:txBody>
    </xdr:sp>
    <xdr:clientData/>
  </xdr:twoCellAnchor>
  <xdr:twoCellAnchor>
    <xdr:from>
      <xdr:col>32</xdr:col>
      <xdr:colOff>170329</xdr:colOff>
      <xdr:row>10</xdr:row>
      <xdr:rowOff>0</xdr:rowOff>
    </xdr:from>
    <xdr:to>
      <xdr:col>32</xdr:col>
      <xdr:colOff>363070</xdr:colOff>
      <xdr:row>10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48EF0273-5D74-48F9-BDF2-BDB06F7F10D6}"/>
            </a:ext>
          </a:extLst>
        </xdr:cNvPr>
        <xdr:cNvCxnSpPr/>
      </xdr:nvCxnSpPr>
      <xdr:spPr>
        <a:xfrm>
          <a:off x="24370553" y="2021541"/>
          <a:ext cx="192741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156882</xdr:colOff>
      <xdr:row>10</xdr:row>
      <xdr:rowOff>0</xdr:rowOff>
    </xdr:from>
    <xdr:to>
      <xdr:col>26</xdr:col>
      <xdr:colOff>349623</xdr:colOff>
      <xdr:row>10</xdr:row>
      <xdr:rowOff>0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184EC46A-26CA-48C9-ADC1-B108C5A23B00}"/>
            </a:ext>
          </a:extLst>
        </xdr:cNvPr>
        <xdr:cNvCxnSpPr/>
      </xdr:nvCxnSpPr>
      <xdr:spPr>
        <a:xfrm>
          <a:off x="20511247" y="2021541"/>
          <a:ext cx="192741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156882</xdr:colOff>
      <xdr:row>12</xdr:row>
      <xdr:rowOff>358587</xdr:rowOff>
    </xdr:from>
    <xdr:to>
      <xdr:col>26</xdr:col>
      <xdr:colOff>349623</xdr:colOff>
      <xdr:row>12</xdr:row>
      <xdr:rowOff>358587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60AD2410-DFD1-4484-9BF3-4650EEA3CF5E}"/>
            </a:ext>
          </a:extLst>
        </xdr:cNvPr>
        <xdr:cNvCxnSpPr/>
      </xdr:nvCxnSpPr>
      <xdr:spPr>
        <a:xfrm>
          <a:off x="20511247" y="2931458"/>
          <a:ext cx="192741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147918</xdr:colOff>
      <xdr:row>14</xdr:row>
      <xdr:rowOff>80681</xdr:rowOff>
    </xdr:from>
    <xdr:to>
      <xdr:col>26</xdr:col>
      <xdr:colOff>340659</xdr:colOff>
      <xdr:row>14</xdr:row>
      <xdr:rowOff>80681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796CBA6-6BE8-4797-969E-1E823CE06F21}"/>
            </a:ext>
          </a:extLst>
        </xdr:cNvPr>
        <xdr:cNvCxnSpPr/>
      </xdr:nvCxnSpPr>
      <xdr:spPr>
        <a:xfrm>
          <a:off x="20502283" y="3567952"/>
          <a:ext cx="192741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161364</xdr:colOff>
      <xdr:row>11</xdr:row>
      <xdr:rowOff>143435</xdr:rowOff>
    </xdr:from>
    <xdr:to>
      <xdr:col>32</xdr:col>
      <xdr:colOff>354105</xdr:colOff>
      <xdr:row>11</xdr:row>
      <xdr:rowOff>143435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EBA3B9C4-85A3-49FC-A771-6EF666057E96}"/>
            </a:ext>
          </a:extLst>
        </xdr:cNvPr>
        <xdr:cNvCxnSpPr/>
      </xdr:nvCxnSpPr>
      <xdr:spPr>
        <a:xfrm>
          <a:off x="24361588" y="2348753"/>
          <a:ext cx="192741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E5E4C-22CF-4966-B00A-7E2452352D8C}">
  <dimension ref="A1:P17"/>
  <sheetViews>
    <sheetView tabSelected="1" topLeftCell="F1" workbookViewId="0">
      <selection activeCell="E24" sqref="E24"/>
    </sheetView>
  </sheetViews>
  <sheetFormatPr defaultRowHeight="14.4" x14ac:dyDescent="0.55000000000000004"/>
  <cols>
    <col min="5" max="6" width="10.41796875" customWidth="1"/>
    <col min="11" max="11" width="7.41796875" customWidth="1"/>
    <col min="12" max="12" width="15.3125" customWidth="1"/>
    <col min="13" max="13" width="13.578125" customWidth="1"/>
  </cols>
  <sheetData>
    <row r="1" spans="1:16" ht="24" x14ac:dyDescent="0.55000000000000004">
      <c r="A1" s="4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2"/>
      <c r="K1" s="1"/>
    </row>
    <row r="2" spans="1:16" x14ac:dyDescent="0.55000000000000004">
      <c r="A2" s="5">
        <v>45226</v>
      </c>
      <c r="B2" s="6">
        <v>36</v>
      </c>
      <c r="C2" s="6">
        <v>4</v>
      </c>
      <c r="D2" s="6">
        <v>0</v>
      </c>
      <c r="E2" s="6">
        <v>7</v>
      </c>
      <c r="F2" s="6">
        <v>0</v>
      </c>
      <c r="G2" s="6">
        <v>2</v>
      </c>
      <c r="H2" s="6">
        <v>0</v>
      </c>
      <c r="I2">
        <f t="shared" ref="I2:I17" si="0">SUM(B2:H2)</f>
        <v>49</v>
      </c>
      <c r="L2" s="7" t="s">
        <v>1</v>
      </c>
      <c r="M2" s="7" t="s">
        <v>8</v>
      </c>
      <c r="N2" s="7" t="s">
        <v>4</v>
      </c>
      <c r="O2" s="7" t="s">
        <v>9</v>
      </c>
      <c r="P2" s="7" t="s">
        <v>10</v>
      </c>
    </row>
    <row r="3" spans="1:16" x14ac:dyDescent="0.55000000000000004">
      <c r="A3" s="5">
        <v>45227</v>
      </c>
      <c r="B3" s="6">
        <v>75</v>
      </c>
      <c r="C3" s="6">
        <v>6</v>
      </c>
      <c r="D3" s="6">
        <v>0</v>
      </c>
      <c r="E3" s="6">
        <v>1</v>
      </c>
      <c r="F3" s="6">
        <v>0</v>
      </c>
      <c r="G3" s="6">
        <v>6</v>
      </c>
      <c r="H3" s="6">
        <v>0</v>
      </c>
      <c r="I3">
        <f t="shared" si="0"/>
        <v>88</v>
      </c>
      <c r="L3">
        <v>1010</v>
      </c>
      <c r="M3">
        <v>102</v>
      </c>
      <c r="N3">
        <v>76</v>
      </c>
      <c r="O3">
        <v>25</v>
      </c>
      <c r="P3">
        <v>3</v>
      </c>
    </row>
    <row r="4" spans="1:16" x14ac:dyDescent="0.55000000000000004">
      <c r="A4" s="5">
        <v>45228</v>
      </c>
      <c r="B4" s="6">
        <v>36</v>
      </c>
      <c r="C4" s="6">
        <v>2</v>
      </c>
      <c r="D4" s="6">
        <v>0</v>
      </c>
      <c r="E4" s="6">
        <v>3</v>
      </c>
      <c r="F4" s="6">
        <v>0</v>
      </c>
      <c r="G4" s="6">
        <v>2</v>
      </c>
      <c r="H4" s="6">
        <v>0</v>
      </c>
      <c r="I4">
        <f t="shared" si="0"/>
        <v>43</v>
      </c>
    </row>
    <row r="5" spans="1:16" x14ac:dyDescent="0.55000000000000004">
      <c r="A5" s="5">
        <v>45229</v>
      </c>
      <c r="B5" s="6">
        <v>71</v>
      </c>
      <c r="C5" s="6">
        <v>5</v>
      </c>
      <c r="D5" s="6">
        <v>0</v>
      </c>
      <c r="E5" s="6">
        <v>7</v>
      </c>
      <c r="F5" s="6">
        <v>0</v>
      </c>
      <c r="G5" s="6">
        <v>2</v>
      </c>
      <c r="H5" s="6">
        <v>0</v>
      </c>
      <c r="I5">
        <f t="shared" si="0"/>
        <v>85</v>
      </c>
    </row>
    <row r="6" spans="1:16" x14ac:dyDescent="0.55000000000000004">
      <c r="A6" s="5">
        <v>45230</v>
      </c>
      <c r="B6" s="6">
        <v>88</v>
      </c>
      <c r="C6" s="6">
        <v>8</v>
      </c>
      <c r="D6" s="6">
        <v>0</v>
      </c>
      <c r="E6" s="6">
        <v>7</v>
      </c>
      <c r="F6" s="6">
        <v>0</v>
      </c>
      <c r="G6" s="6">
        <v>0</v>
      </c>
      <c r="H6" s="6">
        <v>0</v>
      </c>
      <c r="I6">
        <f t="shared" si="0"/>
        <v>103</v>
      </c>
    </row>
    <row r="7" spans="1:16" x14ac:dyDescent="0.55000000000000004">
      <c r="A7" s="5">
        <v>45231</v>
      </c>
      <c r="B7" s="6">
        <v>58</v>
      </c>
      <c r="C7" s="6">
        <v>5</v>
      </c>
      <c r="D7" s="6">
        <v>0</v>
      </c>
      <c r="E7" s="6">
        <v>1</v>
      </c>
      <c r="F7" s="6">
        <v>0</v>
      </c>
      <c r="G7" s="6">
        <v>3</v>
      </c>
      <c r="H7" s="6">
        <v>0</v>
      </c>
      <c r="I7">
        <f t="shared" si="0"/>
        <v>67</v>
      </c>
      <c r="L7" s="11" t="s">
        <v>28</v>
      </c>
    </row>
    <row r="8" spans="1:16" x14ac:dyDescent="0.55000000000000004">
      <c r="A8" s="5">
        <v>45232</v>
      </c>
      <c r="B8" s="6">
        <v>88</v>
      </c>
      <c r="C8" s="6">
        <v>9</v>
      </c>
      <c r="D8" s="6">
        <v>0</v>
      </c>
      <c r="E8" s="6">
        <v>2</v>
      </c>
      <c r="F8" s="6">
        <v>0</v>
      </c>
      <c r="G8" s="6">
        <v>2</v>
      </c>
      <c r="H8" s="6">
        <v>0</v>
      </c>
      <c r="I8">
        <f t="shared" si="0"/>
        <v>101</v>
      </c>
    </row>
    <row r="9" spans="1:16" x14ac:dyDescent="0.55000000000000004">
      <c r="A9" s="5">
        <v>45233</v>
      </c>
      <c r="B9" s="6">
        <v>77</v>
      </c>
      <c r="C9" s="6">
        <v>20</v>
      </c>
      <c r="D9" s="6">
        <v>0</v>
      </c>
      <c r="E9" s="6">
        <v>3</v>
      </c>
      <c r="F9" s="6">
        <v>0</v>
      </c>
      <c r="G9" s="6">
        <v>0</v>
      </c>
      <c r="H9" s="6">
        <v>0</v>
      </c>
      <c r="I9">
        <f t="shared" si="0"/>
        <v>100</v>
      </c>
    </row>
    <row r="10" spans="1:16" x14ac:dyDescent="0.55000000000000004">
      <c r="A10" s="5">
        <v>45234</v>
      </c>
      <c r="B10" s="6">
        <v>63</v>
      </c>
      <c r="C10" s="6">
        <v>3</v>
      </c>
      <c r="D10" s="6">
        <v>0</v>
      </c>
      <c r="E10" s="6">
        <v>8</v>
      </c>
      <c r="F10" s="6">
        <v>0</v>
      </c>
      <c r="G10" s="6">
        <v>1</v>
      </c>
      <c r="H10" s="6">
        <v>0</v>
      </c>
      <c r="I10">
        <f t="shared" si="0"/>
        <v>75</v>
      </c>
    </row>
    <row r="11" spans="1:16" ht="11.1" customHeight="1" x14ac:dyDescent="0.55000000000000004">
      <c r="A11" s="5">
        <v>45235</v>
      </c>
      <c r="B11" s="6">
        <v>58</v>
      </c>
      <c r="C11" s="6">
        <v>2</v>
      </c>
      <c r="D11" s="6">
        <v>0</v>
      </c>
      <c r="E11" s="6">
        <v>6</v>
      </c>
      <c r="F11" s="6">
        <v>0</v>
      </c>
      <c r="G11" s="6">
        <v>2</v>
      </c>
      <c r="H11" s="6">
        <v>0</v>
      </c>
      <c r="I11">
        <f t="shared" si="0"/>
        <v>68</v>
      </c>
    </row>
    <row r="12" spans="1:16" x14ac:dyDescent="0.55000000000000004">
      <c r="A12" s="5">
        <v>45236</v>
      </c>
      <c r="B12" s="6">
        <v>78</v>
      </c>
      <c r="C12" s="6">
        <v>10</v>
      </c>
      <c r="D12" s="6">
        <v>0</v>
      </c>
      <c r="E12" s="6">
        <v>8</v>
      </c>
      <c r="F12" s="6">
        <v>0</v>
      </c>
      <c r="G12" s="6">
        <v>1</v>
      </c>
      <c r="H12" s="6">
        <v>0</v>
      </c>
      <c r="I12">
        <f t="shared" si="0"/>
        <v>97</v>
      </c>
    </row>
    <row r="13" spans="1:16" x14ac:dyDescent="0.55000000000000004">
      <c r="A13" s="5">
        <v>45237</v>
      </c>
      <c r="B13" s="6">
        <v>53</v>
      </c>
      <c r="C13" s="6">
        <v>10</v>
      </c>
      <c r="D13" s="6">
        <v>0</v>
      </c>
      <c r="E13" s="6">
        <v>9</v>
      </c>
      <c r="F13" s="6">
        <v>0</v>
      </c>
      <c r="G13" s="6">
        <v>1</v>
      </c>
      <c r="H13" s="6">
        <v>0</v>
      </c>
      <c r="I13">
        <f t="shared" si="0"/>
        <v>73</v>
      </c>
    </row>
    <row r="14" spans="1:16" x14ac:dyDescent="0.55000000000000004">
      <c r="A14" s="5">
        <v>45238</v>
      </c>
      <c r="B14" s="6">
        <v>56</v>
      </c>
      <c r="C14" s="6">
        <v>5</v>
      </c>
      <c r="D14" s="6">
        <v>0</v>
      </c>
      <c r="E14" s="6">
        <v>11</v>
      </c>
      <c r="F14" s="6">
        <v>0</v>
      </c>
      <c r="G14" s="6">
        <v>2</v>
      </c>
      <c r="H14" s="6">
        <v>0</v>
      </c>
      <c r="I14">
        <f t="shared" si="0"/>
        <v>74</v>
      </c>
    </row>
    <row r="15" spans="1:16" x14ac:dyDescent="0.55000000000000004">
      <c r="A15" s="5">
        <v>45239</v>
      </c>
      <c r="B15" s="6">
        <v>101</v>
      </c>
      <c r="C15" s="6">
        <v>6</v>
      </c>
      <c r="D15" s="6">
        <v>3</v>
      </c>
      <c r="E15" s="6">
        <v>2</v>
      </c>
      <c r="F15" s="6">
        <v>0</v>
      </c>
      <c r="G15" s="6">
        <v>1</v>
      </c>
      <c r="H15" s="6">
        <v>0</v>
      </c>
      <c r="I15">
        <f t="shared" si="0"/>
        <v>113</v>
      </c>
    </row>
    <row r="16" spans="1:16" x14ac:dyDescent="0.55000000000000004">
      <c r="A16" s="5">
        <v>45240</v>
      </c>
      <c r="B16" s="6">
        <v>72</v>
      </c>
      <c r="C16" s="6">
        <v>7</v>
      </c>
      <c r="D16" s="6">
        <v>0</v>
      </c>
      <c r="E16" s="6">
        <v>1</v>
      </c>
      <c r="F16" s="6">
        <v>0</v>
      </c>
      <c r="G16" s="6">
        <v>0</v>
      </c>
      <c r="H16" s="6">
        <v>0</v>
      </c>
      <c r="I16">
        <f t="shared" si="0"/>
        <v>80</v>
      </c>
    </row>
    <row r="17" spans="1:9" x14ac:dyDescent="0.55000000000000004">
      <c r="A17" s="3" t="s">
        <v>11</v>
      </c>
      <c r="B17" s="6">
        <f>SUM(B2:B16)</f>
        <v>1010</v>
      </c>
      <c r="C17" s="6">
        <f t="shared" ref="C17:H17" si="1">SUM(C2:C16)</f>
        <v>102</v>
      </c>
      <c r="D17" s="6">
        <f t="shared" si="1"/>
        <v>3</v>
      </c>
      <c r="E17" s="6">
        <f t="shared" si="1"/>
        <v>76</v>
      </c>
      <c r="F17" s="6">
        <f t="shared" si="1"/>
        <v>0</v>
      </c>
      <c r="G17" s="6">
        <f t="shared" si="1"/>
        <v>25</v>
      </c>
      <c r="H17" s="6">
        <f t="shared" si="1"/>
        <v>0</v>
      </c>
      <c r="I17">
        <f t="shared" si="0"/>
        <v>1216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02E10-84E6-43AA-B8E2-BB975FC537F9}">
  <dimension ref="A1:AG43"/>
  <sheetViews>
    <sheetView zoomScale="40" zoomScaleNormal="40" workbookViewId="0">
      <selection activeCell="AN77" sqref="AN77"/>
    </sheetView>
  </sheetViews>
  <sheetFormatPr defaultRowHeight="14.4" x14ac:dyDescent="0.55000000000000004"/>
  <cols>
    <col min="1" max="1" width="29.578125" customWidth="1"/>
    <col min="5" max="5" width="9.578125" bestFit="1" customWidth="1"/>
  </cols>
  <sheetData>
    <row r="1" spans="1:33" x14ac:dyDescent="0.55000000000000004">
      <c r="A1" s="10" t="s">
        <v>0</v>
      </c>
      <c r="B1" s="13">
        <v>45226</v>
      </c>
      <c r="C1" s="13">
        <v>45227</v>
      </c>
      <c r="D1" s="13">
        <v>45228</v>
      </c>
      <c r="E1" s="13">
        <v>45229</v>
      </c>
      <c r="F1" s="13">
        <v>45230</v>
      </c>
      <c r="G1" s="18">
        <v>45231</v>
      </c>
      <c r="H1" s="18">
        <v>45232</v>
      </c>
      <c r="I1" s="18">
        <v>45233</v>
      </c>
      <c r="J1" s="18">
        <v>45234</v>
      </c>
      <c r="K1" s="18">
        <v>45235</v>
      </c>
      <c r="L1" s="14">
        <v>45236</v>
      </c>
      <c r="M1" s="14">
        <v>45237</v>
      </c>
      <c r="N1" s="14">
        <v>45238</v>
      </c>
      <c r="O1" s="14">
        <v>45239</v>
      </c>
      <c r="P1" s="14">
        <v>45240</v>
      </c>
      <c r="Q1" s="10" t="s">
        <v>12</v>
      </c>
    </row>
    <row r="2" spans="1:33" x14ac:dyDescent="0.55000000000000004">
      <c r="A2" s="11" t="s">
        <v>13</v>
      </c>
      <c r="B2" s="15"/>
      <c r="C2" s="15"/>
      <c r="D2" s="15"/>
      <c r="E2" s="15"/>
      <c r="F2" s="15"/>
      <c r="G2" s="19"/>
      <c r="H2" s="19"/>
      <c r="I2" s="19"/>
      <c r="J2" s="19"/>
      <c r="K2" s="19"/>
      <c r="L2" s="21"/>
      <c r="M2" s="21"/>
      <c r="N2" s="21"/>
      <c r="O2" s="21"/>
      <c r="P2" s="21"/>
    </row>
    <row r="3" spans="1:33" ht="28.8" x14ac:dyDescent="0.55000000000000004">
      <c r="A3" s="10" t="s">
        <v>14</v>
      </c>
      <c r="B3" s="16" t="s">
        <v>15</v>
      </c>
      <c r="C3" s="16" t="s">
        <v>15</v>
      </c>
      <c r="D3" s="16" t="s">
        <v>15</v>
      </c>
      <c r="E3" s="16" t="s">
        <v>15</v>
      </c>
      <c r="F3" s="16" t="s">
        <v>15</v>
      </c>
      <c r="G3" s="20" t="s">
        <v>15</v>
      </c>
      <c r="H3" s="20" t="s">
        <v>15</v>
      </c>
      <c r="I3" s="20" t="s">
        <v>15</v>
      </c>
      <c r="J3" s="20" t="s">
        <v>15</v>
      </c>
      <c r="K3" s="20" t="s">
        <v>15</v>
      </c>
      <c r="L3" s="22" t="s">
        <v>15</v>
      </c>
      <c r="M3" s="22" t="s">
        <v>15</v>
      </c>
      <c r="N3" s="22" t="s">
        <v>15</v>
      </c>
      <c r="O3" s="22" t="s">
        <v>15</v>
      </c>
      <c r="P3" s="22" t="s">
        <v>15</v>
      </c>
      <c r="X3" s="8" t="s">
        <v>16</v>
      </c>
      <c r="Y3" s="8" t="s">
        <v>17</v>
      </c>
      <c r="Z3" s="8" t="s">
        <v>18</v>
      </c>
      <c r="AA3" s="11" t="s">
        <v>32</v>
      </c>
    </row>
    <row r="4" spans="1:33" x14ac:dyDescent="0.55000000000000004">
      <c r="A4" s="12">
        <v>0</v>
      </c>
      <c r="B4" s="15"/>
      <c r="C4" s="15"/>
      <c r="D4" s="15">
        <v>1</v>
      </c>
      <c r="E4" s="15"/>
      <c r="F4" s="15"/>
      <c r="G4" s="19"/>
      <c r="H4" s="19"/>
      <c r="I4" s="19">
        <v>1</v>
      </c>
      <c r="J4" s="19"/>
      <c r="K4" s="19"/>
      <c r="L4" s="21"/>
      <c r="M4" s="21"/>
      <c r="N4" s="21"/>
      <c r="O4" s="21"/>
      <c r="P4" s="21"/>
      <c r="Q4">
        <f t="shared" ref="Q4:Q29" si="0">SUM(B4:P4)</f>
        <v>2</v>
      </c>
      <c r="W4" s="12">
        <v>0</v>
      </c>
      <c r="X4">
        <f>SUM(B4:F4)</f>
        <v>1</v>
      </c>
      <c r="Y4">
        <f t="shared" ref="Y4:Y27" si="1">SUM(G4:K4)</f>
        <v>1</v>
      </c>
      <c r="Z4">
        <f t="shared" ref="Z4:Z27" si="2">SUM(L4:P4)</f>
        <v>0</v>
      </c>
      <c r="AA4" s="31">
        <f>(X4+Y4+Z4)/3</f>
        <v>0.66666666666666663</v>
      </c>
      <c r="AF4" s="12">
        <v>0</v>
      </c>
      <c r="AG4" s="31">
        <v>0.66666666666666663</v>
      </c>
    </row>
    <row r="5" spans="1:33" x14ac:dyDescent="0.55000000000000004">
      <c r="A5" s="12">
        <v>4.1666666666666664E-2</v>
      </c>
      <c r="B5" s="15"/>
      <c r="C5" s="15"/>
      <c r="D5" s="15"/>
      <c r="E5" s="15"/>
      <c r="F5" s="15"/>
      <c r="G5" s="19"/>
      <c r="H5" s="19"/>
      <c r="I5" s="19"/>
      <c r="J5" s="19"/>
      <c r="K5" s="19"/>
      <c r="L5" s="21"/>
      <c r="M5" s="21"/>
      <c r="N5" s="21"/>
      <c r="O5" s="21"/>
      <c r="P5" s="21"/>
      <c r="Q5">
        <f t="shared" si="0"/>
        <v>0</v>
      </c>
      <c r="W5" s="12">
        <v>4.1666666666666699E-2</v>
      </c>
      <c r="X5">
        <f t="shared" ref="X5:X27" si="3">SUM(B5:F5)</f>
        <v>0</v>
      </c>
      <c r="Y5">
        <f t="shared" si="1"/>
        <v>0</v>
      </c>
      <c r="Z5">
        <f t="shared" si="2"/>
        <v>0</v>
      </c>
      <c r="AA5" s="31">
        <f t="shared" ref="AA5:AA27" si="4">(X5+Y5+Z5)/3</f>
        <v>0</v>
      </c>
      <c r="AF5" s="12">
        <v>4.1666666666666699E-2</v>
      </c>
      <c r="AG5" s="31">
        <v>0</v>
      </c>
    </row>
    <row r="6" spans="1:33" x14ac:dyDescent="0.55000000000000004">
      <c r="A6" s="12">
        <v>8.3333333333333329E-2</v>
      </c>
      <c r="B6" s="15"/>
      <c r="C6" s="15"/>
      <c r="D6" s="15"/>
      <c r="E6" s="15"/>
      <c r="F6" s="15"/>
      <c r="G6" s="19"/>
      <c r="H6" s="19"/>
      <c r="I6" s="19"/>
      <c r="J6" s="19"/>
      <c r="K6" s="19"/>
      <c r="L6" s="21"/>
      <c r="M6" s="21"/>
      <c r="N6" s="21"/>
      <c r="O6" s="21"/>
      <c r="P6" s="21"/>
      <c r="Q6">
        <f t="shared" si="0"/>
        <v>0</v>
      </c>
      <c r="W6" s="12">
        <v>8.3333333333333301E-2</v>
      </c>
      <c r="X6">
        <f t="shared" si="3"/>
        <v>0</v>
      </c>
      <c r="Y6">
        <f t="shared" si="1"/>
        <v>0</v>
      </c>
      <c r="Z6">
        <f t="shared" si="2"/>
        <v>0</v>
      </c>
      <c r="AA6" s="31">
        <f t="shared" si="4"/>
        <v>0</v>
      </c>
      <c r="AF6" s="12">
        <v>8.3333333333333301E-2</v>
      </c>
      <c r="AG6" s="31">
        <v>0</v>
      </c>
    </row>
    <row r="7" spans="1:33" x14ac:dyDescent="0.55000000000000004">
      <c r="A7" s="12">
        <v>0.125</v>
      </c>
      <c r="B7" s="15"/>
      <c r="C7" s="15"/>
      <c r="D7" s="15"/>
      <c r="E7" s="15"/>
      <c r="F7" s="15"/>
      <c r="G7" s="19"/>
      <c r="H7" s="19"/>
      <c r="I7" s="19"/>
      <c r="J7" s="19"/>
      <c r="K7" s="19"/>
      <c r="L7" s="21"/>
      <c r="M7" s="21"/>
      <c r="N7" s="21"/>
      <c r="O7" s="21"/>
      <c r="P7" s="21"/>
      <c r="Q7">
        <f t="shared" si="0"/>
        <v>0</v>
      </c>
      <c r="W7" s="12">
        <v>0.125</v>
      </c>
      <c r="X7">
        <f t="shared" si="3"/>
        <v>0</v>
      </c>
      <c r="Y7">
        <f t="shared" si="1"/>
        <v>0</v>
      </c>
      <c r="Z7">
        <f t="shared" si="2"/>
        <v>0</v>
      </c>
      <c r="AA7" s="31">
        <f t="shared" si="4"/>
        <v>0</v>
      </c>
      <c r="AF7" s="12">
        <v>0.125</v>
      </c>
      <c r="AG7" s="31">
        <v>0</v>
      </c>
    </row>
    <row r="8" spans="1:33" x14ac:dyDescent="0.55000000000000004">
      <c r="A8" s="12">
        <v>0.16666666666666666</v>
      </c>
      <c r="B8" s="15"/>
      <c r="C8" s="15"/>
      <c r="D8" s="15"/>
      <c r="E8" s="15"/>
      <c r="F8" s="15"/>
      <c r="G8" s="19"/>
      <c r="H8" s="19"/>
      <c r="I8" s="19"/>
      <c r="J8" s="19"/>
      <c r="K8" s="19"/>
      <c r="L8" s="21"/>
      <c r="M8" s="21"/>
      <c r="N8" s="21"/>
      <c r="O8" s="21"/>
      <c r="P8" s="21"/>
      <c r="Q8">
        <f t="shared" si="0"/>
        <v>0</v>
      </c>
      <c r="W8" s="12">
        <v>0.16666666666666699</v>
      </c>
      <c r="X8">
        <f t="shared" si="3"/>
        <v>0</v>
      </c>
      <c r="Y8">
        <f t="shared" si="1"/>
        <v>0</v>
      </c>
      <c r="Z8">
        <f t="shared" si="2"/>
        <v>0</v>
      </c>
      <c r="AA8" s="31">
        <f t="shared" si="4"/>
        <v>0</v>
      </c>
      <c r="AF8" s="12">
        <v>0.16666666666666699</v>
      </c>
      <c r="AG8" s="31">
        <v>0</v>
      </c>
    </row>
    <row r="9" spans="1:33" x14ac:dyDescent="0.55000000000000004">
      <c r="A9" s="12">
        <v>0.20833333333333334</v>
      </c>
      <c r="B9" s="15"/>
      <c r="C9" s="15"/>
      <c r="D9" s="15"/>
      <c r="E9" s="17"/>
      <c r="F9" s="15"/>
      <c r="G9" s="19"/>
      <c r="H9" s="19"/>
      <c r="I9" s="19"/>
      <c r="J9" s="19"/>
      <c r="K9" s="19"/>
      <c r="L9" s="21">
        <v>1</v>
      </c>
      <c r="M9" s="21"/>
      <c r="N9" s="21"/>
      <c r="O9" s="21"/>
      <c r="P9" s="21"/>
      <c r="Q9">
        <f t="shared" si="0"/>
        <v>1</v>
      </c>
      <c r="W9" s="12">
        <v>0.20833333333333301</v>
      </c>
      <c r="X9">
        <f t="shared" si="3"/>
        <v>0</v>
      </c>
      <c r="Y9">
        <f t="shared" si="1"/>
        <v>0</v>
      </c>
      <c r="Z9">
        <f t="shared" si="2"/>
        <v>1</v>
      </c>
      <c r="AA9" s="31">
        <f t="shared" si="4"/>
        <v>0.33333333333333331</v>
      </c>
      <c r="AF9" s="12">
        <v>0.20833333333333301</v>
      </c>
      <c r="AG9" s="31">
        <v>0.33333333333333331</v>
      </c>
    </row>
    <row r="10" spans="1:33" x14ac:dyDescent="0.55000000000000004">
      <c r="A10" s="12">
        <v>0.25</v>
      </c>
      <c r="B10" s="15"/>
      <c r="C10" s="15"/>
      <c r="D10" s="15"/>
      <c r="E10" s="17"/>
      <c r="F10" s="15">
        <v>1</v>
      </c>
      <c r="G10" s="19"/>
      <c r="H10" s="19"/>
      <c r="I10" s="19">
        <v>2</v>
      </c>
      <c r="J10" s="19"/>
      <c r="K10" s="19">
        <v>4</v>
      </c>
      <c r="L10" s="21">
        <v>1</v>
      </c>
      <c r="M10" s="21">
        <v>2</v>
      </c>
      <c r="N10" s="21"/>
      <c r="O10" s="21"/>
      <c r="P10" s="21"/>
      <c r="Q10">
        <f t="shared" si="0"/>
        <v>10</v>
      </c>
      <c r="W10" s="12">
        <v>0.25</v>
      </c>
      <c r="X10">
        <f t="shared" si="3"/>
        <v>1</v>
      </c>
      <c r="Y10">
        <f t="shared" si="1"/>
        <v>6</v>
      </c>
      <c r="Z10">
        <f t="shared" si="2"/>
        <v>3</v>
      </c>
      <c r="AA10" s="31">
        <f t="shared" si="4"/>
        <v>3.3333333333333335</v>
      </c>
      <c r="AF10" s="12">
        <v>0.25</v>
      </c>
      <c r="AG10" s="31">
        <v>3.3333333333333335</v>
      </c>
    </row>
    <row r="11" spans="1:33" x14ac:dyDescent="0.55000000000000004">
      <c r="A11" s="12">
        <v>0.29166666666666669</v>
      </c>
      <c r="B11" s="15"/>
      <c r="C11" s="15">
        <v>3</v>
      </c>
      <c r="D11" s="15">
        <v>2</v>
      </c>
      <c r="E11" s="15">
        <v>2</v>
      </c>
      <c r="F11" s="15">
        <v>5</v>
      </c>
      <c r="G11" s="19"/>
      <c r="H11" s="19">
        <v>1</v>
      </c>
      <c r="I11" s="19">
        <v>4</v>
      </c>
      <c r="J11" s="19">
        <v>5</v>
      </c>
      <c r="K11" s="19">
        <v>7</v>
      </c>
      <c r="L11" s="21">
        <v>2</v>
      </c>
      <c r="M11" s="21">
        <v>3</v>
      </c>
      <c r="N11" s="21"/>
      <c r="O11" s="21">
        <v>2</v>
      </c>
      <c r="P11" s="21">
        <v>2</v>
      </c>
      <c r="Q11">
        <f t="shared" si="0"/>
        <v>38</v>
      </c>
      <c r="W11" s="12">
        <v>0.29166666666666702</v>
      </c>
      <c r="X11">
        <f t="shared" si="3"/>
        <v>12</v>
      </c>
      <c r="Y11">
        <f t="shared" si="1"/>
        <v>17</v>
      </c>
      <c r="Z11">
        <f t="shared" si="2"/>
        <v>9</v>
      </c>
      <c r="AA11" s="31">
        <f t="shared" si="4"/>
        <v>12.666666666666666</v>
      </c>
      <c r="AF11" s="12">
        <v>0.29166666666666702</v>
      </c>
      <c r="AG11" s="31">
        <v>12.666666666666666</v>
      </c>
    </row>
    <row r="12" spans="1:33" x14ac:dyDescent="0.55000000000000004">
      <c r="A12" s="12">
        <v>0.33333333333333331</v>
      </c>
      <c r="B12" s="15"/>
      <c r="C12" s="15">
        <v>8</v>
      </c>
      <c r="D12" s="15">
        <v>5</v>
      </c>
      <c r="E12" s="15">
        <v>12</v>
      </c>
      <c r="F12" s="15">
        <v>16</v>
      </c>
      <c r="G12" s="19">
        <v>3</v>
      </c>
      <c r="H12" s="19">
        <v>9</v>
      </c>
      <c r="I12" s="19">
        <v>14</v>
      </c>
      <c r="J12" s="19">
        <v>6</v>
      </c>
      <c r="K12" s="19">
        <v>5</v>
      </c>
      <c r="L12" s="21">
        <v>10</v>
      </c>
      <c r="M12" s="21">
        <v>13</v>
      </c>
      <c r="N12" s="21">
        <v>7</v>
      </c>
      <c r="O12" s="21">
        <v>15</v>
      </c>
      <c r="P12" s="21">
        <v>6</v>
      </c>
      <c r="Q12">
        <f t="shared" si="0"/>
        <v>129</v>
      </c>
      <c r="W12" s="12">
        <v>0.33333333333333298</v>
      </c>
      <c r="X12">
        <f t="shared" si="3"/>
        <v>41</v>
      </c>
      <c r="Y12">
        <f t="shared" si="1"/>
        <v>37</v>
      </c>
      <c r="Z12">
        <f t="shared" si="2"/>
        <v>51</v>
      </c>
      <c r="AA12" s="31">
        <f t="shared" si="4"/>
        <v>43</v>
      </c>
      <c r="AF12" s="12">
        <v>0.33333333333333298</v>
      </c>
      <c r="AG12" s="31">
        <v>43</v>
      </c>
    </row>
    <row r="13" spans="1:33" x14ac:dyDescent="0.55000000000000004">
      <c r="A13" s="12">
        <v>0.375</v>
      </c>
      <c r="B13" s="15"/>
      <c r="C13" s="15">
        <v>6</v>
      </c>
      <c r="D13" s="15">
        <v>4</v>
      </c>
      <c r="E13" s="15">
        <v>7</v>
      </c>
      <c r="F13" s="15">
        <v>18</v>
      </c>
      <c r="G13" s="19">
        <v>8</v>
      </c>
      <c r="H13" s="19">
        <v>13</v>
      </c>
      <c r="I13" s="19">
        <v>9</v>
      </c>
      <c r="J13" s="19">
        <v>7</v>
      </c>
      <c r="K13" s="19">
        <v>4</v>
      </c>
      <c r="L13" s="21">
        <v>8</v>
      </c>
      <c r="M13" s="21">
        <v>10</v>
      </c>
      <c r="N13" s="21">
        <v>2</v>
      </c>
      <c r="O13" s="21">
        <v>16</v>
      </c>
      <c r="P13" s="21">
        <v>4</v>
      </c>
      <c r="Q13">
        <f t="shared" si="0"/>
        <v>116</v>
      </c>
      <c r="W13" s="12">
        <v>0.375</v>
      </c>
      <c r="X13">
        <f t="shared" si="3"/>
        <v>35</v>
      </c>
      <c r="Y13">
        <f t="shared" si="1"/>
        <v>41</v>
      </c>
      <c r="Z13">
        <f t="shared" si="2"/>
        <v>40</v>
      </c>
      <c r="AA13" s="31">
        <f t="shared" si="4"/>
        <v>38.666666666666664</v>
      </c>
      <c r="AF13" s="12">
        <v>0.375</v>
      </c>
      <c r="AG13" s="31">
        <v>38.666666666666664</v>
      </c>
    </row>
    <row r="14" spans="1:33" x14ac:dyDescent="0.55000000000000004">
      <c r="A14" s="12">
        <v>0.41666666666666669</v>
      </c>
      <c r="B14" s="15"/>
      <c r="C14" s="15">
        <v>11</v>
      </c>
      <c r="D14" s="15">
        <v>7</v>
      </c>
      <c r="E14" s="15">
        <v>8</v>
      </c>
      <c r="F14" s="15">
        <v>7</v>
      </c>
      <c r="G14" s="19">
        <v>12</v>
      </c>
      <c r="H14" s="19">
        <v>6</v>
      </c>
      <c r="I14" s="19">
        <v>4</v>
      </c>
      <c r="J14" s="19">
        <v>4</v>
      </c>
      <c r="K14" s="19">
        <v>7</v>
      </c>
      <c r="L14" s="21">
        <v>16</v>
      </c>
      <c r="M14" s="21">
        <v>9</v>
      </c>
      <c r="N14" s="21">
        <v>11</v>
      </c>
      <c r="O14" s="21">
        <v>15</v>
      </c>
      <c r="P14" s="21">
        <v>10</v>
      </c>
      <c r="Q14">
        <f t="shared" si="0"/>
        <v>127</v>
      </c>
      <c r="W14" s="12">
        <v>0.41666666666666702</v>
      </c>
      <c r="X14">
        <f t="shared" si="3"/>
        <v>33</v>
      </c>
      <c r="Y14">
        <f t="shared" si="1"/>
        <v>33</v>
      </c>
      <c r="Z14">
        <f t="shared" si="2"/>
        <v>61</v>
      </c>
      <c r="AA14" s="31">
        <f t="shared" si="4"/>
        <v>42.333333333333336</v>
      </c>
      <c r="AF14" s="12">
        <v>0.41666666666666702</v>
      </c>
      <c r="AG14" s="31">
        <v>42.333333333333336</v>
      </c>
    </row>
    <row r="15" spans="1:33" x14ac:dyDescent="0.55000000000000004">
      <c r="A15" s="12">
        <v>0.45833333333333331</v>
      </c>
      <c r="B15" s="15"/>
      <c r="C15" s="15">
        <v>7</v>
      </c>
      <c r="D15" s="15">
        <v>6</v>
      </c>
      <c r="E15" s="15">
        <v>10</v>
      </c>
      <c r="F15" s="15">
        <v>18</v>
      </c>
      <c r="G15" s="19">
        <v>9</v>
      </c>
      <c r="H15" s="19">
        <v>19</v>
      </c>
      <c r="I15" s="19">
        <v>14</v>
      </c>
      <c r="J15" s="19">
        <v>5</v>
      </c>
      <c r="K15" s="19">
        <v>4</v>
      </c>
      <c r="L15" s="21">
        <v>20</v>
      </c>
      <c r="M15" s="21">
        <v>5</v>
      </c>
      <c r="N15" s="21">
        <v>13</v>
      </c>
      <c r="O15" s="21">
        <v>19</v>
      </c>
      <c r="P15" s="21">
        <v>10</v>
      </c>
      <c r="Q15">
        <f t="shared" si="0"/>
        <v>159</v>
      </c>
      <c r="W15" s="12">
        <v>0.45833333333333298</v>
      </c>
      <c r="X15">
        <f t="shared" si="3"/>
        <v>41</v>
      </c>
      <c r="Y15">
        <f t="shared" si="1"/>
        <v>51</v>
      </c>
      <c r="Z15">
        <f t="shared" si="2"/>
        <v>67</v>
      </c>
      <c r="AA15" s="31">
        <f t="shared" si="4"/>
        <v>53</v>
      </c>
      <c r="AF15" s="12">
        <v>0.45833333333333298</v>
      </c>
      <c r="AG15" s="31">
        <v>53</v>
      </c>
    </row>
    <row r="16" spans="1:33" x14ac:dyDescent="0.55000000000000004">
      <c r="A16" s="12">
        <v>0.5</v>
      </c>
      <c r="B16" s="15"/>
      <c r="C16" s="15">
        <v>8</v>
      </c>
      <c r="D16" s="15">
        <v>3</v>
      </c>
      <c r="E16" s="15">
        <v>11</v>
      </c>
      <c r="F16" s="15">
        <v>1</v>
      </c>
      <c r="G16" s="19">
        <v>8</v>
      </c>
      <c r="H16" s="19">
        <v>4</v>
      </c>
      <c r="I16" s="19">
        <v>12</v>
      </c>
      <c r="J16" s="19">
        <v>8</v>
      </c>
      <c r="K16" s="19">
        <v>10</v>
      </c>
      <c r="L16" s="21">
        <v>5</v>
      </c>
      <c r="M16" s="21">
        <v>3</v>
      </c>
      <c r="N16" s="21">
        <v>3</v>
      </c>
      <c r="O16" s="21">
        <v>10</v>
      </c>
      <c r="P16" s="21">
        <v>6</v>
      </c>
      <c r="Q16">
        <f t="shared" si="0"/>
        <v>92</v>
      </c>
      <c r="W16" s="12">
        <v>0.5</v>
      </c>
      <c r="X16">
        <f t="shared" si="3"/>
        <v>23</v>
      </c>
      <c r="Y16">
        <f t="shared" si="1"/>
        <v>42</v>
      </c>
      <c r="Z16">
        <f t="shared" si="2"/>
        <v>27</v>
      </c>
      <c r="AA16" s="31">
        <f t="shared" si="4"/>
        <v>30.666666666666668</v>
      </c>
      <c r="AF16" s="12">
        <v>0.5</v>
      </c>
      <c r="AG16" s="31">
        <v>30.666666666666668</v>
      </c>
    </row>
    <row r="17" spans="1:33" x14ac:dyDescent="0.55000000000000004">
      <c r="A17" s="12">
        <v>0.54166666666666663</v>
      </c>
      <c r="B17" s="15"/>
      <c r="C17" s="15">
        <v>13</v>
      </c>
      <c r="D17" s="15">
        <v>5</v>
      </c>
      <c r="E17" s="15">
        <v>6</v>
      </c>
      <c r="F17" s="15">
        <v>7</v>
      </c>
      <c r="G17" s="19">
        <v>4</v>
      </c>
      <c r="H17" s="19">
        <v>11</v>
      </c>
      <c r="I17" s="19">
        <v>6</v>
      </c>
      <c r="J17" s="19">
        <v>5</v>
      </c>
      <c r="K17" s="19">
        <v>8</v>
      </c>
      <c r="L17" s="21">
        <v>9</v>
      </c>
      <c r="M17" s="21">
        <v>7</v>
      </c>
      <c r="N17" s="21">
        <v>9</v>
      </c>
      <c r="O17" s="21">
        <v>8</v>
      </c>
      <c r="P17" s="21">
        <v>12</v>
      </c>
      <c r="Q17">
        <f t="shared" si="0"/>
        <v>110</v>
      </c>
      <c r="W17" s="12">
        <v>0.54166666666666696</v>
      </c>
      <c r="X17">
        <f t="shared" si="3"/>
        <v>31</v>
      </c>
      <c r="Y17">
        <f t="shared" si="1"/>
        <v>34</v>
      </c>
      <c r="Z17">
        <f t="shared" si="2"/>
        <v>45</v>
      </c>
      <c r="AA17" s="31">
        <f t="shared" si="4"/>
        <v>36.666666666666664</v>
      </c>
      <c r="AF17" s="12">
        <v>0.54166666666666696</v>
      </c>
      <c r="AG17" s="31">
        <v>36.666666666666664</v>
      </c>
    </row>
    <row r="18" spans="1:33" x14ac:dyDescent="0.55000000000000004">
      <c r="A18" s="12">
        <v>0.58333333333333337</v>
      </c>
      <c r="B18" s="15">
        <v>12</v>
      </c>
      <c r="C18" s="15">
        <v>13</v>
      </c>
      <c r="D18" s="15">
        <v>5</v>
      </c>
      <c r="E18" s="15">
        <v>5</v>
      </c>
      <c r="F18" s="15">
        <v>11</v>
      </c>
      <c r="G18" s="19">
        <v>9</v>
      </c>
      <c r="H18" s="19">
        <v>4</v>
      </c>
      <c r="I18" s="19">
        <v>15</v>
      </c>
      <c r="J18" s="19">
        <v>8</v>
      </c>
      <c r="K18" s="19">
        <v>6</v>
      </c>
      <c r="L18" s="21">
        <v>7</v>
      </c>
      <c r="M18" s="21">
        <v>7</v>
      </c>
      <c r="N18" s="21">
        <v>10</v>
      </c>
      <c r="O18" s="21">
        <v>14</v>
      </c>
      <c r="P18" s="21">
        <v>13</v>
      </c>
      <c r="Q18">
        <f t="shared" si="0"/>
        <v>139</v>
      </c>
      <c r="W18" s="12">
        <v>0.58333333333333304</v>
      </c>
      <c r="X18">
        <f t="shared" si="3"/>
        <v>46</v>
      </c>
      <c r="Y18">
        <f t="shared" si="1"/>
        <v>42</v>
      </c>
      <c r="Z18">
        <f t="shared" si="2"/>
        <v>51</v>
      </c>
      <c r="AA18" s="31">
        <f t="shared" si="4"/>
        <v>46.333333333333336</v>
      </c>
      <c r="AF18" s="12">
        <v>0.58333333333333304</v>
      </c>
      <c r="AG18" s="31">
        <v>46.333333333333336</v>
      </c>
    </row>
    <row r="19" spans="1:33" x14ac:dyDescent="0.55000000000000004">
      <c r="A19" s="12">
        <v>0.625</v>
      </c>
      <c r="B19" s="15">
        <v>10</v>
      </c>
      <c r="C19" s="15">
        <v>6</v>
      </c>
      <c r="D19" s="15">
        <v>3</v>
      </c>
      <c r="E19" s="15">
        <v>6</v>
      </c>
      <c r="F19" s="15">
        <v>5</v>
      </c>
      <c r="G19" s="19">
        <v>4</v>
      </c>
      <c r="H19" s="19">
        <v>6</v>
      </c>
      <c r="I19" s="19">
        <v>10</v>
      </c>
      <c r="J19" s="19">
        <v>6</v>
      </c>
      <c r="K19" s="19">
        <v>6</v>
      </c>
      <c r="L19" s="21">
        <v>7</v>
      </c>
      <c r="M19" s="21">
        <v>3</v>
      </c>
      <c r="N19" s="21">
        <v>6</v>
      </c>
      <c r="O19" s="21">
        <v>8</v>
      </c>
      <c r="P19" s="21">
        <v>6</v>
      </c>
      <c r="Q19">
        <f t="shared" si="0"/>
        <v>92</v>
      </c>
      <c r="W19" s="12">
        <v>0.625</v>
      </c>
      <c r="X19">
        <f t="shared" si="3"/>
        <v>30</v>
      </c>
      <c r="Y19">
        <f t="shared" si="1"/>
        <v>32</v>
      </c>
      <c r="Z19">
        <f t="shared" si="2"/>
        <v>30</v>
      </c>
      <c r="AA19" s="31">
        <f t="shared" si="4"/>
        <v>30.666666666666668</v>
      </c>
      <c r="AF19" s="12">
        <v>0.625</v>
      </c>
      <c r="AG19" s="31">
        <v>30.666666666666668</v>
      </c>
    </row>
    <row r="20" spans="1:33" x14ac:dyDescent="0.55000000000000004">
      <c r="A20" s="12">
        <v>0.66666666666666663</v>
      </c>
      <c r="B20" s="15">
        <v>15</v>
      </c>
      <c r="C20" s="15">
        <v>2</v>
      </c>
      <c r="D20" s="15">
        <v>2</v>
      </c>
      <c r="E20" s="15">
        <v>8</v>
      </c>
      <c r="F20" s="15">
        <v>9</v>
      </c>
      <c r="G20" s="19">
        <v>6</v>
      </c>
      <c r="H20" s="19">
        <v>8</v>
      </c>
      <c r="I20" s="19">
        <v>7</v>
      </c>
      <c r="J20" s="19">
        <v>6</v>
      </c>
      <c r="K20" s="19">
        <v>5</v>
      </c>
      <c r="L20" s="21">
        <v>6</v>
      </c>
      <c r="M20" s="21">
        <v>10</v>
      </c>
      <c r="N20" s="21">
        <v>9</v>
      </c>
      <c r="O20" s="21">
        <v>6</v>
      </c>
      <c r="P20" s="21">
        <v>4</v>
      </c>
      <c r="Q20">
        <f t="shared" si="0"/>
        <v>103</v>
      </c>
      <c r="W20" s="12">
        <v>0.66666666666666696</v>
      </c>
      <c r="X20">
        <f t="shared" si="3"/>
        <v>36</v>
      </c>
      <c r="Y20">
        <f t="shared" si="1"/>
        <v>32</v>
      </c>
      <c r="Z20">
        <f t="shared" si="2"/>
        <v>35</v>
      </c>
      <c r="AA20" s="31">
        <f t="shared" si="4"/>
        <v>34.333333333333336</v>
      </c>
      <c r="AF20" s="12">
        <v>0.66666666666666696</v>
      </c>
      <c r="AG20" s="31">
        <v>34.333333333333336</v>
      </c>
    </row>
    <row r="21" spans="1:33" x14ac:dyDescent="0.55000000000000004">
      <c r="A21" s="12">
        <v>0.70833333333333337</v>
      </c>
      <c r="B21" s="15">
        <v>9</v>
      </c>
      <c r="C21" s="15"/>
      <c r="D21" s="15"/>
      <c r="E21" s="15">
        <v>6</v>
      </c>
      <c r="F21" s="15">
        <v>3</v>
      </c>
      <c r="G21" s="19">
        <v>1</v>
      </c>
      <c r="H21" s="19">
        <v>11</v>
      </c>
      <c r="I21" s="19">
        <v>1</v>
      </c>
      <c r="J21" s="19">
        <v>5</v>
      </c>
      <c r="K21" s="19"/>
      <c r="L21" s="21">
        <v>3</v>
      </c>
      <c r="M21" s="21"/>
      <c r="N21" s="21"/>
      <c r="O21" s="21"/>
      <c r="P21" s="21">
        <v>2</v>
      </c>
      <c r="Q21">
        <f t="shared" si="0"/>
        <v>41</v>
      </c>
      <c r="W21" s="12">
        <v>0.70833333333333304</v>
      </c>
      <c r="X21">
        <f t="shared" si="3"/>
        <v>18</v>
      </c>
      <c r="Y21">
        <f t="shared" si="1"/>
        <v>18</v>
      </c>
      <c r="Z21">
        <f t="shared" si="2"/>
        <v>5</v>
      </c>
      <c r="AA21" s="31">
        <f t="shared" si="4"/>
        <v>13.666666666666666</v>
      </c>
      <c r="AF21" s="12">
        <v>0.70833333333333304</v>
      </c>
      <c r="AG21" s="31">
        <v>13.666666666666666</v>
      </c>
    </row>
    <row r="22" spans="1:33" x14ac:dyDescent="0.55000000000000004">
      <c r="A22" s="12">
        <v>0.75</v>
      </c>
      <c r="B22" s="15"/>
      <c r="C22" s="15">
        <v>2</v>
      </c>
      <c r="D22" s="15"/>
      <c r="E22" s="15">
        <v>2</v>
      </c>
      <c r="F22" s="15">
        <v>2</v>
      </c>
      <c r="G22" s="19">
        <v>1</v>
      </c>
      <c r="H22" s="19">
        <v>3</v>
      </c>
      <c r="I22" s="19"/>
      <c r="J22" s="19">
        <v>4</v>
      </c>
      <c r="K22" s="19">
        <v>2</v>
      </c>
      <c r="L22" s="21">
        <v>2</v>
      </c>
      <c r="M22" s="21"/>
      <c r="N22" s="21">
        <v>1</v>
      </c>
      <c r="O22" s="21"/>
      <c r="P22" s="21">
        <v>1</v>
      </c>
      <c r="Q22">
        <f t="shared" si="0"/>
        <v>20</v>
      </c>
      <c r="W22" s="12">
        <v>0.75</v>
      </c>
      <c r="X22">
        <f t="shared" si="3"/>
        <v>6</v>
      </c>
      <c r="Y22">
        <f t="shared" si="1"/>
        <v>10</v>
      </c>
      <c r="Z22">
        <f t="shared" si="2"/>
        <v>4</v>
      </c>
      <c r="AA22" s="31">
        <f t="shared" si="4"/>
        <v>6.666666666666667</v>
      </c>
      <c r="AF22" s="12">
        <v>0.75</v>
      </c>
      <c r="AG22" s="31">
        <v>6.666666666666667</v>
      </c>
    </row>
    <row r="23" spans="1:33" x14ac:dyDescent="0.55000000000000004">
      <c r="A23" s="12">
        <v>0.79166666666666663</v>
      </c>
      <c r="B23" s="15">
        <v>1</v>
      </c>
      <c r="C23" s="15">
        <v>1</v>
      </c>
      <c r="D23" s="15"/>
      <c r="E23" s="15"/>
      <c r="F23" s="15"/>
      <c r="G23" s="19">
        <v>2</v>
      </c>
      <c r="H23" s="19">
        <v>1</v>
      </c>
      <c r="I23" s="19">
        <v>1</v>
      </c>
      <c r="J23" s="19">
        <v>1</v>
      </c>
      <c r="K23" s="19"/>
      <c r="L23" s="21"/>
      <c r="M23" s="21"/>
      <c r="N23" s="21"/>
      <c r="O23" s="21"/>
      <c r="P23" s="21">
        <v>1</v>
      </c>
      <c r="Q23">
        <f t="shared" si="0"/>
        <v>8</v>
      </c>
      <c r="W23" s="12">
        <v>0.79166666666666696</v>
      </c>
      <c r="X23">
        <f t="shared" si="3"/>
        <v>2</v>
      </c>
      <c r="Y23">
        <f t="shared" si="1"/>
        <v>5</v>
      </c>
      <c r="Z23">
        <f t="shared" si="2"/>
        <v>1</v>
      </c>
      <c r="AA23" s="31">
        <f t="shared" si="4"/>
        <v>2.6666666666666665</v>
      </c>
      <c r="AF23" s="12">
        <v>0.79166666666666696</v>
      </c>
      <c r="AG23" s="31">
        <v>2.6666666666666665</v>
      </c>
    </row>
    <row r="24" spans="1:33" x14ac:dyDescent="0.55000000000000004">
      <c r="A24" s="12">
        <v>0.83333333333333337</v>
      </c>
      <c r="B24" s="15"/>
      <c r="C24" s="15">
        <v>3</v>
      </c>
      <c r="D24" s="15"/>
      <c r="E24" s="15">
        <v>2</v>
      </c>
      <c r="F24" s="15"/>
      <c r="G24" s="19"/>
      <c r="H24" s="19">
        <v>3</v>
      </c>
      <c r="I24" s="19"/>
      <c r="J24" s="19">
        <v>3</v>
      </c>
      <c r="K24" s="19"/>
      <c r="L24" s="21"/>
      <c r="M24" s="21">
        <v>1</v>
      </c>
      <c r="N24" s="21">
        <v>2</v>
      </c>
      <c r="O24" s="21"/>
      <c r="P24" s="21"/>
      <c r="Q24">
        <f t="shared" si="0"/>
        <v>14</v>
      </c>
      <c r="W24" s="12">
        <v>0.83333333333333304</v>
      </c>
      <c r="X24">
        <f t="shared" si="3"/>
        <v>5</v>
      </c>
      <c r="Y24">
        <f t="shared" si="1"/>
        <v>6</v>
      </c>
      <c r="Z24">
        <f t="shared" si="2"/>
        <v>3</v>
      </c>
      <c r="AA24" s="31">
        <f t="shared" si="4"/>
        <v>4.666666666666667</v>
      </c>
      <c r="AF24" s="12">
        <v>0.83333333333333304</v>
      </c>
      <c r="AG24" s="31">
        <v>4.666666666666667</v>
      </c>
    </row>
    <row r="25" spans="1:33" x14ac:dyDescent="0.55000000000000004">
      <c r="A25" s="12">
        <v>0.875</v>
      </c>
      <c r="B25" s="15">
        <v>2</v>
      </c>
      <c r="C25" s="15">
        <v>5</v>
      </c>
      <c r="D25" s="15"/>
      <c r="E25" s="15"/>
      <c r="F25" s="15"/>
      <c r="G25" s="19"/>
      <c r="H25" s="19">
        <v>1</v>
      </c>
      <c r="I25" s="19"/>
      <c r="J25" s="19"/>
      <c r="K25" s="19"/>
      <c r="L25" s="21"/>
      <c r="M25" s="21"/>
      <c r="N25" s="21"/>
      <c r="O25" s="21"/>
      <c r="P25" s="21"/>
      <c r="Q25">
        <f t="shared" si="0"/>
        <v>8</v>
      </c>
      <c r="W25" s="12">
        <v>0.875</v>
      </c>
      <c r="X25">
        <f t="shared" si="3"/>
        <v>7</v>
      </c>
      <c r="Y25">
        <f t="shared" si="1"/>
        <v>1</v>
      </c>
      <c r="Z25">
        <f t="shared" si="2"/>
        <v>0</v>
      </c>
      <c r="AA25" s="31">
        <f t="shared" si="4"/>
        <v>2.6666666666666665</v>
      </c>
      <c r="AF25" s="12">
        <v>0.875</v>
      </c>
      <c r="AG25" s="31">
        <v>2.6666666666666665</v>
      </c>
    </row>
    <row r="26" spans="1:33" x14ac:dyDescent="0.55000000000000004">
      <c r="A26" s="12">
        <v>0.91666666666666663</v>
      </c>
      <c r="B26" s="15"/>
      <c r="C26" s="15"/>
      <c r="D26" s="15"/>
      <c r="E26" s="15"/>
      <c r="F26" s="15"/>
      <c r="G26" s="19"/>
      <c r="H26" s="19"/>
      <c r="I26" s="19"/>
      <c r="J26" s="19"/>
      <c r="K26" s="19"/>
      <c r="L26" s="21"/>
      <c r="M26" s="21"/>
      <c r="N26" s="21">
        <v>1</v>
      </c>
      <c r="O26" s="21"/>
      <c r="P26" s="21">
        <v>3</v>
      </c>
      <c r="Q26">
        <f t="shared" si="0"/>
        <v>4</v>
      </c>
      <c r="W26" s="12">
        <v>0.91666666666666696</v>
      </c>
      <c r="X26">
        <f t="shared" si="3"/>
        <v>0</v>
      </c>
      <c r="Y26">
        <f t="shared" si="1"/>
        <v>0</v>
      </c>
      <c r="Z26">
        <f t="shared" si="2"/>
        <v>4</v>
      </c>
      <c r="AA26" s="31">
        <f t="shared" si="4"/>
        <v>1.3333333333333333</v>
      </c>
      <c r="AF26" s="12">
        <v>0.91666666666666696</v>
      </c>
      <c r="AG26" s="31">
        <v>1.3333333333333333</v>
      </c>
    </row>
    <row r="27" spans="1:33" x14ac:dyDescent="0.55000000000000004">
      <c r="A27" s="12">
        <v>0.95833333333333337</v>
      </c>
      <c r="B27" s="15"/>
      <c r="C27" s="15"/>
      <c r="D27" s="15"/>
      <c r="E27" s="15"/>
      <c r="F27" s="15"/>
      <c r="G27" s="19"/>
      <c r="H27" s="19">
        <v>1</v>
      </c>
      <c r="I27" s="19"/>
      <c r="J27" s="19">
        <v>2</v>
      </c>
      <c r="K27" s="19"/>
      <c r="L27" s="21"/>
      <c r="M27" s="21"/>
      <c r="N27" s="21"/>
      <c r="O27" s="21"/>
      <c r="P27" s="21"/>
      <c r="Q27">
        <f t="shared" si="0"/>
        <v>3</v>
      </c>
      <c r="W27" s="12">
        <v>0.95833333333333304</v>
      </c>
      <c r="X27">
        <f t="shared" si="3"/>
        <v>0</v>
      </c>
      <c r="Y27">
        <f t="shared" si="1"/>
        <v>3</v>
      </c>
      <c r="Z27">
        <f t="shared" si="2"/>
        <v>0</v>
      </c>
      <c r="AA27" s="31">
        <f t="shared" si="4"/>
        <v>1</v>
      </c>
      <c r="AF27" s="12">
        <v>0.95833333333333304</v>
      </c>
      <c r="AG27" s="31">
        <v>1</v>
      </c>
    </row>
    <row r="28" spans="1:33" x14ac:dyDescent="0.55000000000000004">
      <c r="A28" s="10" t="s">
        <v>12</v>
      </c>
      <c r="B28" s="15">
        <f t="shared" ref="B28:J28" si="5">SUM(B4:B27)</f>
        <v>49</v>
      </c>
      <c r="C28" s="15">
        <f t="shared" si="5"/>
        <v>88</v>
      </c>
      <c r="D28" s="15">
        <f t="shared" si="5"/>
        <v>43</v>
      </c>
      <c r="E28" s="15">
        <f t="shared" si="5"/>
        <v>85</v>
      </c>
      <c r="F28" s="15">
        <f t="shared" si="5"/>
        <v>103</v>
      </c>
      <c r="G28" s="19">
        <f t="shared" si="5"/>
        <v>67</v>
      </c>
      <c r="H28" s="19">
        <f t="shared" si="5"/>
        <v>101</v>
      </c>
      <c r="I28" s="19">
        <f t="shared" si="5"/>
        <v>100</v>
      </c>
      <c r="J28" s="19">
        <f t="shared" si="5"/>
        <v>75</v>
      </c>
      <c r="K28" s="19">
        <f t="shared" ref="K28:P28" si="6">SUM(K4:K26)</f>
        <v>68</v>
      </c>
      <c r="L28" s="21">
        <f t="shared" si="6"/>
        <v>97</v>
      </c>
      <c r="M28" s="21">
        <f t="shared" si="6"/>
        <v>73</v>
      </c>
      <c r="N28" s="21">
        <f t="shared" si="6"/>
        <v>74</v>
      </c>
      <c r="O28" s="21">
        <f t="shared" si="6"/>
        <v>113</v>
      </c>
      <c r="P28" s="21">
        <f t="shared" si="6"/>
        <v>80</v>
      </c>
      <c r="Q28">
        <f t="shared" si="0"/>
        <v>1216</v>
      </c>
    </row>
    <row r="29" spans="1:33" ht="24" customHeight="1" x14ac:dyDescent="0.55000000000000004">
      <c r="A29" s="11" t="s">
        <v>19</v>
      </c>
      <c r="B29" s="15">
        <f>SUM(B11:B21)</f>
        <v>46</v>
      </c>
      <c r="C29" s="15">
        <f t="shared" ref="C29:F29" si="7">SUM(C11:C21)</f>
        <v>77</v>
      </c>
      <c r="D29" s="15">
        <f t="shared" si="7"/>
        <v>42</v>
      </c>
      <c r="E29" s="15">
        <f t="shared" si="7"/>
        <v>81</v>
      </c>
      <c r="F29" s="15">
        <f t="shared" si="7"/>
        <v>100</v>
      </c>
      <c r="G29" s="19">
        <f t="shared" ref="G29:P29" si="8">SUM(G11:G21)</f>
        <v>64</v>
      </c>
      <c r="H29" s="19">
        <f t="shared" si="8"/>
        <v>92</v>
      </c>
      <c r="I29" s="19">
        <f t="shared" si="8"/>
        <v>96</v>
      </c>
      <c r="J29" s="19">
        <f t="shared" si="8"/>
        <v>65</v>
      </c>
      <c r="K29" s="19">
        <f t="shared" si="8"/>
        <v>62</v>
      </c>
      <c r="L29" s="21">
        <f t="shared" si="8"/>
        <v>93</v>
      </c>
      <c r="M29" s="21">
        <f t="shared" si="8"/>
        <v>70</v>
      </c>
      <c r="N29" s="21">
        <f t="shared" si="8"/>
        <v>70</v>
      </c>
      <c r="O29" s="21">
        <f t="shared" si="8"/>
        <v>113</v>
      </c>
      <c r="P29" s="21">
        <f t="shared" si="8"/>
        <v>75</v>
      </c>
      <c r="Q29">
        <f t="shared" si="0"/>
        <v>1146</v>
      </c>
    </row>
    <row r="30" spans="1:33" x14ac:dyDescent="0.55000000000000004">
      <c r="A30" s="11"/>
    </row>
    <row r="31" spans="1:33" x14ac:dyDescent="0.55000000000000004">
      <c r="A31" s="11"/>
    </row>
    <row r="43" spans="28:28" x14ac:dyDescent="0.55000000000000004">
      <c r="AB43" t="s">
        <v>20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1D647-7582-4FD8-9A4E-DBE1B922CD7E}">
  <dimension ref="H2:L4"/>
  <sheetViews>
    <sheetView zoomScale="55" zoomScaleNormal="55" workbookViewId="0">
      <selection activeCell="W26" sqref="W26"/>
    </sheetView>
  </sheetViews>
  <sheetFormatPr defaultRowHeight="14.4" x14ac:dyDescent="0.55000000000000004"/>
  <sheetData>
    <row r="2" spans="8:12" x14ac:dyDescent="0.55000000000000004">
      <c r="H2" t="s">
        <v>29</v>
      </c>
      <c r="I2" t="s">
        <v>2</v>
      </c>
      <c r="J2" t="s">
        <v>4</v>
      </c>
      <c r="K2" t="s">
        <v>6</v>
      </c>
      <c r="L2" t="s">
        <v>25</v>
      </c>
    </row>
    <row r="3" spans="8:12" x14ac:dyDescent="0.55000000000000004">
      <c r="H3">
        <v>1010</v>
      </c>
      <c r="I3">
        <v>102</v>
      </c>
      <c r="J3">
        <v>76</v>
      </c>
      <c r="K3">
        <v>25</v>
      </c>
      <c r="L3">
        <v>3</v>
      </c>
    </row>
    <row r="4" spans="8:12" x14ac:dyDescent="0.55000000000000004">
      <c r="H4" s="9" cm="1">
        <f t="array" ref="H4:L4">H3:L3/1216*100</f>
        <v>83.05921052631578</v>
      </c>
      <c r="I4" s="9">
        <v>8.3881578947368425</v>
      </c>
      <c r="J4" s="9">
        <v>6.25</v>
      </c>
      <c r="K4" s="9">
        <v>2.0559210526315792</v>
      </c>
      <c r="L4" s="9">
        <v>0.24671052631578946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46A8D-2153-45BD-B9F6-A7B507CC9B2B}">
  <dimension ref="A1:V27"/>
  <sheetViews>
    <sheetView topLeftCell="X5" zoomScale="85" zoomScaleNormal="85" workbookViewId="0">
      <selection activeCell="AC6" sqref="AC6"/>
    </sheetView>
  </sheetViews>
  <sheetFormatPr defaultRowHeight="14.4" x14ac:dyDescent="0.55000000000000004"/>
  <cols>
    <col min="1" max="1" width="17.15625" customWidth="1"/>
    <col min="2" max="2" width="16.26171875" customWidth="1"/>
    <col min="3" max="5" width="13.68359375" bestFit="1" customWidth="1"/>
    <col min="6" max="6" width="10.68359375" customWidth="1"/>
    <col min="7" max="8" width="12.578125" bestFit="1" customWidth="1"/>
    <col min="14" max="14" width="4.68359375" customWidth="1"/>
    <col min="15" max="15" width="21.15625" customWidth="1"/>
    <col min="17" max="17" width="11.68359375" customWidth="1"/>
    <col min="18" max="18" width="9.26171875" bestFit="1" customWidth="1"/>
  </cols>
  <sheetData>
    <row r="1" spans="1:19" ht="28.8" x14ac:dyDescent="0.55000000000000004">
      <c r="A1" s="4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2"/>
      <c r="K1" t="s">
        <v>1</v>
      </c>
      <c r="L1" s="24">
        <v>0.8306</v>
      </c>
      <c r="O1" s="26" t="s">
        <v>21</v>
      </c>
      <c r="P1" s="28" t="s">
        <v>22</v>
      </c>
      <c r="Q1" s="29" t="s">
        <v>23</v>
      </c>
      <c r="R1" s="28" t="s">
        <v>24</v>
      </c>
      <c r="S1" s="29" t="s">
        <v>23</v>
      </c>
    </row>
    <row r="2" spans="1:19" x14ac:dyDescent="0.55000000000000004">
      <c r="A2" s="5">
        <v>45226</v>
      </c>
      <c r="B2" s="6">
        <v>36</v>
      </c>
      <c r="C2" s="6">
        <v>4</v>
      </c>
      <c r="D2" s="6">
        <v>0</v>
      </c>
      <c r="E2" s="6">
        <v>7</v>
      </c>
      <c r="F2" s="6">
        <v>0</v>
      </c>
      <c r="G2" s="6">
        <v>2</v>
      </c>
      <c r="H2" s="6">
        <v>0</v>
      </c>
      <c r="I2">
        <f t="shared" ref="I2:I17" si="0">SUM(B2:H2)</f>
        <v>49</v>
      </c>
      <c r="K2" t="s">
        <v>2</v>
      </c>
      <c r="L2" s="24">
        <v>8.3900000000000002E-2</v>
      </c>
      <c r="O2" s="26" t="s">
        <v>1</v>
      </c>
      <c r="P2" s="27">
        <v>140</v>
      </c>
      <c r="Q2" s="9">
        <f t="shared" ref="Q2:Q8" si="1">(P2/222)*100</f>
        <v>63.063063063063062</v>
      </c>
      <c r="R2" s="27">
        <v>1010</v>
      </c>
      <c r="S2" s="9">
        <f>(R2/1216)*100</f>
        <v>83.05921052631578</v>
      </c>
    </row>
    <row r="3" spans="1:19" x14ac:dyDescent="0.55000000000000004">
      <c r="A3" s="5">
        <v>45227</v>
      </c>
      <c r="B3" s="6">
        <v>75</v>
      </c>
      <c r="C3" s="6">
        <v>6</v>
      </c>
      <c r="D3" s="6">
        <v>0</v>
      </c>
      <c r="E3" s="6">
        <v>1</v>
      </c>
      <c r="F3" s="6">
        <v>0</v>
      </c>
      <c r="G3" s="6">
        <v>6</v>
      </c>
      <c r="H3" s="6">
        <v>0</v>
      </c>
      <c r="I3">
        <f t="shared" si="0"/>
        <v>88</v>
      </c>
      <c r="K3" t="s">
        <v>25</v>
      </c>
      <c r="L3" s="24">
        <v>2.5000000000000001E-3</v>
      </c>
      <c r="O3" s="26" t="s">
        <v>2</v>
      </c>
      <c r="P3" s="27">
        <v>1</v>
      </c>
      <c r="Q3" s="9">
        <f t="shared" si="1"/>
        <v>0.45045045045045046</v>
      </c>
      <c r="R3" s="27">
        <v>102</v>
      </c>
      <c r="S3" s="9">
        <f t="shared" ref="S3:S8" si="2">(R3/1216)*100</f>
        <v>8.3881578947368425</v>
      </c>
    </row>
    <row r="4" spans="1:19" x14ac:dyDescent="0.55000000000000004">
      <c r="A4" s="5">
        <v>45228</v>
      </c>
      <c r="B4" s="6">
        <v>36</v>
      </c>
      <c r="C4" s="6">
        <v>2</v>
      </c>
      <c r="D4" s="6">
        <v>0</v>
      </c>
      <c r="E4" s="6">
        <v>3</v>
      </c>
      <c r="F4" s="6">
        <v>0</v>
      </c>
      <c r="G4" s="6">
        <v>2</v>
      </c>
      <c r="H4" s="6">
        <v>0</v>
      </c>
      <c r="I4">
        <f t="shared" si="0"/>
        <v>43</v>
      </c>
      <c r="K4" t="s">
        <v>4</v>
      </c>
      <c r="L4" s="24">
        <v>6.25E-2</v>
      </c>
      <c r="O4" s="26" t="s">
        <v>25</v>
      </c>
      <c r="P4" s="27">
        <v>0</v>
      </c>
      <c r="Q4" s="9">
        <f t="shared" si="1"/>
        <v>0</v>
      </c>
      <c r="R4" s="27">
        <v>3</v>
      </c>
      <c r="S4" s="9">
        <f t="shared" si="2"/>
        <v>0.24671052631578946</v>
      </c>
    </row>
    <row r="5" spans="1:19" x14ac:dyDescent="0.55000000000000004">
      <c r="A5" s="5">
        <v>45229</v>
      </c>
      <c r="B5" s="6">
        <v>71</v>
      </c>
      <c r="C5" s="6">
        <v>5</v>
      </c>
      <c r="D5" s="6">
        <v>0</v>
      </c>
      <c r="E5" s="6">
        <v>7</v>
      </c>
      <c r="F5" s="6">
        <v>0</v>
      </c>
      <c r="G5" s="6">
        <v>2</v>
      </c>
      <c r="H5" s="6">
        <v>0</v>
      </c>
      <c r="I5">
        <f t="shared" si="0"/>
        <v>85</v>
      </c>
      <c r="K5" t="s">
        <v>6</v>
      </c>
      <c r="L5" s="24">
        <v>2.06E-2</v>
      </c>
      <c r="O5" s="26" t="s">
        <v>4</v>
      </c>
      <c r="P5" s="27">
        <v>31</v>
      </c>
      <c r="Q5" s="9">
        <f t="shared" si="1"/>
        <v>13.963963963963963</v>
      </c>
      <c r="R5" s="27">
        <v>76</v>
      </c>
      <c r="S5" s="9">
        <f t="shared" si="2"/>
        <v>6.25</v>
      </c>
    </row>
    <row r="6" spans="1:19" x14ac:dyDescent="0.55000000000000004">
      <c r="A6" s="5">
        <v>45230</v>
      </c>
      <c r="B6" s="6">
        <v>88</v>
      </c>
      <c r="C6" s="6">
        <v>8</v>
      </c>
      <c r="D6" s="6">
        <v>0</v>
      </c>
      <c r="E6" s="6">
        <v>7</v>
      </c>
      <c r="F6" s="6">
        <v>0</v>
      </c>
      <c r="G6" s="6">
        <v>0</v>
      </c>
      <c r="H6" s="6">
        <v>0</v>
      </c>
      <c r="I6">
        <f t="shared" si="0"/>
        <v>103</v>
      </c>
      <c r="O6" s="26" t="s">
        <v>5</v>
      </c>
      <c r="P6" s="27">
        <v>1</v>
      </c>
      <c r="Q6" s="9">
        <f t="shared" si="1"/>
        <v>0.45045045045045046</v>
      </c>
      <c r="R6" s="27">
        <v>0</v>
      </c>
      <c r="S6" s="9">
        <f t="shared" si="2"/>
        <v>0</v>
      </c>
    </row>
    <row r="7" spans="1:19" x14ac:dyDescent="0.55000000000000004">
      <c r="A7" s="5">
        <v>45231</v>
      </c>
      <c r="B7" s="6">
        <v>58</v>
      </c>
      <c r="C7" s="6">
        <v>5</v>
      </c>
      <c r="D7" s="6">
        <v>0</v>
      </c>
      <c r="E7" s="6">
        <v>1</v>
      </c>
      <c r="F7" s="6">
        <v>0</v>
      </c>
      <c r="G7" s="6">
        <v>3</v>
      </c>
      <c r="H7" s="6">
        <v>0</v>
      </c>
      <c r="I7">
        <f t="shared" si="0"/>
        <v>67</v>
      </c>
      <c r="O7" s="26" t="s">
        <v>6</v>
      </c>
      <c r="P7" s="27">
        <v>44</v>
      </c>
      <c r="Q7" s="9">
        <f t="shared" si="1"/>
        <v>19.81981981981982</v>
      </c>
      <c r="R7" s="27">
        <v>25</v>
      </c>
      <c r="S7" s="9">
        <f t="shared" si="2"/>
        <v>2.0559210526315792</v>
      </c>
    </row>
    <row r="8" spans="1:19" x14ac:dyDescent="0.55000000000000004">
      <c r="A8" s="5">
        <v>45232</v>
      </c>
      <c r="B8" s="6">
        <v>88</v>
      </c>
      <c r="C8" s="6">
        <v>9</v>
      </c>
      <c r="D8" s="6">
        <v>0</v>
      </c>
      <c r="E8" s="6">
        <v>2</v>
      </c>
      <c r="F8" s="6">
        <v>0</v>
      </c>
      <c r="G8" s="6">
        <v>2</v>
      </c>
      <c r="H8" s="6">
        <v>0</v>
      </c>
      <c r="I8">
        <f t="shared" si="0"/>
        <v>101</v>
      </c>
      <c r="O8" s="26" t="s">
        <v>7</v>
      </c>
      <c r="P8" s="27">
        <v>4</v>
      </c>
      <c r="Q8" s="9">
        <f t="shared" si="1"/>
        <v>1.8018018018018018</v>
      </c>
      <c r="R8" s="27">
        <v>0</v>
      </c>
      <c r="S8" s="9">
        <f t="shared" si="2"/>
        <v>0</v>
      </c>
    </row>
    <row r="9" spans="1:19" x14ac:dyDescent="0.55000000000000004">
      <c r="A9" s="5">
        <v>45233</v>
      </c>
      <c r="B9" s="6">
        <v>77</v>
      </c>
      <c r="C9" s="6">
        <v>20</v>
      </c>
      <c r="D9" s="6">
        <v>0</v>
      </c>
      <c r="E9" s="6">
        <v>3</v>
      </c>
      <c r="F9" s="6">
        <v>0</v>
      </c>
      <c r="G9" s="6">
        <v>0</v>
      </c>
      <c r="H9" s="6">
        <v>0</v>
      </c>
      <c r="I9">
        <f t="shared" si="0"/>
        <v>100</v>
      </c>
      <c r="O9" s="26"/>
      <c r="P9" s="25">
        <v>222</v>
      </c>
      <c r="R9" s="25">
        <v>1216</v>
      </c>
    </row>
    <row r="10" spans="1:19" x14ac:dyDescent="0.55000000000000004">
      <c r="A10" s="5">
        <v>45234</v>
      </c>
      <c r="B10" s="6">
        <v>63</v>
      </c>
      <c r="C10" s="6">
        <v>3</v>
      </c>
      <c r="D10" s="6">
        <v>0</v>
      </c>
      <c r="E10" s="6">
        <v>8</v>
      </c>
      <c r="F10" s="6">
        <v>0</v>
      </c>
      <c r="G10" s="6">
        <v>1</v>
      </c>
      <c r="H10" s="6">
        <v>0</v>
      </c>
      <c r="I10">
        <f t="shared" si="0"/>
        <v>75</v>
      </c>
      <c r="O10" s="26"/>
      <c r="P10" s="25"/>
      <c r="Q10" s="25"/>
    </row>
    <row r="11" spans="1:19" x14ac:dyDescent="0.55000000000000004">
      <c r="A11" s="5">
        <v>45235</v>
      </c>
      <c r="B11" s="6">
        <v>58</v>
      </c>
      <c r="C11" s="6">
        <v>2</v>
      </c>
      <c r="D11" s="6">
        <v>0</v>
      </c>
      <c r="E11" s="6">
        <v>6</v>
      </c>
      <c r="F11" s="6">
        <v>0</v>
      </c>
      <c r="G11" s="6">
        <v>2</v>
      </c>
      <c r="H11" s="6">
        <v>0</v>
      </c>
      <c r="I11">
        <f t="shared" si="0"/>
        <v>68</v>
      </c>
      <c r="O11" s="26"/>
      <c r="P11" s="25"/>
      <c r="Q11" s="25"/>
    </row>
    <row r="12" spans="1:19" ht="28.8" x14ac:dyDescent="0.55000000000000004">
      <c r="A12" s="5">
        <v>45236</v>
      </c>
      <c r="B12" s="6">
        <v>78</v>
      </c>
      <c r="C12" s="6">
        <v>10</v>
      </c>
      <c r="D12" s="6">
        <v>0</v>
      </c>
      <c r="E12" s="6">
        <v>8</v>
      </c>
      <c r="F12" s="6">
        <v>0</v>
      </c>
      <c r="G12" s="6">
        <v>1</v>
      </c>
      <c r="H12" s="6">
        <v>0</v>
      </c>
      <c r="I12">
        <f t="shared" si="0"/>
        <v>97</v>
      </c>
      <c r="O12" s="26"/>
      <c r="P12" s="26" t="s">
        <v>21</v>
      </c>
      <c r="Q12" s="25" t="s">
        <v>30</v>
      </c>
      <c r="R12" t="s">
        <v>31</v>
      </c>
    </row>
    <row r="13" spans="1:19" ht="28.8" x14ac:dyDescent="0.55000000000000004">
      <c r="A13" s="5">
        <v>45237</v>
      </c>
      <c r="B13" s="6">
        <v>53</v>
      </c>
      <c r="C13" s="6">
        <v>10</v>
      </c>
      <c r="D13" s="6">
        <v>0</v>
      </c>
      <c r="E13" s="6">
        <v>9</v>
      </c>
      <c r="F13" s="6">
        <v>0</v>
      </c>
      <c r="G13" s="6">
        <v>1</v>
      </c>
      <c r="H13" s="6">
        <v>0</v>
      </c>
      <c r="I13">
        <f t="shared" si="0"/>
        <v>73</v>
      </c>
      <c r="P13" s="26" t="s">
        <v>1</v>
      </c>
      <c r="Q13" s="23">
        <v>63.063063063063098</v>
      </c>
      <c r="R13" s="23">
        <v>83.05921052631578</v>
      </c>
    </row>
    <row r="14" spans="1:19" ht="43.2" x14ac:dyDescent="0.55000000000000004">
      <c r="A14" s="5">
        <v>45238</v>
      </c>
      <c r="B14" s="6">
        <v>56</v>
      </c>
      <c r="C14" s="6">
        <v>5</v>
      </c>
      <c r="D14" s="6">
        <v>0</v>
      </c>
      <c r="E14" s="6">
        <v>11</v>
      </c>
      <c r="F14" s="6">
        <v>0</v>
      </c>
      <c r="G14" s="6">
        <v>2</v>
      </c>
      <c r="H14" s="6">
        <v>0</v>
      </c>
      <c r="I14">
        <f t="shared" si="0"/>
        <v>74</v>
      </c>
      <c r="P14" s="26" t="s">
        <v>2</v>
      </c>
      <c r="Q14" s="23">
        <v>0.45045045045045046</v>
      </c>
      <c r="R14" s="23">
        <v>8.3881578947368425</v>
      </c>
    </row>
    <row r="15" spans="1:19" ht="28.8" x14ac:dyDescent="0.55000000000000004">
      <c r="A15" s="5">
        <v>45239</v>
      </c>
      <c r="B15" s="6">
        <v>101</v>
      </c>
      <c r="C15" s="6">
        <v>6</v>
      </c>
      <c r="D15" s="6">
        <v>3</v>
      </c>
      <c r="E15" s="6">
        <v>2</v>
      </c>
      <c r="F15" s="6">
        <v>0</v>
      </c>
      <c r="G15" s="6">
        <v>1</v>
      </c>
      <c r="H15" s="6">
        <v>0</v>
      </c>
      <c r="I15">
        <f t="shared" si="0"/>
        <v>113</v>
      </c>
      <c r="P15" s="26" t="s">
        <v>25</v>
      </c>
      <c r="Q15" s="23">
        <v>0</v>
      </c>
      <c r="R15" s="23">
        <v>0.24671052631578946</v>
      </c>
    </row>
    <row r="16" spans="1:19" x14ac:dyDescent="0.55000000000000004">
      <c r="A16" s="5">
        <v>45240</v>
      </c>
      <c r="B16" s="6">
        <v>72</v>
      </c>
      <c r="C16" s="6">
        <v>7</v>
      </c>
      <c r="D16" s="6">
        <v>0</v>
      </c>
      <c r="E16" s="6">
        <v>1</v>
      </c>
      <c r="F16" s="6">
        <v>0</v>
      </c>
      <c r="G16" s="6">
        <v>0</v>
      </c>
      <c r="H16" s="6">
        <v>0</v>
      </c>
      <c r="I16">
        <f t="shared" si="0"/>
        <v>80</v>
      </c>
      <c r="O16" s="26"/>
      <c r="P16" s="26" t="s">
        <v>4</v>
      </c>
      <c r="Q16" s="30">
        <v>13.963963963963963</v>
      </c>
      <c r="R16" s="23">
        <v>6.25</v>
      </c>
    </row>
    <row r="17" spans="1:22" ht="43.2" x14ac:dyDescent="0.55000000000000004">
      <c r="A17" s="3" t="s">
        <v>11</v>
      </c>
      <c r="B17" s="6">
        <f t="shared" ref="B17:H17" si="3">SUM(B2:B16)</f>
        <v>1010</v>
      </c>
      <c r="C17" s="6">
        <f t="shared" si="3"/>
        <v>102</v>
      </c>
      <c r="D17" s="6">
        <f t="shared" si="3"/>
        <v>3</v>
      </c>
      <c r="E17" s="6">
        <f t="shared" si="3"/>
        <v>76</v>
      </c>
      <c r="F17" s="6">
        <f t="shared" si="3"/>
        <v>0</v>
      </c>
      <c r="G17" s="6">
        <f t="shared" si="3"/>
        <v>25</v>
      </c>
      <c r="H17" s="6">
        <f t="shared" si="3"/>
        <v>0</v>
      </c>
      <c r="I17">
        <f t="shared" si="0"/>
        <v>1216</v>
      </c>
      <c r="O17" s="26"/>
      <c r="P17" s="26" t="s">
        <v>5</v>
      </c>
      <c r="Q17" s="30">
        <v>0.45045045045045046</v>
      </c>
      <c r="R17" s="30">
        <v>0</v>
      </c>
      <c r="S17" s="3"/>
      <c r="T17" s="3"/>
      <c r="U17" s="3"/>
      <c r="V17" s="3"/>
    </row>
    <row r="18" spans="1:22" x14ac:dyDescent="0.55000000000000004">
      <c r="B18" s="23">
        <f>(B17/1216)*100</f>
        <v>83.05921052631578</v>
      </c>
      <c r="C18" s="23">
        <f t="shared" ref="C18:H18" si="4">(C17/1216)*100</f>
        <v>8.3881578947368425</v>
      </c>
      <c r="D18" s="23">
        <f t="shared" si="4"/>
        <v>0.24671052631578946</v>
      </c>
      <c r="E18" s="23">
        <f t="shared" si="4"/>
        <v>6.25</v>
      </c>
      <c r="F18" s="23">
        <f t="shared" si="4"/>
        <v>0</v>
      </c>
      <c r="G18" s="23">
        <f t="shared" si="4"/>
        <v>2.0559210526315792</v>
      </c>
      <c r="H18" s="23">
        <f t="shared" si="4"/>
        <v>0</v>
      </c>
      <c r="O18" s="26"/>
      <c r="P18" s="26" t="s">
        <v>6</v>
      </c>
      <c r="Q18" s="30">
        <v>19.81981981981982</v>
      </c>
      <c r="R18" s="23">
        <v>2.0559210526315792</v>
      </c>
    </row>
    <row r="19" spans="1:22" x14ac:dyDescent="0.55000000000000004">
      <c r="B19" s="3"/>
      <c r="C19" s="3"/>
      <c r="D19" s="3"/>
      <c r="E19" s="3"/>
      <c r="F19" s="3"/>
      <c r="G19" s="3"/>
      <c r="H19" s="3"/>
      <c r="O19" s="25"/>
      <c r="P19" s="26" t="s">
        <v>7</v>
      </c>
      <c r="Q19" s="30">
        <v>1.8018018018018018</v>
      </c>
      <c r="R19" s="23">
        <v>0</v>
      </c>
    </row>
    <row r="20" spans="1:22" x14ac:dyDescent="0.55000000000000004">
      <c r="O20" s="25"/>
      <c r="P20" s="25"/>
      <c r="Q20" s="25"/>
    </row>
    <row r="21" spans="1:22" x14ac:dyDescent="0.55000000000000004">
      <c r="O21" s="25"/>
      <c r="P21" s="25"/>
      <c r="Q21" s="25"/>
    </row>
    <row r="22" spans="1:22" x14ac:dyDescent="0.55000000000000004">
      <c r="O22" s="25"/>
      <c r="P22" s="25"/>
      <c r="Q22" s="25"/>
    </row>
    <row r="23" spans="1:22" x14ac:dyDescent="0.55000000000000004">
      <c r="O23" s="25"/>
      <c r="P23" s="25"/>
      <c r="Q23" s="25"/>
    </row>
    <row r="24" spans="1:22" x14ac:dyDescent="0.55000000000000004">
      <c r="B24" t="s">
        <v>1</v>
      </c>
      <c r="C24" t="s">
        <v>9</v>
      </c>
      <c r="D24" t="s">
        <v>26</v>
      </c>
      <c r="E24" t="s">
        <v>2</v>
      </c>
      <c r="F24" t="s">
        <v>27</v>
      </c>
      <c r="G24" t="s">
        <v>25</v>
      </c>
      <c r="H24" t="s">
        <v>7</v>
      </c>
      <c r="O24" s="25"/>
      <c r="P24" s="25"/>
      <c r="Q24" s="25"/>
    </row>
    <row r="25" spans="1:22" x14ac:dyDescent="0.55000000000000004">
      <c r="A25" t="s">
        <v>22</v>
      </c>
      <c r="B25" s="24">
        <v>0.97199999999999998</v>
      </c>
      <c r="C25" s="24">
        <v>0.313</v>
      </c>
      <c r="D25" s="24">
        <v>0.215</v>
      </c>
      <c r="E25" s="24">
        <v>7.0000000000000001E-3</v>
      </c>
      <c r="F25" s="24">
        <v>7.0000000000000001E-3</v>
      </c>
      <c r="H25" s="24">
        <v>2.8000000000000001E-2</v>
      </c>
      <c r="O25" s="25"/>
      <c r="P25" s="25"/>
      <c r="Q25" s="25"/>
    </row>
    <row r="26" spans="1:22" x14ac:dyDescent="0.55000000000000004">
      <c r="A26" t="s">
        <v>24</v>
      </c>
      <c r="B26" s="24">
        <v>0.8306</v>
      </c>
      <c r="C26" s="24">
        <v>2.06E-2</v>
      </c>
      <c r="D26" s="24">
        <v>6.25E-2</v>
      </c>
      <c r="E26" s="24">
        <v>8.3900000000000002E-2</v>
      </c>
      <c r="G26" s="24">
        <v>2.5000000000000001E-3</v>
      </c>
      <c r="O26" s="25"/>
      <c r="P26" s="25"/>
      <c r="Q26" s="25"/>
    </row>
    <row r="27" spans="1:22" x14ac:dyDescent="0.55000000000000004">
      <c r="B27" t="s">
        <v>1</v>
      </c>
      <c r="C27" t="s">
        <v>9</v>
      </c>
      <c r="D27" t="s">
        <v>26</v>
      </c>
      <c r="E27" t="s">
        <v>2</v>
      </c>
      <c r="F27" t="s">
        <v>27</v>
      </c>
      <c r="G27" t="s">
        <v>25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F4AB715CD7D348B9EB6F7EE0CE87AF" ma:contentTypeVersion="13" ma:contentTypeDescription="Create a new document." ma:contentTypeScope="" ma:versionID="fd36f6e5b7a89a290b00e2dcf06f79d0">
  <xsd:schema xmlns:xsd="http://www.w3.org/2001/XMLSchema" xmlns:xs="http://www.w3.org/2001/XMLSchema" xmlns:p="http://schemas.microsoft.com/office/2006/metadata/properties" xmlns:ns3="30ef2084-6849-4126-9791-ab34764d2fef" xmlns:ns4="e03c5b87-ca02-4129-8389-a748bad21db9" targetNamespace="http://schemas.microsoft.com/office/2006/metadata/properties" ma:root="true" ma:fieldsID="8258aef568009ea500d966a28dfd7bee" ns3:_="" ns4:_="">
    <xsd:import namespace="30ef2084-6849-4126-9791-ab34764d2fef"/>
    <xsd:import namespace="e03c5b87-ca02-4129-8389-a748bad21db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ef2084-6849-4126-9791-ab34764d2f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3c5b87-ca02-4129-8389-a748bad21db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0ef2084-6849-4126-9791-ab34764d2f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3431A4-3AA7-44DD-877B-F159503CA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ef2084-6849-4126-9791-ab34764d2fef"/>
    <ds:schemaRef ds:uri="e03c5b87-ca02-4129-8389-a748bad21d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87B2491-E20C-463C-8F3A-E8086479A3DF}">
  <ds:schemaRefs>
    <ds:schemaRef ds:uri="http://schemas.microsoft.com/office/2006/metadata/properties"/>
    <ds:schemaRef ds:uri="e03c5b87-ca02-4129-8389-a748bad21db9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30ef2084-6849-4126-9791-ab34764d2fef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D3B46023-D535-41FC-9083-57FFB423FF4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 Data</vt:lpstr>
      <vt:lpstr>Hourly Data</vt:lpstr>
      <vt:lpstr>Bar Graph</vt:lpstr>
      <vt:lpstr>Pie Chart 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Reiber, Madison</dc:creator>
  <cp:keywords/>
  <dc:description/>
  <cp:lastModifiedBy>Pritchard, Kelly</cp:lastModifiedBy>
  <cp:revision/>
  <dcterms:created xsi:type="dcterms:W3CDTF">2023-10-30T19:22:50Z</dcterms:created>
  <dcterms:modified xsi:type="dcterms:W3CDTF">2023-12-13T17:26:37Z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0x0101003BF4AB715CD7D348B9EB6F7EE0CE87AF</vt:lpwstr>
  </property>
</Properties>
</file>