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ttps://wpi0.sharepoint.com/sites/gr-MQP878/Shared Documents/General/"/>
    </mc:Choice>
  </mc:AlternateContent>
  <xr:revisionPtr revIDLastSave="1737" documentId="13_ncr:1_{24600E27-35C7-492B-839D-26B0FF457AD4}" xr6:coauthVersionLast="46" xr6:coauthVersionMax="47" xr10:uidLastSave="{B9885E05-EB1E-4884-8420-A75F7F92D755}"/>
  <bookViews>
    <workbookView xWindow="-98" yWindow="-98" windowWidth="21795" windowHeight="11746" xr2:uid="{00000000-000D-0000-FFFF-FFFF00000000}"/>
  </bookViews>
  <sheets>
    <sheet name="Data" sheetId="1" r:id="rId1"/>
    <sheet name="Model E and F Data" sheetId="2" r:id="rId2"/>
    <sheet name="Model D Error Comp" sheetId="3" r:id="rId3"/>
    <sheet name="Organizing" sheetId="4" r:id="rId4"/>
    <sheet name="Stratifeid Organizaiton" sheetId="11" r:id="rId5"/>
    <sheet name="Class Feat Cutoffs" sheetId="8" r:id="rId6"/>
    <sheet name="Classifier Cross Val" sheetId="9" r:id="rId7"/>
    <sheet name="Importances " sheetId="10" r:id="rId8"/>
    <sheet name="Making tables for paper" sheetId="5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K8" i="2"/>
  <c r="K9" i="2"/>
  <c r="K10" i="2"/>
  <c r="K11" i="2"/>
  <c r="K12" i="2"/>
  <c r="K13" i="2"/>
  <c r="K14" i="2"/>
  <c r="K15" i="2"/>
  <c r="X8" i="1"/>
  <c r="X9" i="1"/>
  <c r="X10" i="1"/>
  <c r="X3" i="1"/>
  <c r="U14" i="8"/>
  <c r="U15" i="8"/>
  <c r="V15" i="8" s="1"/>
  <c r="U13" i="8"/>
  <c r="U10" i="8"/>
  <c r="U11" i="8"/>
  <c r="U9" i="8"/>
  <c r="U6" i="8"/>
  <c r="U7" i="8"/>
  <c r="U5" i="8"/>
  <c r="V14" i="8"/>
  <c r="V13" i="8"/>
  <c r="V11" i="8"/>
  <c r="V10" i="8"/>
  <c r="V9" i="8"/>
  <c r="V7" i="8"/>
  <c r="V6" i="8"/>
  <c r="V5" i="8"/>
  <c r="J10" i="8"/>
  <c r="J5" i="8"/>
  <c r="J6" i="8"/>
  <c r="J8" i="8"/>
  <c r="J9" i="8"/>
  <c r="J12" i="8"/>
  <c r="J13" i="8"/>
  <c r="J14" i="8"/>
  <c r="J4" i="8"/>
  <c r="I14" i="8"/>
  <c r="I13" i="8"/>
  <c r="I12" i="8"/>
  <c r="I10" i="8"/>
  <c r="I9" i="8"/>
  <c r="I8" i="8"/>
  <c r="I6" i="8"/>
  <c r="I5" i="8"/>
  <c r="I4" i="8"/>
  <c r="AE61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2" i="4"/>
  <c r="AE65" i="4"/>
  <c r="AE66" i="4"/>
  <c r="AE67" i="4"/>
  <c r="AE68" i="4"/>
  <c r="AE69" i="4"/>
  <c r="AE70" i="4"/>
  <c r="AE71" i="4"/>
  <c r="AE72" i="4"/>
  <c r="AE73" i="4"/>
  <c r="AE74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5" i="4"/>
  <c r="AC66" i="4"/>
  <c r="AC67" i="4"/>
  <c r="AC68" i="4"/>
  <c r="AC69" i="4"/>
  <c r="AC70" i="4"/>
  <c r="AC71" i="4"/>
  <c r="AC72" i="4"/>
  <c r="AC73" i="4"/>
  <c r="AC74" i="4"/>
  <c r="AE30" i="4"/>
  <c r="AC30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AB5" i="4"/>
  <c r="Z5" i="4"/>
  <c r="X4" i="1"/>
  <c r="X5" i="1"/>
  <c r="X6" i="1"/>
  <c r="X7" i="1"/>
  <c r="K30" i="1"/>
  <c r="K28" i="1"/>
  <c r="K5" i="2"/>
  <c r="K6" i="2"/>
  <c r="K4" i="2"/>
  <c r="K3" i="2"/>
  <c r="K4" i="1" l="1"/>
  <c r="K5" i="1"/>
  <c r="K6" i="1"/>
  <c r="K7" i="1"/>
  <c r="K8" i="1"/>
  <c r="K9" i="1"/>
  <c r="K10" i="1"/>
  <c r="K12" i="1"/>
  <c r="K14" i="1"/>
  <c r="K16" i="1"/>
  <c r="K18" i="1"/>
  <c r="K20" i="1"/>
  <c r="K22" i="1"/>
  <c r="K24" i="1"/>
  <c r="K26" i="1"/>
  <c r="K32" i="1"/>
  <c r="K34" i="1"/>
  <c r="K36" i="1"/>
  <c r="K38" i="1"/>
  <c r="K40" i="1"/>
  <c r="K42" i="1"/>
  <c r="K44" i="1"/>
  <c r="K46" i="1"/>
  <c r="K48" i="1"/>
  <c r="K50" i="1"/>
  <c r="K52" i="1"/>
  <c r="K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 rando</author>
  </authors>
  <commentList>
    <comment ref="O3" authorId="0" shapeId="0" xr:uid="{A007D868-850D-44F2-B210-A9DB3AAA5EA3}">
      <text>
        <r>
          <rPr>
            <b/>
            <sz val="9"/>
            <color indexed="81"/>
            <rFont val="Tahoma"/>
            <family val="2"/>
          </rPr>
          <t>matt rando:</t>
        </r>
        <r>
          <rPr>
            <sz val="9"/>
            <color indexed="81"/>
            <rFont val="Tahoma"/>
            <family val="2"/>
          </rPr>
          <t xml:space="preserve">
8 was removed, so probably change these all down 1 number?</t>
        </r>
      </text>
    </comment>
  </commentList>
</comments>
</file>

<file path=xl/sharedStrings.xml><?xml version="1.0" encoding="utf-8"?>
<sst xmlns="http://schemas.openxmlformats.org/spreadsheetml/2006/main" count="1232" uniqueCount="352">
  <si>
    <t>Regressors</t>
  </si>
  <si>
    <t>Model Number</t>
  </si>
  <si>
    <t>MAE</t>
  </si>
  <si>
    <t>Std Dev</t>
  </si>
  <si>
    <t>RMSE</t>
  </si>
  <si>
    <t>MAE Avg from Cross Val</t>
  </si>
  <si>
    <t>RMSE Avg from Cross Val</t>
  </si>
  <si>
    <t xml:space="preserve">Delta Cross Val MAE </t>
  </si>
  <si>
    <t>Notes</t>
  </si>
  <si>
    <t>Data Points</t>
  </si>
  <si>
    <t># Groups</t>
  </si>
  <si>
    <t>Variables</t>
  </si>
  <si>
    <t>Accuracy
 (Average of 100 runs)</t>
  </si>
  <si>
    <t>Avg Accuracy from
 Cross Val</t>
  </si>
  <si>
    <t xml:space="preserve">Std Dev </t>
  </si>
  <si>
    <t>Points</t>
  </si>
  <si>
    <t>Model H.1</t>
  </si>
  <si>
    <t>T, HR, PS, no FS, Cat, R type</t>
  </si>
  <si>
    <t>Model H.2</t>
  </si>
  <si>
    <t>Model I.1 (Clf 60)</t>
  </si>
  <si>
    <t>N/A</t>
  </si>
  <si>
    <t>Model I.2 (clf 70)</t>
  </si>
  <si>
    <t>Model I.3 (clf 80)</t>
  </si>
  <si>
    <t>Model G.1</t>
  </si>
  <si>
    <t>60% cutoff</t>
  </si>
  <si>
    <t>T, HR, PS, FS, Cat, R Type</t>
  </si>
  <si>
    <t>Old Model 7</t>
  </si>
  <si>
    <t>E.1</t>
  </si>
  <si>
    <t>Model G.2</t>
  </si>
  <si>
    <t>70% cutoff</t>
  </si>
  <si>
    <t>A.1</t>
  </si>
  <si>
    <t>Model G.3</t>
  </si>
  <si>
    <t>80% cutoff</t>
  </si>
  <si>
    <t>A.2</t>
  </si>
  <si>
    <t>A.3</t>
  </si>
  <si>
    <t>A.4</t>
  </si>
  <si>
    <t>&gt; 40 Yield</t>
  </si>
  <si>
    <t>A.5</t>
  </si>
  <si>
    <t>&gt; 60 Yield</t>
  </si>
  <si>
    <t>Error Removal Classifier</t>
  </si>
  <si>
    <t>B.1</t>
  </si>
  <si>
    <t>Model</t>
  </si>
  <si>
    <t>Accuracy 
Standard Deviation</t>
  </si>
  <si>
    <t>Avgerage Cross Validation
 Accuracy</t>
  </si>
  <si>
    <t>Cross Validation
Standard Deviation</t>
  </si>
  <si>
    <t>B.2</t>
  </si>
  <si>
    <t>I.2</t>
  </si>
  <si>
    <t>I.2B</t>
  </si>
  <si>
    <t>B.3</t>
  </si>
  <si>
    <t>I.2C</t>
  </si>
  <si>
    <t>B.4</t>
  </si>
  <si>
    <t>Error Removal Regressor</t>
  </si>
  <si>
    <t>R^2</t>
  </si>
  <si>
    <t>Avg MAE from Cross Validation</t>
  </si>
  <si>
    <t>Standard Deviation
 of Cross Validation</t>
  </si>
  <si>
    <t>MAE std</t>
  </si>
  <si>
    <t>RMSE std</t>
  </si>
  <si>
    <t>B.5</t>
  </si>
  <si>
    <t xml:space="preserve">400-500C </t>
  </si>
  <si>
    <t>E.1.B</t>
  </si>
  <si>
    <t>B.6</t>
  </si>
  <si>
    <t>400-500C 0 -3.5 PS No 1000 FS</t>
  </si>
  <si>
    <t>E.1.C</t>
  </si>
  <si>
    <t>ANN Mimic</t>
  </si>
  <si>
    <t>C.1</t>
  </si>
  <si>
    <t>C.1.2</t>
  </si>
  <si>
    <t>C.2</t>
  </si>
  <si>
    <t>C.3</t>
  </si>
  <si>
    <t>All Batch Rxns</t>
  </si>
  <si>
    <t>D.1</t>
  </si>
  <si>
    <t>D.2</t>
  </si>
  <si>
    <t>D.3</t>
  </si>
  <si>
    <t>D.4</t>
  </si>
  <si>
    <t>D.5</t>
  </si>
  <si>
    <t>D.6</t>
  </si>
  <si>
    <t>D.7</t>
  </si>
  <si>
    <t>Removing Features</t>
  </si>
  <si>
    <t>100 Simulations</t>
  </si>
  <si>
    <t>Python Cross Val</t>
  </si>
  <si>
    <t>Our Cross Val (No "Separate" Test Set)</t>
  </si>
  <si>
    <t>Our Cross Val (Test 2 80% Splits)</t>
  </si>
  <si>
    <t xml:space="preserve">MAE Avg </t>
  </si>
  <si>
    <t xml:space="preserve">RMSE Avg </t>
  </si>
  <si>
    <t>Features</t>
  </si>
  <si>
    <t>Delta Cross Val  MAE to Sim</t>
  </si>
  <si>
    <t>Delta Our Method MAE to Sims</t>
  </si>
  <si>
    <t>F.1</t>
  </si>
  <si>
    <t>T</t>
  </si>
  <si>
    <t>HR</t>
  </si>
  <si>
    <t xml:space="preserve">PS </t>
  </si>
  <si>
    <t>-</t>
  </si>
  <si>
    <t xml:space="preserve">Cat </t>
  </si>
  <si>
    <t>R type</t>
  </si>
  <si>
    <t>F.2</t>
  </si>
  <si>
    <t>F.3</t>
  </si>
  <si>
    <t>F.4</t>
  </si>
  <si>
    <t>E .1</t>
  </si>
  <si>
    <t>FS</t>
  </si>
  <si>
    <t>Cat</t>
  </si>
  <si>
    <t>E.2</t>
  </si>
  <si>
    <t>E.3</t>
  </si>
  <si>
    <t>E.4</t>
  </si>
  <si>
    <t>Rxn Time</t>
  </si>
  <si>
    <t>Feature Cutoffs</t>
  </si>
  <si>
    <t>Cutoff</t>
  </si>
  <si>
    <t>None</t>
  </si>
  <si>
    <t>No &gt;90 min Rxn Time</t>
  </si>
  <si>
    <t>No &gt;90 min Rxn Time &amp; T &gt;650 C</t>
  </si>
  <si>
    <t>A.6</t>
  </si>
  <si>
    <t>400 to 500C</t>
  </si>
  <si>
    <t>A.7</t>
  </si>
  <si>
    <t>400 to 500C No &gt; 90 Min Rxn Time</t>
  </si>
  <si>
    <t>400 to 500 C 0 -3.5 PS No 1000 FS</t>
  </si>
  <si>
    <t>Compositions</t>
  </si>
  <si>
    <t>Rxn Times</t>
  </si>
  <si>
    <t>E .1(132)</t>
  </si>
  <si>
    <t>E.5 (94)</t>
  </si>
  <si>
    <t>E.6 (69)</t>
  </si>
  <si>
    <t>F.5</t>
  </si>
  <si>
    <t>F.6</t>
  </si>
  <si>
    <t>Yield Cutoffs</t>
  </si>
  <si>
    <t>No &gt; 650 C</t>
  </si>
  <si>
    <t>A.3 &gt;40 Yield</t>
  </si>
  <si>
    <t>A.3 &gt;60 Yield</t>
  </si>
  <si>
    <t>B.1 &gt;60 Yield</t>
  </si>
  <si>
    <t>Data points</t>
  </si>
  <si>
    <t>Testing All Compostions</t>
  </si>
  <si>
    <t>Testing All Compostions w T</t>
  </si>
  <si>
    <t>Temperature</t>
  </si>
  <si>
    <t>Just T</t>
  </si>
  <si>
    <t xml:space="preserve">Comp T and rnx time </t>
  </si>
  <si>
    <t>Comps T and Catalyst</t>
  </si>
  <si>
    <t>Comps T and Reactor Type</t>
  </si>
  <si>
    <t>Compositons &amp; Temperature</t>
  </si>
  <si>
    <t xml:space="preserve">Comps T Cat Reactor Type </t>
  </si>
  <si>
    <t>Compositions, Temperature, &amp; Catalyst</t>
  </si>
  <si>
    <t>Compositions, Temperature, &amp; Reactor Type</t>
  </si>
  <si>
    <t>Accuracy</t>
  </si>
  <si>
    <t>Compositions, Temperature, Catalyst, &amp; Reactor Type</t>
  </si>
  <si>
    <t>Comps Classifer &gt;60</t>
  </si>
  <si>
    <t>Comps Classifer &gt;80</t>
  </si>
  <si>
    <t>Model C.1 &gt;60</t>
  </si>
  <si>
    <t>Model C.1 &gt;80</t>
  </si>
  <si>
    <t>MAE Avg</t>
  </si>
  <si>
    <t>Std dev</t>
  </si>
  <si>
    <t>RMSE Avg</t>
  </si>
  <si>
    <t>F.5 (124)</t>
  </si>
  <si>
    <t>400-500T</t>
  </si>
  <si>
    <t>F.6 (99)</t>
  </si>
  <si>
    <t>0 -3.5PS</t>
  </si>
  <si>
    <t>E.1 (132)</t>
  </si>
  <si>
    <t>E.2 (132)</t>
  </si>
  <si>
    <t>E.3 (132)</t>
  </si>
  <si>
    <t>E.4 (132)</t>
  </si>
  <si>
    <t>No 1000 FS</t>
  </si>
  <si>
    <t>E.7 (132)</t>
  </si>
  <si>
    <t>Comps only</t>
  </si>
  <si>
    <t>S</t>
  </si>
  <si>
    <t>Constraint(s)</t>
  </si>
  <si>
    <t>MAE Standard Deviation</t>
  </si>
  <si>
    <t>RMSE Standard Deviation</t>
  </si>
  <si>
    <t>F</t>
  </si>
  <si>
    <t>Oil Yield Constraint</t>
  </si>
  <si>
    <t>500 &gt;20 Sims</t>
  </si>
  <si>
    <t>500 &gt;20 Sims on D.1.B</t>
  </si>
  <si>
    <t>D.1 (200)</t>
  </si>
  <si>
    <t>8.41​</t>
  </si>
  <si>
    <t>1.44​</t>
  </si>
  <si>
    <t>12.58​</t>
  </si>
  <si>
    <t>2.42​</t>
  </si>
  <si>
    <t>15.65​</t>
  </si>
  <si>
    <t>9.8​</t>
  </si>
  <si>
    <t>18.34​</t>
  </si>
  <si>
    <t>10.54​</t>
  </si>
  <si>
    <t>Lowest points in top 6</t>
  </si>
  <si>
    <t>ID</t>
  </si>
  <si>
    <t>count</t>
  </si>
  <si>
    <t>100.00.00.00.00.00.0300.05.72.0666666672.0168.86666670.030.7</t>
  </si>
  <si>
    <t>100.00.00.00.00.00.0450.020.01.420.0290.00.023.96</t>
  </si>
  <si>
    <t>D.1.B (193)</t>
  </si>
  <si>
    <t>0.00.00.00.00.0100.0500.05.03.535.060.00.015.0</t>
  </si>
  <si>
    <t>0.0100.00.00.00.00.0500.010.02.010.060.00.037.5</t>
  </si>
  <si>
    <t>100.00.00.00.00.00.0400.020.01.33333333320.0760.00.011.2</t>
  </si>
  <si>
    <t>0.0100.00.00.00.00.0550.05.00.50.676.933333331.018.3</t>
  </si>
  <si>
    <t>D.1.C (184)</t>
  </si>
  <si>
    <t>100.00.00.00.00.00.0550.05.00.50.673.333333331.017.3</t>
  </si>
  <si>
    <t>100.00.00.00.00.00.0400.05.9333333329999992.82.0169.80.054.17</t>
  </si>
  <si>
    <t>0.0100.00.00.00.00.0460.010.466666672.06666666710.0101.10.095.0</t>
  </si>
  <si>
    <t>44.40.021.213.312.28.9500.05.07.535.060.00.048.7</t>
  </si>
  <si>
    <t>0.00.00.0100.00.00.0450.010.016.61000.075.00.080.8</t>
  </si>
  <si>
    <t>0.0100.00.00.00.00.0400.05.00.50.6116.733333299999980.093.1</t>
  </si>
  <si>
    <t>D.3.B (Unsure where the rest of the info is on this)</t>
  </si>
  <si>
    <t>0.0100.00.00.00.00.0550.05.00.50.676.766666671.061.6</t>
  </si>
  <si>
    <t>100.00.00.00.00.00.0430.03.02.66666666710.0167.666666699999981.049.8</t>
  </si>
  <si>
    <t>100.00.00.00.00.00.0430.03.01.410.0350.00.084.7</t>
  </si>
  <si>
    <t>0.090.010.00.00.00.0560.010.04.022.590.01.029.0</t>
  </si>
  <si>
    <t>0.00.0100.00.00.00.0460.010.02.110.058.81.057.0</t>
  </si>
  <si>
    <t>0.00.0100.00.00.00.0500.010.025.01000.0120.01.053.2</t>
  </si>
  <si>
    <t>100.00.00.00.00.00.0400.05.00.50.6169.26666670.084.7</t>
  </si>
  <si>
    <t>50.050.00.00.00.00.0450.010.016.41000.075.00.025.0</t>
  </si>
  <si>
    <t>0.00.050.050.00.00.0450.010.020.333333331000.075.00.025.0</t>
  </si>
  <si>
    <t>0.00.0100.00.00.00.0500.010.025.01000.0120.00.081.0</t>
  </si>
  <si>
    <t>0.00.0100.00.00.00.0380.03.02.23333333310.060.966666671.047.0</t>
  </si>
  <si>
    <t>0.0100.00.00.00.00.0460.010.02.010.0103.76666671.050.0</t>
  </si>
  <si>
    <t>0.00.0100.00.00.00.0380.03.02.23333333310.060.966666671.054.5</t>
  </si>
  <si>
    <t>100.00.00.00.00.00.0550.05.00.50.673.333333331.041.0</t>
  </si>
  <si>
    <t>25.025.050.00.00.00.0450.010.020.333333331000.075.00.024.0</t>
  </si>
  <si>
    <t>0.00.00.0100.00.00.0450.05.020.01000.075.01.070.0</t>
  </si>
  <si>
    <t>100.00.00.00.00.00.0350.04.82.3333333332.0168.86666670.080.88</t>
  </si>
  <si>
    <t>0.0100.00.00.00.00.0425.010.02.010.060.00.089.5</t>
  </si>
  <si>
    <t>25.025.00.050.00.00.0450.010.018.866666671000.075.00.054.0</t>
  </si>
  <si>
    <t>0.00.0100.00.00.00.0450.010.025.01000.0120.00.079.6</t>
  </si>
  <si>
    <t>0.00.00.0100.00.00.0500.05.03.535.060.00.071.0</t>
  </si>
  <si>
    <t>0.00.0100.00.00.00.0450.010.015.333333331000.075.00.042.0</t>
  </si>
  <si>
    <t>0.033.033.033.00.00.0430.011.333333333.0419.133333320.00.091.0</t>
  </si>
  <si>
    <t>0.00.0100.00.00.00.0450.010.025.01000.0120.01.075.5</t>
  </si>
  <si>
    <t>0.00.00.0100.00.00.0500.010.02.010.060.00.067.1</t>
  </si>
  <si>
    <t>0.00.00.0100.00.00.0350.010.02.010.060.00.099.0</t>
  </si>
  <si>
    <t>0.00.050.050.00.00.0450.010.020.01000.075.01.034.0</t>
  </si>
  <si>
    <t>0.016.016.068.00.00.0430.010.333333333.0538.020.00.092.0</t>
  </si>
  <si>
    <t>0.00.0100.00.00.00.0250.010.050.01000.030.00.051.76</t>
  </si>
  <si>
    <t>0.00.0100.00.00.00.0400.09.650.01000.060.00.088.86</t>
  </si>
  <si>
    <t>0.00.0100.00.00.00.0250.010.050.01000.060.00.052.31</t>
  </si>
  <si>
    <t>0.00.00.0100.00.00.0430.010.03.0473.6666666999999520.00.095.0</t>
  </si>
  <si>
    <t>0.0100.00.00.00.00.0430.03.01.46666666710.0300.00.084.6</t>
  </si>
  <si>
    <t>50.050.00.00.00.00.0430.03.01.633333333000000210.0375.00.083.7</t>
  </si>
  <si>
    <t>0.0100.00.00.00.00.0450.020.01.510.0101.10.061.24</t>
  </si>
  <si>
    <t>0.0100.00.00.00.00.0430.03.01.46666666710.0300.00.084.3</t>
  </si>
  <si>
    <t>0.00.0100.00.00.00.0450.010.020.01000.075.01.040.0</t>
  </si>
  <si>
    <t>0.00.00.00.00.0100.0450.020.01.510.067.033333330.029.16</t>
  </si>
  <si>
    <t>0.00.00.00.00.0100.0450.015.01.510.067.033333330.029.71</t>
  </si>
  <si>
    <t>0.00.00.00.00.0100.0450.010.01.510.090.033333330.035.4</t>
  </si>
  <si>
    <t>100.00.00.00.00.00.0500.05.03.535.060.00.093.0</t>
  </si>
  <si>
    <t>0.00.0100.00.00.00.0300.04.62.02.079.666666670.069.82</t>
  </si>
  <si>
    <t>29.429.426.98.70.05.6550.020.020.0200.060.00.082.0</t>
  </si>
  <si>
    <t>29.429.426.98.70.05.6600.020.020.0200.060.00.084.0</t>
  </si>
  <si>
    <t>Testing All Compostions w T &gt;60</t>
  </si>
  <si>
    <t>Testing All Compostions w T &gt;80</t>
  </si>
  <si>
    <t>Just Temperature &gt; 60</t>
  </si>
  <si>
    <t>Comps, T, Catalyst &gt;60</t>
  </si>
  <si>
    <t>Comps T, R type &gt;60</t>
  </si>
  <si>
    <t>Comps, T, Catalyst, R type &gt;60</t>
  </si>
  <si>
    <t>No Compositions &gt;60 All Var KNN 17</t>
  </si>
  <si>
    <t>Compositions &amp; Temperature</t>
  </si>
  <si>
    <t>Comps, T, Rxn Time &gt;60 (182 Datapoints)</t>
  </si>
  <si>
    <t>Compositions, Temperature, Catalyst, &amp; Reactor Type &gt; 70</t>
  </si>
  <si>
    <t>Compositions, Temperature, Catalyst, &amp; Reactor Type &gt; 80</t>
  </si>
  <si>
    <t>Comp</t>
  </si>
  <si>
    <t>Temp</t>
  </si>
  <si>
    <t>Comp &amp; Temp</t>
  </si>
  <si>
    <t xml:space="preserve">Comp, Temp, Cat., &amp; R Type </t>
  </si>
  <si>
    <t xml:space="preserve">Model I </t>
  </si>
  <si>
    <t>400-500</t>
  </si>
  <si>
    <t xml:space="preserve">400-500 0 to 3.5 </t>
  </si>
  <si>
    <t xml:space="preserve">Accuracy </t>
  </si>
  <si>
    <t>Datapoints</t>
  </si>
  <si>
    <t>Below</t>
  </si>
  <si>
    <t>Above</t>
  </si>
  <si>
    <t>Feature Cut</t>
  </si>
  <si>
    <t>400-500 0 to 3.5</t>
  </si>
  <si>
    <t>% Above</t>
  </si>
  <si>
    <t>Model G</t>
  </si>
  <si>
    <t>400-500°C, 0 to 3.5mm</t>
  </si>
  <si>
    <t>400-500°C</t>
  </si>
  <si>
    <t>400-500°C &amp; 0 to 3.5mm</t>
  </si>
  <si>
    <t>Datapoints Above</t>
  </si>
  <si>
    <t xml:space="preserve">Model </t>
  </si>
  <si>
    <t>St Dev</t>
  </si>
  <si>
    <t>I.1</t>
  </si>
  <si>
    <t>I.3</t>
  </si>
  <si>
    <t>Python Cross Val Score</t>
  </si>
  <si>
    <t>Stratifeid Cross Val</t>
  </si>
  <si>
    <t>G.1</t>
  </si>
  <si>
    <t>G.2</t>
  </si>
  <si>
    <t>G.3</t>
  </si>
  <si>
    <t>I</t>
  </si>
  <si>
    <t>G</t>
  </si>
  <si>
    <t>Stratified Cross Val</t>
  </si>
  <si>
    <t>HDPE</t>
  </si>
  <si>
    <t>LDPE</t>
  </si>
  <si>
    <t>PP</t>
  </si>
  <si>
    <t xml:space="preserve">PVC </t>
  </si>
  <si>
    <t>PET</t>
  </si>
  <si>
    <t xml:space="preserve">Heating Rate </t>
  </si>
  <si>
    <t xml:space="preserve">Particle Size </t>
  </si>
  <si>
    <t>Feed Size</t>
  </si>
  <si>
    <t xml:space="preserve">Reaction Time </t>
  </si>
  <si>
    <t>Catalyst</t>
  </si>
  <si>
    <t>Batch</t>
  </si>
  <si>
    <t>Fixed Bed</t>
  </si>
  <si>
    <t>Fluid Bed</t>
  </si>
  <si>
    <t xml:space="preserve">Horizonal Tube </t>
  </si>
  <si>
    <t>Semi Batch</t>
  </si>
  <si>
    <t>Piecewise Comp, T, Cat, R type</t>
  </si>
  <si>
    <t>Model B.1</t>
  </si>
  <si>
    <t>Horizontal Tube</t>
  </si>
  <si>
    <t>Model F.1</t>
  </si>
  <si>
    <t>Model D.1</t>
  </si>
  <si>
    <t>Compositions only</t>
  </si>
  <si>
    <t xml:space="preserve">Comp and T </t>
  </si>
  <si>
    <t>Model D.3 (Since it was the "best")</t>
  </si>
  <si>
    <t>Model D.3 no PET since that is interesting</t>
  </si>
  <si>
    <t>Goes down from what it was</t>
  </si>
  <si>
    <t>Regression 100 Simulations and Averaged Importances</t>
  </si>
  <si>
    <t>Classifiers 100 Simulations and Averaged Importances</t>
  </si>
  <si>
    <t>Piecewise Comp, T, Cat, R type 60</t>
  </si>
  <si>
    <t xml:space="preserve">Model G.1 60 </t>
  </si>
  <si>
    <t>Model I.1 60</t>
  </si>
  <si>
    <t>PolyS</t>
  </si>
  <si>
    <t>Reaction Time</t>
  </si>
  <si>
    <t>Model E.1</t>
  </si>
  <si>
    <t>std dev</t>
  </si>
  <si>
    <t>Python Cross_val_score</t>
  </si>
  <si>
    <t xml:space="preserve">E.5 </t>
  </si>
  <si>
    <t>Strartifed Cross Validaiton</t>
  </si>
  <si>
    <t>Classification Cutoff</t>
  </si>
  <si>
    <t>Stratfied Cross Validaiton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</si>
  <si>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</si>
  <si>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</si>
  <si>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</si>
  <si>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</si>
  <si>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</si>
  <si>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</si>
  <si>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</si>
  <si>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</si>
  <si>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</si>
  <si>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Classificaiton Cutoff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</si>
  <si>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</si>
  <si>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</si>
  <si>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</si>
  <si>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</si>
  <si>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</si>
  <si>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</si>
  <si>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</si>
  <si>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</si>
  <si>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</si>
  <si>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Table for Paper</t>
  </si>
  <si>
    <t>Difference Between Simulations and Cross Val</t>
  </si>
  <si>
    <t>Classificiaiton</t>
  </si>
  <si>
    <t>Data 
Points</t>
  </si>
  <si>
    <t xml:space="preserve">No FS </t>
  </si>
  <si>
    <t>Model (Datapoints)</t>
  </si>
  <si>
    <t>F.1 (171)</t>
  </si>
  <si>
    <t>F.2 (171)</t>
  </si>
  <si>
    <t>F.3 (171)</t>
  </si>
  <si>
    <t>F.4 (171)</t>
  </si>
  <si>
    <t>Startified Cross Val</t>
  </si>
  <si>
    <t>Stratified Cross Validation</t>
  </si>
  <si>
    <t>Oil Yield Cutoff</t>
  </si>
  <si>
    <t>All Results for Stratifeid Cross Val</t>
  </si>
  <si>
    <t>% Datapoints Above</t>
  </si>
  <si>
    <t>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</si>
</sst>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rgb="FF9C5700"/>
      <name val="Calibri"/>
      <family val="2"/>
      <scheme val="minor"/>
    </font>
    <font>
      <sz val="10"/>
      <color rgb="FF000000"/>
      <name val="Arial"/>
      <family val="2"/>
    </font>
    <font>
      <sz val="10"/>
      <color rgb="FF9C5700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44444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44444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BDD7EE"/>
        <bgColor rgb="FF000000"/>
      </patternFill>
    </fill>
    <fill>
      <patternFill patternType="solid">
        <fgColor rgb="FFFFEB9C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5">
    <xf numFmtId="0" fontId="0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5" borderId="0" applyNumberFormat="0" applyBorder="0" applyAlignment="0" applyProtection="0"/>
    <xf numFmtId="9" fontId="18" fillId="0" borderId="0" applyFont="0" applyFill="0" applyBorder="0" applyAlignment="0" applyProtection="0"/>
  </cellStyleXfs>
  <cellXfs count="34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wrapText="1" readingOrder="1"/>
    </xf>
    <xf numFmtId="0" fontId="0" fillId="0" borderId="0" xfId="0" applyAlignment="1">
      <alignment horizontal="left"/>
    </xf>
    <xf numFmtId="0" fontId="10" fillId="0" borderId="0" xfId="0" applyFont="1" applyAlignment="1">
      <alignment wrapText="1"/>
    </xf>
    <xf numFmtId="0" fontId="11" fillId="0" borderId="3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0" fillId="4" borderId="0" xfId="0" applyFont="1" applyFill="1" applyAlignment="1">
      <alignment wrapText="1"/>
    </xf>
    <xf numFmtId="0" fontId="0" fillId="0" borderId="0" xfId="0" applyBorder="1" applyAlignment="1"/>
    <xf numFmtId="0" fontId="1" fillId="0" borderId="8" xfId="0" applyFont="1" applyFill="1" applyBorder="1" applyAlignment="1">
      <alignment horizontal="left" wrapText="1" readingOrder="1"/>
    </xf>
    <xf numFmtId="0" fontId="1" fillId="0" borderId="0" xfId="0" applyFont="1" applyFill="1" applyBorder="1" applyAlignment="1">
      <alignment horizontal="right" wrapText="1" readingOrder="1"/>
    </xf>
    <xf numFmtId="0" fontId="1" fillId="0" borderId="21" xfId="0" applyFont="1" applyFill="1" applyBorder="1" applyAlignment="1">
      <alignment horizontal="left" wrapText="1" readingOrder="1"/>
    </xf>
    <xf numFmtId="0" fontId="1" fillId="0" borderId="19" xfId="0" applyFont="1" applyFill="1" applyBorder="1" applyAlignment="1">
      <alignment horizontal="left" vertical="center" wrapText="1" readingOrder="1"/>
    </xf>
    <xf numFmtId="0" fontId="3" fillId="0" borderId="18" xfId="0" applyFont="1" applyBorder="1"/>
    <xf numFmtId="0" fontId="3" fillId="0" borderId="0" xfId="0" applyFont="1"/>
    <xf numFmtId="0" fontId="3" fillId="0" borderId="20" xfId="0" applyFont="1" applyBorder="1"/>
    <xf numFmtId="0" fontId="3" fillId="0" borderId="0" xfId="0" applyFont="1" applyFill="1" applyBorder="1"/>
    <xf numFmtId="0" fontId="14" fillId="0" borderId="0" xfId="3" applyFont="1" applyFill="1" applyBorder="1" applyAlignment="1"/>
    <xf numFmtId="0" fontId="3" fillId="0" borderId="0" xfId="0" applyFont="1" applyFill="1" applyBorder="1" applyAlignment="1"/>
    <xf numFmtId="0" fontId="16" fillId="0" borderId="0" xfId="1" applyFont="1" applyFill="1" applyBorder="1" applyAlignment="1">
      <alignment horizontal="right" wrapText="1" readingOrder="1"/>
    </xf>
    <xf numFmtId="0" fontId="15" fillId="0" borderId="0" xfId="1" applyFont="1" applyFill="1" applyBorder="1" applyAlignment="1">
      <alignment horizontal="left"/>
    </xf>
    <xf numFmtId="0" fontId="3" fillId="0" borderId="20" xfId="0" applyFont="1" applyFill="1" applyBorder="1"/>
    <xf numFmtId="0" fontId="16" fillId="0" borderId="0" xfId="1" applyFont="1" applyFill="1" applyBorder="1" applyAlignment="1">
      <alignment horizontal="right"/>
    </xf>
    <xf numFmtId="0" fontId="16" fillId="0" borderId="0" xfId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/>
    </xf>
    <xf numFmtId="0" fontId="3" fillId="0" borderId="0" xfId="0" applyFont="1" applyBorder="1"/>
    <xf numFmtId="0" fontId="3" fillId="0" borderId="8" xfId="0" applyFont="1" applyFill="1" applyBorder="1"/>
    <xf numFmtId="0" fontId="3" fillId="0" borderId="8" xfId="0" applyFont="1" applyBorder="1"/>
    <xf numFmtId="0" fontId="3" fillId="0" borderId="22" xfId="0" applyFont="1" applyBorder="1"/>
    <xf numFmtId="0" fontId="3" fillId="0" borderId="17" xfId="0" applyFont="1" applyBorder="1"/>
    <xf numFmtId="0" fontId="16" fillId="0" borderId="0" xfId="0" applyFont="1" applyFill="1" applyBorder="1"/>
    <xf numFmtId="0" fontId="15" fillId="0" borderId="19" xfId="1" applyFont="1" applyFill="1" applyBorder="1" applyAlignment="1">
      <alignment horizontal="left" vertical="center" wrapText="1" readingOrder="1"/>
    </xf>
    <xf numFmtId="0" fontId="15" fillId="0" borderId="19" xfId="1" applyFont="1" applyFill="1" applyBorder="1" applyAlignment="1">
      <alignment horizontal="left" vertical="top" wrapText="1"/>
    </xf>
    <xf numFmtId="0" fontId="3" fillId="0" borderId="0" xfId="0" applyFont="1" applyBorder="1" applyAlignment="1"/>
    <xf numFmtId="0" fontId="3" fillId="0" borderId="8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wrapText="1" readingOrder="1"/>
    </xf>
    <xf numFmtId="0" fontId="3" fillId="0" borderId="1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24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 readingOrder="1"/>
    </xf>
    <xf numFmtId="0" fontId="17" fillId="0" borderId="24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0" fontId="15" fillId="0" borderId="0" xfId="1" applyFont="1" applyFill="1" applyBorder="1" applyAlignment="1">
      <alignment horizontal="center" vertical="center" wrapText="1" readingOrder="1"/>
    </xf>
    <xf numFmtId="2" fontId="16" fillId="0" borderId="0" xfId="1" applyNumberFormat="1" applyFont="1" applyFill="1" applyBorder="1" applyAlignment="1">
      <alignment horizontal="center" wrapText="1" readingOrder="1"/>
    </xf>
    <xf numFmtId="2" fontId="16" fillId="0" borderId="0" xfId="0" applyNumberFormat="1" applyFont="1" applyFill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1" fillId="0" borderId="0" xfId="0" applyFont="1" applyFill="1" applyBorder="1" applyAlignment="1">
      <alignment wrapText="1" readingOrder="1"/>
    </xf>
    <xf numFmtId="0" fontId="0" fillId="0" borderId="0" xfId="0"/>
    <xf numFmtId="0" fontId="0" fillId="0" borderId="25" xfId="0" applyBorder="1" applyAlignment="1">
      <alignment horizontal="center"/>
    </xf>
    <xf numFmtId="0" fontId="1" fillId="0" borderId="0" xfId="0" applyFont="1" applyBorder="1" applyAlignment="1">
      <alignment horizontal="center" vertical="center" wrapText="1" readingOrder="1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 wrapText="1" readingOrder="1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wrapText="1"/>
    </xf>
    <xf numFmtId="0" fontId="15" fillId="0" borderId="19" xfId="1" applyFont="1" applyFill="1" applyBorder="1" applyAlignment="1">
      <alignment horizontal="left" wrapText="1"/>
    </xf>
    <xf numFmtId="0" fontId="3" fillId="0" borderId="2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wrapText="1"/>
    </xf>
    <xf numFmtId="0" fontId="0" fillId="0" borderId="0" xfId="0" applyAlignment="1"/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21" fillId="0" borderId="0" xfId="0" applyFont="1" applyFill="1"/>
    <xf numFmtId="0" fontId="23" fillId="0" borderId="0" xfId="0" applyFont="1" applyFill="1" applyBorder="1" applyAlignment="1">
      <alignment horizontal="left" wrapText="1" readingOrder="1"/>
    </xf>
    <xf numFmtId="0" fontId="21" fillId="0" borderId="0" xfId="0" applyFont="1" applyFill="1" applyBorder="1"/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 readingOrder="1"/>
    </xf>
    <xf numFmtId="0" fontId="21" fillId="0" borderId="0" xfId="1" applyFont="1" applyFill="1" applyBorder="1" applyAlignment="1">
      <alignment horizontal="center"/>
    </xf>
    <xf numFmtId="14" fontId="21" fillId="0" borderId="0" xfId="1" applyNumberFormat="1" applyFont="1" applyFill="1" applyBorder="1" applyAlignment="1">
      <alignment horizontal="center" wrapText="1"/>
    </xf>
    <xf numFmtId="9" fontId="21" fillId="0" borderId="0" xfId="1" applyNumberFormat="1" applyFont="1" applyFill="1" applyBorder="1" applyAlignment="1">
      <alignment horizontal="center"/>
    </xf>
    <xf numFmtId="2" fontId="21" fillId="0" borderId="0" xfId="1" applyNumberFormat="1" applyFont="1" applyFill="1" applyBorder="1" applyAlignment="1">
      <alignment horizontal="center"/>
    </xf>
    <xf numFmtId="0" fontId="21" fillId="0" borderId="4" xfId="1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9" fontId="25" fillId="0" borderId="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left"/>
    </xf>
    <xf numFmtId="0" fontId="21" fillId="0" borderId="1" xfId="1" applyFont="1" applyFill="1" applyBorder="1" applyAlignment="1">
      <alignment horizontal="center"/>
    </xf>
    <xf numFmtId="14" fontId="21" fillId="0" borderId="1" xfId="1" applyNumberFormat="1" applyFont="1" applyFill="1" applyBorder="1" applyAlignment="1">
      <alignment horizontal="center" wrapText="1"/>
    </xf>
    <xf numFmtId="9" fontId="21" fillId="0" borderId="1" xfId="1" applyNumberFormat="1" applyFont="1" applyFill="1" applyBorder="1" applyAlignment="1">
      <alignment horizontal="center"/>
    </xf>
    <xf numFmtId="0" fontId="21" fillId="0" borderId="14" xfId="1" applyFont="1" applyFill="1" applyBorder="1" applyAlignment="1">
      <alignment horizontal="center"/>
    </xf>
    <xf numFmtId="9" fontId="25" fillId="0" borderId="0" xfId="0" applyNumberFormat="1" applyFont="1" applyFill="1" applyAlignment="1">
      <alignment wrapText="1"/>
    </xf>
    <xf numFmtId="0" fontId="25" fillId="0" borderId="0" xfId="0" applyFont="1" applyFill="1" applyAlignment="1">
      <alignment wrapText="1"/>
    </xf>
    <xf numFmtId="0" fontId="21" fillId="0" borderId="0" xfId="0" applyFont="1" applyFill="1" applyBorder="1" applyAlignment="1">
      <alignment wrapText="1"/>
    </xf>
    <xf numFmtId="10" fontId="21" fillId="0" borderId="0" xfId="1" applyNumberFormat="1" applyFont="1" applyFill="1" applyBorder="1" applyAlignment="1">
      <alignment horizontal="center"/>
    </xf>
    <xf numFmtId="164" fontId="21" fillId="0" borderId="0" xfId="1" applyNumberFormat="1" applyFont="1" applyFill="1" applyBorder="1" applyAlignment="1">
      <alignment horizontal="center"/>
    </xf>
    <xf numFmtId="10" fontId="21" fillId="0" borderId="1" xfId="1" applyNumberFormat="1" applyFont="1" applyFill="1" applyBorder="1" applyAlignment="1">
      <alignment horizontal="center"/>
    </xf>
    <xf numFmtId="2" fontId="21" fillId="0" borderId="1" xfId="1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1" fillId="0" borderId="0" xfId="0" applyFont="1" applyFill="1" applyBorder="1" applyAlignment="1"/>
    <xf numFmtId="0" fontId="21" fillId="0" borderId="2" xfId="1" applyFont="1" applyFill="1" applyBorder="1" applyAlignment="1">
      <alignment horizontal="center"/>
    </xf>
    <xf numFmtId="0" fontId="21" fillId="0" borderId="13" xfId="1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9" fontId="25" fillId="0" borderId="0" xfId="0" applyNumberFormat="1" applyFont="1" applyFill="1" applyBorder="1" applyAlignment="1">
      <alignment horizontal="center" wrapText="1"/>
    </xf>
    <xf numFmtId="0" fontId="21" fillId="0" borderId="4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4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9" fontId="25" fillId="0" borderId="1" xfId="0" applyNumberFormat="1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 wrapText="1"/>
    </xf>
    <xf numFmtId="9" fontId="21" fillId="0" borderId="27" xfId="0" applyNumberFormat="1" applyFont="1" applyFill="1" applyBorder="1"/>
    <xf numFmtId="0" fontId="21" fillId="0" borderId="3" xfId="0" applyFont="1" applyFill="1" applyBorder="1"/>
    <xf numFmtId="9" fontId="21" fillId="0" borderId="28" xfId="0" applyNumberFormat="1" applyFont="1" applyFill="1" applyBorder="1"/>
    <xf numFmtId="2" fontId="21" fillId="0" borderId="4" xfId="1" applyNumberFormat="1" applyFont="1" applyFill="1" applyBorder="1" applyAlignment="1">
      <alignment horizontal="center"/>
    </xf>
    <xf numFmtId="2" fontId="21" fillId="0" borderId="14" xfId="1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wrapText="1"/>
    </xf>
    <xf numFmtId="0" fontId="21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wrapText="1" readingOrder="1"/>
    </xf>
    <xf numFmtId="0" fontId="23" fillId="0" borderId="0" xfId="0" applyFont="1" applyFill="1" applyBorder="1" applyAlignment="1">
      <alignment horizontal="center" wrapText="1" readingOrder="1"/>
    </xf>
    <xf numFmtId="0" fontId="23" fillId="0" borderId="4" xfId="0" applyFont="1" applyFill="1" applyBorder="1" applyAlignment="1">
      <alignment horizontal="center" wrapText="1" readingOrder="1"/>
    </xf>
    <xf numFmtId="0" fontId="23" fillId="0" borderId="2" xfId="0" applyFont="1" applyFill="1" applyBorder="1" applyAlignment="1">
      <alignment horizontal="center" wrapText="1" readingOrder="1"/>
    </xf>
    <xf numFmtId="0" fontId="21" fillId="0" borderId="1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 wrapText="1" readingOrder="1"/>
    </xf>
    <xf numFmtId="0" fontId="21" fillId="0" borderId="5" xfId="2" applyFont="1" applyFill="1" applyBorder="1" applyAlignment="1">
      <alignment horizontal="center" wrapText="1" readingOrder="1"/>
    </xf>
    <xf numFmtId="164" fontId="21" fillId="0" borderId="5" xfId="2" applyNumberFormat="1" applyFont="1" applyFill="1" applyBorder="1" applyAlignment="1">
      <alignment horizontal="center" wrapText="1" readingOrder="1"/>
    </xf>
    <xf numFmtId="0" fontId="21" fillId="0" borderId="6" xfId="2" applyFont="1" applyFill="1" applyBorder="1" applyAlignment="1">
      <alignment horizontal="center" wrapText="1" readingOrder="1"/>
    </xf>
    <xf numFmtId="0" fontId="21" fillId="0" borderId="0" xfId="2" applyFont="1" applyFill="1" applyBorder="1" applyAlignment="1">
      <alignment horizontal="center"/>
    </xf>
    <xf numFmtId="0" fontId="21" fillId="0" borderId="4" xfId="2" applyFont="1" applyFill="1" applyBorder="1" applyAlignment="1">
      <alignment horizontal="center"/>
    </xf>
    <xf numFmtId="164" fontId="21" fillId="0" borderId="0" xfId="2" applyNumberFormat="1" applyFont="1" applyFill="1" applyBorder="1" applyAlignment="1">
      <alignment horizontal="center" wrapText="1" readingOrder="1"/>
    </xf>
    <xf numFmtId="0" fontId="21" fillId="0" borderId="2" xfId="2" applyFont="1" applyFill="1" applyBorder="1" applyAlignment="1">
      <alignment horizontal="center" wrapText="1" readingOrder="1"/>
    </xf>
    <xf numFmtId="164" fontId="23" fillId="0" borderId="0" xfId="0" applyNumberFormat="1" applyFont="1" applyFill="1" applyBorder="1" applyAlignment="1">
      <alignment horizontal="center" wrapText="1" readingOrder="1"/>
    </xf>
    <xf numFmtId="0" fontId="21" fillId="0" borderId="0" xfId="1" applyFont="1" applyFill="1" applyBorder="1" applyAlignment="1">
      <alignment horizontal="center" wrapText="1" readingOrder="1"/>
    </xf>
    <xf numFmtId="164" fontId="21" fillId="0" borderId="0" xfId="1" applyNumberFormat="1" applyFont="1" applyFill="1" applyBorder="1" applyAlignment="1">
      <alignment horizontal="center" wrapText="1" readingOrder="1"/>
    </xf>
    <xf numFmtId="0" fontId="21" fillId="0" borderId="2" xfId="1" applyFont="1" applyFill="1" applyBorder="1" applyAlignment="1">
      <alignment horizontal="center" wrapText="1" readingOrder="1"/>
    </xf>
    <xf numFmtId="0" fontId="23" fillId="0" borderId="0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top" wrapText="1"/>
    </xf>
    <xf numFmtId="0" fontId="21" fillId="0" borderId="5" xfId="1" applyFont="1" applyFill="1" applyBorder="1" applyAlignment="1">
      <alignment horizontal="center" vertical="center" wrapText="1" readingOrder="1"/>
    </xf>
    <xf numFmtId="0" fontId="21" fillId="0" borderId="5" xfId="1" applyFont="1" applyFill="1" applyBorder="1" applyAlignment="1">
      <alignment horizontal="center" wrapText="1" readingOrder="1"/>
    </xf>
    <xf numFmtId="0" fontId="21" fillId="0" borderId="6" xfId="1" applyFont="1" applyFill="1" applyBorder="1" applyAlignment="1">
      <alignment horizontal="center" wrapText="1" readingOrder="1"/>
    </xf>
    <xf numFmtId="0" fontId="21" fillId="0" borderId="5" xfId="1" applyFont="1" applyFill="1" applyBorder="1" applyAlignment="1">
      <alignment horizontal="center"/>
    </xf>
    <xf numFmtId="0" fontId="21" fillId="0" borderId="15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 vertical="top" wrapText="1"/>
    </xf>
    <xf numFmtId="0" fontId="21" fillId="0" borderId="2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center" vertical="center" wrapText="1" readingOrder="1"/>
    </xf>
    <xf numFmtId="0" fontId="21" fillId="0" borderId="1" xfId="1" applyFont="1" applyFill="1" applyBorder="1" applyAlignment="1">
      <alignment horizontal="center" wrapText="1" readingOrder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0" fillId="0" borderId="3" xfId="0" applyBorder="1" applyAlignment="1"/>
    <xf numFmtId="0" fontId="0" fillId="0" borderId="3" xfId="0" applyBorder="1"/>
    <xf numFmtId="0" fontId="21" fillId="0" borderId="3" xfId="3" applyFont="1" applyFill="1" applyBorder="1" applyAlignment="1"/>
    <xf numFmtId="0" fontId="1" fillId="0" borderId="29" xfId="0" applyFont="1" applyBorder="1" applyAlignment="1">
      <alignment horizontal="left" wrapText="1" readingOrder="1"/>
    </xf>
    <xf numFmtId="0" fontId="21" fillId="0" borderId="29" xfId="0" applyFont="1" applyFill="1" applyBorder="1" applyAlignment="1">
      <alignment horizontal="left" wrapText="1"/>
    </xf>
    <xf numFmtId="0" fontId="21" fillId="0" borderId="29" xfId="3" applyFont="1" applyFill="1" applyBorder="1" applyAlignment="1"/>
    <xf numFmtId="0" fontId="21" fillId="0" borderId="3" xfId="0" applyFont="1" applyFill="1" applyBorder="1" applyAlignment="1"/>
    <xf numFmtId="0" fontId="21" fillId="0" borderId="11" xfId="0" applyFont="1" applyFill="1" applyBorder="1" applyAlignment="1">
      <alignment horizontal="center" wrapText="1"/>
    </xf>
    <xf numFmtId="9" fontId="21" fillId="0" borderId="0" xfId="1" applyNumberFormat="1" applyFont="1" applyFill="1" applyBorder="1" applyAlignment="1">
      <alignment horizontal="center"/>
    </xf>
    <xf numFmtId="0" fontId="21" fillId="0" borderId="3" xfId="1" applyFont="1" applyFill="1" applyBorder="1" applyAlignment="1">
      <alignment horizontal="center" vertical="center" wrapText="1"/>
    </xf>
    <xf numFmtId="9" fontId="25" fillId="0" borderId="5" xfId="0" applyNumberFormat="1" applyFont="1" applyFill="1" applyBorder="1" applyAlignment="1">
      <alignment horizontal="center" wrapText="1"/>
    </xf>
    <xf numFmtId="9" fontId="25" fillId="0" borderId="0" xfId="0" applyNumberFormat="1" applyFont="1" applyFill="1" applyBorder="1" applyAlignment="1">
      <alignment horizontal="center" wrapText="1"/>
    </xf>
    <xf numFmtId="9" fontId="25" fillId="0" borderId="1" xfId="0" applyNumberFormat="1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9" fontId="21" fillId="0" borderId="1" xfId="1" applyNumberFormat="1" applyFont="1" applyFill="1" applyBorder="1" applyAlignment="1">
      <alignment horizontal="center"/>
    </xf>
    <xf numFmtId="9" fontId="25" fillId="0" borderId="0" xfId="0" applyNumberFormat="1" applyFont="1" applyFill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 wrapText="1" readingOrder="1"/>
    </xf>
    <xf numFmtId="0" fontId="1" fillId="0" borderId="29" xfId="0" applyFont="1" applyBorder="1" applyAlignment="1">
      <alignment horizontal="center" wrapText="1" readingOrder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/>
    </xf>
    <xf numFmtId="12" fontId="3" fillId="0" borderId="0" xfId="0" applyNumberFormat="1" applyFont="1" applyBorder="1" applyAlignment="1">
      <alignment horizontal="center" wrapText="1"/>
    </xf>
    <xf numFmtId="12" fontId="3" fillId="0" borderId="1" xfId="0" applyNumberFormat="1" applyFont="1" applyBorder="1" applyAlignment="1">
      <alignment horizontal="center" wrapText="1"/>
    </xf>
    <xf numFmtId="0" fontId="0" fillId="0" borderId="0" xfId="0" applyAlignment="1"/>
    <xf numFmtId="0" fontId="0" fillId="0" borderId="1" xfId="0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vertical="center" wrapText="1" readingOrder="1"/>
    </xf>
    <xf numFmtId="0" fontId="23" fillId="0" borderId="5" xfId="0" applyFont="1" applyFill="1" applyBorder="1" applyAlignment="1">
      <alignment horizontal="center" wrapText="1" readingOrder="1"/>
    </xf>
    <xf numFmtId="0" fontId="23" fillId="0" borderId="15" xfId="0" applyFont="1" applyFill="1" applyBorder="1" applyAlignment="1">
      <alignment horizontal="center" wrapText="1" readingOrder="1"/>
    </xf>
    <xf numFmtId="0" fontId="21" fillId="0" borderId="5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 readingOrder="1"/>
    </xf>
    <xf numFmtId="0" fontId="23" fillId="0" borderId="13" xfId="0" applyFont="1" applyFill="1" applyBorder="1" applyAlignment="1">
      <alignment horizontal="center" wrapText="1" readingOrder="1"/>
    </xf>
    <xf numFmtId="0" fontId="21" fillId="0" borderId="3" xfId="0" applyFont="1" applyFill="1" applyBorder="1" applyAlignment="1">
      <alignment horizontal="center"/>
    </xf>
    <xf numFmtId="0" fontId="0" fillId="0" borderId="4" xfId="0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10" fillId="0" borderId="26" xfId="0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/>
    <xf numFmtId="0" fontId="0" fillId="0" borderId="15" xfId="0" applyBorder="1"/>
    <xf numFmtId="0" fontId="0" fillId="0" borderId="25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9" fontId="3" fillId="0" borderId="0" xfId="0" applyNumberFormat="1" applyFont="1" applyAlignment="1">
      <alignment wrapText="1"/>
    </xf>
    <xf numFmtId="9" fontId="3" fillId="0" borderId="0" xfId="0" applyNumberFormat="1" applyFont="1"/>
    <xf numFmtId="0" fontId="16" fillId="0" borderId="21" xfId="0" applyFont="1" applyFill="1" applyBorder="1" applyAlignment="1">
      <alignment horizontal="left" wrapText="1" readingOrder="1"/>
    </xf>
    <xf numFmtId="0" fontId="16" fillId="0" borderId="8" xfId="0" applyFont="1" applyFill="1" applyBorder="1" applyAlignment="1">
      <alignment horizontal="left" wrapText="1" readingOrder="1"/>
    </xf>
    <xf numFmtId="0" fontId="16" fillId="0" borderId="19" xfId="0" applyFont="1" applyFill="1" applyBorder="1" applyAlignment="1">
      <alignment horizontal="left" vertical="center" wrapText="1" readingOrder="1"/>
    </xf>
    <xf numFmtId="0" fontId="16" fillId="0" borderId="0" xfId="0" applyFont="1" applyFill="1" applyBorder="1" applyAlignment="1">
      <alignment horizontal="right" wrapText="1" readingOrder="1"/>
    </xf>
    <xf numFmtId="0" fontId="16" fillId="0" borderId="0" xfId="0" applyFont="1" applyFill="1" applyBorder="1" applyAlignment="1">
      <alignment wrapText="1" readingOrder="1"/>
    </xf>
    <xf numFmtId="0" fontId="26" fillId="0" borderId="19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right" vertical="top" wrapText="1"/>
    </xf>
    <xf numFmtId="0" fontId="16" fillId="0" borderId="23" xfId="0" applyFont="1" applyFill="1" applyBorder="1" applyAlignment="1">
      <alignment wrapText="1" readingOrder="1"/>
    </xf>
    <xf numFmtId="0" fontId="28" fillId="0" borderId="20" xfId="0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 wrapText="1" readingOrder="1"/>
    </xf>
    <xf numFmtId="0" fontId="16" fillId="0" borderId="0" xfId="0" applyFont="1" applyAlignment="1">
      <alignment wrapText="1"/>
    </xf>
    <xf numFmtId="0" fontId="16" fillId="0" borderId="19" xfId="0" applyFont="1" applyBorder="1" applyAlignment="1">
      <alignment horizontal="left" vertical="center" wrapText="1" readingOrder="1"/>
    </xf>
    <xf numFmtId="0" fontId="16" fillId="0" borderId="0" xfId="0" applyFont="1" applyBorder="1" applyAlignment="1">
      <alignment horizontal="right" wrapText="1" readingOrder="1"/>
    </xf>
    <xf numFmtId="0" fontId="26" fillId="0" borderId="19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right" vertical="top" wrapText="1"/>
    </xf>
    <xf numFmtId="0" fontId="26" fillId="0" borderId="19" xfId="0" applyFont="1" applyBorder="1" applyAlignment="1">
      <alignment horizontal="right" vertical="top" wrapText="1"/>
    </xf>
    <xf numFmtId="0" fontId="16" fillId="0" borderId="21" xfId="0" applyFont="1" applyBorder="1" applyAlignment="1">
      <alignment horizontal="left" vertical="center" wrapText="1" readingOrder="1"/>
    </xf>
    <xf numFmtId="0" fontId="16" fillId="0" borderId="8" xfId="0" applyFont="1" applyBorder="1" applyAlignment="1">
      <alignment horizontal="right" wrapText="1" readingOrder="1"/>
    </xf>
    <xf numFmtId="0" fontId="16" fillId="0" borderId="30" xfId="0" applyFont="1" applyBorder="1" applyAlignment="1">
      <alignment horizontal="center" wrapText="1" readingOrder="1"/>
    </xf>
    <xf numFmtId="0" fontId="16" fillId="0" borderId="3" xfId="0" applyFont="1" applyFill="1" applyBorder="1" applyAlignment="1">
      <alignment horizontal="center" wrapText="1" readingOrder="1"/>
    </xf>
    <xf numFmtId="9" fontId="3" fillId="0" borderId="6" xfId="0" applyNumberFormat="1" applyFont="1" applyBorder="1" applyAlignment="1">
      <alignment wrapText="1"/>
    </xf>
    <xf numFmtId="0" fontId="3" fillId="0" borderId="5" xfId="0" applyFont="1" applyBorder="1"/>
    <xf numFmtId="0" fontId="3" fillId="0" borderId="15" xfId="0" applyFont="1" applyBorder="1"/>
    <xf numFmtId="0" fontId="3" fillId="0" borderId="2" xfId="0" applyFont="1" applyBorder="1" applyAlignment="1">
      <alignment wrapText="1"/>
    </xf>
    <xf numFmtId="9" fontId="3" fillId="0" borderId="0" xfId="0" applyNumberFormat="1" applyFont="1" applyBorder="1"/>
    <xf numFmtId="0" fontId="3" fillId="0" borderId="4" xfId="0" applyFont="1" applyBorder="1"/>
    <xf numFmtId="0" fontId="3" fillId="0" borderId="13" xfId="0" applyFont="1" applyBorder="1" applyAlignment="1">
      <alignment wrapText="1"/>
    </xf>
    <xf numFmtId="9" fontId="3" fillId="0" borderId="1" xfId="0" applyNumberFormat="1" applyFont="1" applyBorder="1"/>
    <xf numFmtId="0" fontId="3" fillId="0" borderId="14" xfId="0" applyFont="1" applyBorder="1"/>
    <xf numFmtId="0" fontId="3" fillId="0" borderId="26" xfId="0" applyFont="1" applyBorder="1" applyAlignment="1">
      <alignment wrapText="1"/>
    </xf>
    <xf numFmtId="0" fontId="3" fillId="0" borderId="25" xfId="0" applyFont="1" applyBorder="1"/>
    <xf numFmtId="0" fontId="3" fillId="0" borderId="9" xfId="0" applyFont="1" applyBorder="1"/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9" fontId="0" fillId="0" borderId="6" xfId="0" applyNumberFormat="1" applyBorder="1"/>
    <xf numFmtId="0" fontId="0" fillId="0" borderId="2" xfId="0" applyBorder="1"/>
    <xf numFmtId="0" fontId="0" fillId="0" borderId="0" xfId="0" applyBorder="1" applyAlignment="1">
      <alignment horizontal="center"/>
    </xf>
    <xf numFmtId="9" fontId="0" fillId="0" borderId="4" xfId="4" applyFont="1" applyBorder="1"/>
    <xf numFmtId="9" fontId="0" fillId="0" borderId="2" xfId="0" applyNumberFormat="1" applyBorder="1"/>
    <xf numFmtId="0" fontId="0" fillId="0" borderId="26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9" fontId="0" fillId="0" borderId="15" xfId="4" applyFont="1" applyBorder="1"/>
    <xf numFmtId="9" fontId="0" fillId="0" borderId="3" xfId="0" applyNumberFormat="1" applyBorder="1"/>
    <xf numFmtId="9" fontId="0" fillId="0" borderId="0" xfId="0" applyNumberFormat="1" applyBorder="1"/>
    <xf numFmtId="9" fontId="0" fillId="0" borderId="13" xfId="0" applyNumberFormat="1" applyBorder="1"/>
    <xf numFmtId="9" fontId="0" fillId="0" borderId="1" xfId="0" applyNumberFormat="1" applyBorder="1"/>
    <xf numFmtId="0" fontId="20" fillId="0" borderId="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9" fontId="20" fillId="0" borderId="0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9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14" xfId="4" applyFont="1" applyBorder="1"/>
    <xf numFmtId="9" fontId="0" fillId="0" borderId="9" xfId="4" applyFont="1" applyBorder="1"/>
    <xf numFmtId="1" fontId="0" fillId="0" borderId="4" xfId="0" applyNumberFormat="1" applyBorder="1"/>
    <xf numFmtId="1" fontId="0" fillId="0" borderId="14" xfId="0" applyNumberFormat="1" applyBorder="1"/>
    <xf numFmtId="0" fontId="0" fillId="0" borderId="2" xfId="0" applyBorder="1" applyAlignment="1">
      <alignment horizontal="center"/>
    </xf>
    <xf numFmtId="9" fontId="0" fillId="0" borderId="4" xfId="0" applyNumberFormat="1" applyBorder="1"/>
    <xf numFmtId="0" fontId="0" fillId="0" borderId="13" xfId="0" applyBorder="1" applyAlignment="1">
      <alignment horizontal="center"/>
    </xf>
    <xf numFmtId="9" fontId="0" fillId="0" borderId="14" xfId="0" applyNumberFormat="1" applyBorder="1"/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5">
    <cellStyle name="Bad" xfId="2" builtinId="27"/>
    <cellStyle name="Good" xfId="1" builtinId="26"/>
    <cellStyle name="Neutral" xfId="3" builtinId="28"/>
    <cellStyle name="Normal" xfId="0" builtinId="0"/>
    <cellStyle name="Percent" xfId="4" builtinId="5"/>
  </cellStyles>
  <dxfs count="11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MAE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Organizing!$L$77:$L$80</c:f>
              <c:strCache>
                <c:ptCount val="4"/>
                <c:pt idx="0">
                  <c:v>Comp</c:v>
                </c:pt>
                <c:pt idx="1">
                  <c:v>Temp</c:v>
                </c:pt>
                <c:pt idx="2">
                  <c:v>Comp &amp; Temp</c:v>
                </c:pt>
                <c:pt idx="3">
                  <c:v>Comp, Temp, Cat., &amp; R Type </c:v>
                </c:pt>
              </c:strCache>
            </c:strRef>
          </c:cat>
          <c:val>
            <c:numRef>
              <c:f>Organizing!$O$77:$O$80</c:f>
              <c:numCache>
                <c:formatCode>General</c:formatCode>
                <c:ptCount val="4"/>
                <c:pt idx="0">
                  <c:v>13.9</c:v>
                </c:pt>
                <c:pt idx="1">
                  <c:v>16.399999999999999</c:v>
                </c:pt>
                <c:pt idx="2">
                  <c:v>11.3</c:v>
                </c:pt>
                <c:pt idx="3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9-4228-A805-0F9F3C3443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9"/>
        <c:axId val="622529568"/>
        <c:axId val="62252858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v>RMSE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Organizing!$L$77:$L$80</c15:sqref>
                        </c15:formulaRef>
                      </c:ext>
                    </c:extLst>
                    <c:strCache>
                      <c:ptCount val="4"/>
                      <c:pt idx="0">
                        <c:v>Comp</c:v>
                      </c:pt>
                      <c:pt idx="1">
                        <c:v>Temp</c:v>
                      </c:pt>
                      <c:pt idx="2">
                        <c:v>Comp &amp; Temp</c:v>
                      </c:pt>
                      <c:pt idx="3">
                        <c:v>Comp, Temp, Cat., &amp; R Type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Organizing!$P$77:$P$79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18</c:v>
                      </c:pt>
                      <c:pt idx="1">
                        <c:v>20.5</c:v>
                      </c:pt>
                      <c:pt idx="2">
                        <c:v>16.3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2F9-4228-A805-0F9F3C34434A}"/>
                  </c:ext>
                </c:extLst>
              </c15:ser>
            </c15:filteredBarSeries>
          </c:ext>
        </c:extLst>
      </c:barChart>
      <c:catAx>
        <c:axId val="62252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28584"/>
        <c:crosses val="autoZero"/>
        <c:auto val="1"/>
        <c:lblAlgn val="ctr"/>
        <c:lblOffset val="100"/>
        <c:noMultiLvlLbl val="0"/>
      </c:catAx>
      <c:valAx>
        <c:axId val="622528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2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/>
              <a:t>Model 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97446775815088"/>
          <c:y val="0.13165813844331631"/>
          <c:w val="0.62350310358565475"/>
          <c:h val="0.66986557720913342"/>
        </c:manualLayout>
      </c:layout>
      <c:barChart>
        <c:barDir val="col"/>
        <c:grouping val="clustered"/>
        <c:varyColors val="0"/>
        <c:ser>
          <c:idx val="0"/>
          <c:order val="0"/>
          <c:tx>
            <c:v>None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'Class Feat Cutoffs'!$A$28:$A$30</c:f>
              <c:numCache>
                <c:formatCode>0%</c:formatCode>
                <c:ptCount val="3"/>
                <c:pt idx="0">
                  <c:v>0.6</c:v>
                </c:pt>
                <c:pt idx="1">
                  <c:v>0.7</c:v>
                </c:pt>
                <c:pt idx="2">
                  <c:v>0.8</c:v>
                </c:pt>
              </c:numCache>
            </c:numRef>
          </c:cat>
          <c:val>
            <c:numRef>
              <c:f>'Class Feat Cutoffs'!$P$21:$P$23</c:f>
              <c:numCache>
                <c:formatCode>0%</c:formatCode>
                <c:ptCount val="3"/>
                <c:pt idx="0">
                  <c:v>0.87</c:v>
                </c:pt>
                <c:pt idx="1">
                  <c:v>0.85</c:v>
                </c:pt>
                <c:pt idx="2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3-4CB2-985E-17F38F90941F}"/>
            </c:ext>
          </c:extLst>
        </c:ser>
        <c:ser>
          <c:idx val="1"/>
          <c:order val="1"/>
          <c:tx>
            <c:v>400-500°C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'Class Feat Cutoffs'!$A$28:$A$30</c:f>
              <c:numCache>
                <c:formatCode>0%</c:formatCode>
                <c:ptCount val="3"/>
                <c:pt idx="0">
                  <c:v>0.6</c:v>
                </c:pt>
                <c:pt idx="1">
                  <c:v>0.7</c:v>
                </c:pt>
                <c:pt idx="2">
                  <c:v>0.8</c:v>
                </c:pt>
              </c:numCache>
            </c:numRef>
          </c:cat>
          <c:val>
            <c:numRef>
              <c:f>'Class Feat Cutoffs'!$Q$21:$Q$23</c:f>
              <c:numCache>
                <c:formatCode>0%</c:formatCode>
                <c:ptCount val="3"/>
                <c:pt idx="0">
                  <c:v>0.92</c:v>
                </c:pt>
                <c:pt idx="1">
                  <c:v>0.85</c:v>
                </c:pt>
                <c:pt idx="2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3-4CB2-985E-17F38F90941F}"/>
            </c:ext>
          </c:extLst>
        </c:ser>
        <c:ser>
          <c:idx val="2"/>
          <c:order val="2"/>
          <c:tx>
            <c:v>400-500°C &amp; 0 to 3.5mm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'Class Feat Cutoffs'!$A$28:$A$30</c:f>
              <c:numCache>
                <c:formatCode>0%</c:formatCode>
                <c:ptCount val="3"/>
                <c:pt idx="0">
                  <c:v>0.6</c:v>
                </c:pt>
                <c:pt idx="1">
                  <c:v>0.7</c:v>
                </c:pt>
                <c:pt idx="2">
                  <c:v>0.8</c:v>
                </c:pt>
              </c:numCache>
            </c:numRef>
          </c:cat>
          <c:val>
            <c:numRef>
              <c:f>'Class Feat Cutoffs'!$R$21:$R$23</c:f>
              <c:numCache>
                <c:formatCode>0%</c:formatCode>
                <c:ptCount val="3"/>
                <c:pt idx="0">
                  <c:v>0.94</c:v>
                </c:pt>
                <c:pt idx="1">
                  <c:v>0.86</c:v>
                </c:pt>
                <c:pt idx="2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53-4CB2-985E-17F38F9094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2529568"/>
        <c:axId val="622528584"/>
      </c:barChart>
      <c:catAx>
        <c:axId val="622529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Oil Yield Classificaiton Cutoffs</a:t>
                </a:r>
              </a:p>
            </c:rich>
          </c:tx>
          <c:layout>
            <c:manualLayout>
              <c:xMode val="edge"/>
              <c:yMode val="edge"/>
              <c:x val="0.28890377747226809"/>
              <c:y val="0.8826292672107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2528584"/>
        <c:crosses val="autoZero"/>
        <c:auto val="1"/>
        <c:lblAlgn val="ctr"/>
        <c:lblOffset val="100"/>
        <c:noMultiLvlLbl val="0"/>
      </c:catAx>
      <c:valAx>
        <c:axId val="622528584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Accuracy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252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436151820478936"/>
          <c:y val="2.6213560414886716E-2"/>
          <c:w val="0.24563848179521075"/>
          <c:h val="0.408995507372010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/>
              <a:t>Model 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5496041763742"/>
          <c:y val="0.11773946836837923"/>
          <c:w val="0.60032661887016803"/>
          <c:h val="0.68836621012880717"/>
        </c:manualLayout>
      </c:layout>
      <c:barChart>
        <c:barDir val="col"/>
        <c:grouping val="clustered"/>
        <c:varyColors val="0"/>
        <c:ser>
          <c:idx val="0"/>
          <c:order val="0"/>
          <c:tx>
            <c:v>Simulations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'Classifier Cross Val'!$C$21:$C$23</c:f>
              <c:numCache>
                <c:formatCode>0%</c:formatCode>
                <c:ptCount val="3"/>
                <c:pt idx="0">
                  <c:v>0.6</c:v>
                </c:pt>
                <c:pt idx="1">
                  <c:v>0.7</c:v>
                </c:pt>
                <c:pt idx="2">
                  <c:v>0.8</c:v>
                </c:pt>
              </c:numCache>
            </c:numRef>
          </c:cat>
          <c:val>
            <c:numRef>
              <c:f>'Classifier Cross Val'!$D$21:$D$23</c:f>
              <c:numCache>
                <c:formatCode>0%</c:formatCode>
                <c:ptCount val="3"/>
                <c:pt idx="0">
                  <c:v>0.89</c:v>
                </c:pt>
                <c:pt idx="1">
                  <c:v>0.85</c:v>
                </c:pt>
                <c:pt idx="2">
                  <c:v>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83-48C9-A9C8-A436FCC1C036}"/>
            </c:ext>
          </c:extLst>
        </c:ser>
        <c:ser>
          <c:idx val="1"/>
          <c:order val="1"/>
          <c:tx>
            <c:v>Python Cross Val Score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'Classifier Cross Val'!$E$21:$E$23</c:f>
              <c:numCache>
                <c:formatCode>0%</c:formatCode>
                <c:ptCount val="3"/>
                <c:pt idx="0">
                  <c:v>0.69</c:v>
                </c:pt>
                <c:pt idx="1">
                  <c:v>0.50800000000000001</c:v>
                </c:pt>
                <c:pt idx="2">
                  <c:v>0.66600000000000004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83-48C9-A9C8-A436FCC1C036}"/>
            </c:ext>
          </c:extLst>
        </c:ser>
        <c:ser>
          <c:idx val="2"/>
          <c:order val="2"/>
          <c:tx>
            <c:v>Stratified Cross Val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'Classifier Cross Val'!$F$21:$F$23</c:f>
              <c:numCache>
                <c:formatCode>0%</c:formatCode>
                <c:ptCount val="3"/>
                <c:pt idx="0">
                  <c:v>0.89</c:v>
                </c:pt>
                <c:pt idx="1">
                  <c:v>0.89</c:v>
                </c:pt>
                <c:pt idx="2">
                  <c:v>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83-48C9-A9C8-A436FCC1C03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2529568"/>
        <c:axId val="622528584"/>
      </c:barChart>
      <c:catAx>
        <c:axId val="622529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Oil Yield Classificaiton Cutoffs</a:t>
                </a:r>
              </a:p>
            </c:rich>
          </c:tx>
          <c:layout>
            <c:manualLayout>
              <c:xMode val="edge"/>
              <c:yMode val="edge"/>
              <c:x val="0.28890377747226809"/>
              <c:y val="0.8826292672107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2528584"/>
        <c:crosses val="autoZero"/>
        <c:auto val="1"/>
        <c:lblAlgn val="ctr"/>
        <c:lblOffset val="100"/>
        <c:noMultiLvlLbl val="0"/>
      </c:catAx>
      <c:valAx>
        <c:axId val="622528584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Accuracy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252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436164341119227"/>
          <c:y val="0.1413786236687537"/>
          <c:w val="0.24563835658880775"/>
          <c:h val="0.21925642086844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/>
              <a:t>Model 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5496041763742"/>
          <c:y val="0.11773946836837923"/>
          <c:w val="0.60032661887016803"/>
          <c:h val="0.68836621012880717"/>
        </c:manualLayout>
      </c:layout>
      <c:barChart>
        <c:barDir val="col"/>
        <c:grouping val="clustered"/>
        <c:varyColors val="0"/>
        <c:ser>
          <c:idx val="0"/>
          <c:order val="0"/>
          <c:tx>
            <c:v>Simulations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'Classifier Cross Val'!$C$21:$C$23</c:f>
              <c:numCache>
                <c:formatCode>0%</c:formatCode>
                <c:ptCount val="3"/>
                <c:pt idx="0">
                  <c:v>0.6</c:v>
                </c:pt>
                <c:pt idx="1">
                  <c:v>0.7</c:v>
                </c:pt>
                <c:pt idx="2">
                  <c:v>0.8</c:v>
                </c:pt>
              </c:numCache>
            </c:numRef>
          </c:cat>
          <c:val>
            <c:numRef>
              <c:f>'Classifier Cross Val'!$D$24:$D$26</c:f>
              <c:numCache>
                <c:formatCode>0%</c:formatCode>
                <c:ptCount val="3"/>
                <c:pt idx="0">
                  <c:v>0.87</c:v>
                </c:pt>
                <c:pt idx="1">
                  <c:v>0.85</c:v>
                </c:pt>
                <c:pt idx="2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2-4917-B706-51CDE6120F0D}"/>
            </c:ext>
          </c:extLst>
        </c:ser>
        <c:ser>
          <c:idx val="1"/>
          <c:order val="1"/>
          <c:tx>
            <c:v>Python Cross Val Score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'Classifier Cross Val'!$E$24:$E$26</c:f>
              <c:numCache>
                <c:formatCode>0%</c:formatCode>
                <c:ptCount val="3"/>
                <c:pt idx="0">
                  <c:v>0.82</c:v>
                </c:pt>
                <c:pt idx="1">
                  <c:v>0.78</c:v>
                </c:pt>
                <c:pt idx="2">
                  <c:v>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2-4917-B706-51CDE6120F0D}"/>
            </c:ext>
          </c:extLst>
        </c:ser>
        <c:ser>
          <c:idx val="2"/>
          <c:order val="2"/>
          <c:tx>
            <c:v>Stratified Cross Val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'Classifier Cross Val'!$F$24:$F$26</c:f>
              <c:numCache>
                <c:formatCode>0%</c:formatCode>
                <c:ptCount val="3"/>
                <c:pt idx="0">
                  <c:v>0.86</c:v>
                </c:pt>
                <c:pt idx="1">
                  <c:v>0.86</c:v>
                </c:pt>
                <c:pt idx="2">
                  <c:v>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52-4917-B706-51CDE6120F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2529568"/>
        <c:axId val="622528584"/>
      </c:barChart>
      <c:catAx>
        <c:axId val="622529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Oil Yield Classificaiton Cutoffs</a:t>
                </a:r>
              </a:p>
            </c:rich>
          </c:tx>
          <c:layout>
            <c:manualLayout>
              <c:xMode val="edge"/>
              <c:yMode val="edge"/>
              <c:x val="0.28890377747226809"/>
              <c:y val="0.8826292672107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2528584"/>
        <c:crosses val="autoZero"/>
        <c:auto val="1"/>
        <c:lblAlgn val="ctr"/>
        <c:lblOffset val="100"/>
        <c:noMultiLvlLbl val="0"/>
      </c:catAx>
      <c:valAx>
        <c:axId val="622528584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Accuracy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252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436164341119227"/>
          <c:y val="0.1413786236687537"/>
          <c:w val="0.24563835658880775"/>
          <c:h val="0.21925642086844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69261410137923"/>
          <c:y val="9.4939530254285295E-2"/>
          <c:w val="0.81610837181641804"/>
          <c:h val="0.63370211083796435"/>
        </c:manualLayout>
      </c:layout>
      <c:barChart>
        <c:barDir val="col"/>
        <c:grouping val="clustered"/>
        <c:varyColors val="0"/>
        <c:ser>
          <c:idx val="0"/>
          <c:order val="0"/>
          <c:tx>
            <c:v>Compositions, Temperatrure, Catalyst, &amp; Reactor Type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'Importances '!$B$17:$N$17</c:f>
              <c:strCache>
                <c:ptCount val="13"/>
                <c:pt idx="0">
                  <c:v>HDPE</c:v>
                </c:pt>
                <c:pt idx="1">
                  <c:v>LDPE</c:v>
                </c:pt>
                <c:pt idx="2">
                  <c:v>PP</c:v>
                </c:pt>
                <c:pt idx="3">
                  <c:v>PolyS</c:v>
                </c:pt>
                <c:pt idx="4">
                  <c:v>PVC </c:v>
                </c:pt>
                <c:pt idx="5">
                  <c:v>PET</c:v>
                </c:pt>
                <c:pt idx="6">
                  <c:v>Temperature</c:v>
                </c:pt>
                <c:pt idx="7">
                  <c:v>Catalyst</c:v>
                </c:pt>
                <c:pt idx="8">
                  <c:v>Batch</c:v>
                </c:pt>
                <c:pt idx="9">
                  <c:v>Fixed Bed</c:v>
                </c:pt>
                <c:pt idx="10">
                  <c:v>Fluid Bed</c:v>
                </c:pt>
                <c:pt idx="11">
                  <c:v>Horizonal Tube </c:v>
                </c:pt>
                <c:pt idx="12">
                  <c:v>Semi Batch</c:v>
                </c:pt>
              </c:strCache>
            </c:strRef>
          </c:cat>
          <c:val>
            <c:numRef>
              <c:f>'Importances '!$B$18:$N$18</c:f>
              <c:numCache>
                <c:formatCode>0%</c:formatCode>
                <c:ptCount val="13"/>
                <c:pt idx="0">
                  <c:v>0.1</c:v>
                </c:pt>
                <c:pt idx="1">
                  <c:v>0.06</c:v>
                </c:pt>
                <c:pt idx="2">
                  <c:v>0.08</c:v>
                </c:pt>
                <c:pt idx="3">
                  <c:v>0.09</c:v>
                </c:pt>
                <c:pt idx="4">
                  <c:v>0.01</c:v>
                </c:pt>
                <c:pt idx="5">
                  <c:v>0.13</c:v>
                </c:pt>
                <c:pt idx="6">
                  <c:v>0.4</c:v>
                </c:pt>
                <c:pt idx="7">
                  <c:v>0.04</c:v>
                </c:pt>
                <c:pt idx="8">
                  <c:v>0.04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9F-47B1-99B7-9CC99E122085}"/>
            </c:ext>
          </c:extLst>
        </c:ser>
        <c:ser>
          <c:idx val="1"/>
          <c:order val="1"/>
          <c:tx>
            <c:v>Compositions Only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7.2482764892164292E-3"/>
                  <c:y val="4.48250851058948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061581433149773E-2"/>
                      <c:h val="7.16530750184859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ED6-41D0-8EF8-D0499A754DC6}"/>
                </c:ext>
              </c:extLst>
            </c:dLbl>
            <c:dLbl>
              <c:idx val="4"/>
              <c:layout>
                <c:manualLayout>
                  <c:x val="4.83218432614428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D6-41D0-8EF8-D0499A754D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'Importances '!$B$20:$G$20</c:f>
              <c:numCache>
                <c:formatCode>0%</c:formatCode>
                <c:ptCount val="6"/>
                <c:pt idx="0">
                  <c:v>0.31</c:v>
                </c:pt>
                <c:pt idx="1">
                  <c:v>0.08</c:v>
                </c:pt>
                <c:pt idx="2">
                  <c:v>0.17</c:v>
                </c:pt>
                <c:pt idx="3">
                  <c:v>0.2</c:v>
                </c:pt>
                <c:pt idx="4">
                  <c:v>0.02</c:v>
                </c:pt>
                <c:pt idx="5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6-41D0-8EF8-D0499A754D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29"/>
        <c:overlap val="-87"/>
        <c:axId val="622529568"/>
        <c:axId val="622528584"/>
        <c:extLst/>
      </c:barChart>
      <c:catAx>
        <c:axId val="62252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2528584"/>
        <c:crosses val="autoZero"/>
        <c:auto val="1"/>
        <c:lblAlgn val="ctr"/>
        <c:lblOffset val="100"/>
        <c:noMultiLvlLbl val="0"/>
      </c:catAx>
      <c:valAx>
        <c:axId val="622528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Importance 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252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845383418606806"/>
          <c:y val="8.2408271816492462E-2"/>
          <c:w val="0.2915952540349207"/>
          <c:h val="0.233502266032380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Model</a:t>
            </a:r>
            <a:r>
              <a:rPr lang="en-US" baseline="0"/>
              <a:t> B.1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Importance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'Importances '!$B$3:$R$3</c:f>
              <c:strCache>
                <c:ptCount val="17"/>
                <c:pt idx="0">
                  <c:v>HDPE</c:v>
                </c:pt>
                <c:pt idx="1">
                  <c:v>LDPE</c:v>
                </c:pt>
                <c:pt idx="2">
                  <c:v>PP</c:v>
                </c:pt>
                <c:pt idx="3">
                  <c:v>PolyS</c:v>
                </c:pt>
                <c:pt idx="4">
                  <c:v>PVC </c:v>
                </c:pt>
                <c:pt idx="5">
                  <c:v>PET</c:v>
                </c:pt>
                <c:pt idx="6">
                  <c:v>Temperature</c:v>
                </c:pt>
                <c:pt idx="7">
                  <c:v>Heating Rate </c:v>
                </c:pt>
                <c:pt idx="8">
                  <c:v>Particle Size </c:v>
                </c:pt>
                <c:pt idx="9">
                  <c:v>Feed Size</c:v>
                </c:pt>
                <c:pt idx="10">
                  <c:v>Reaction Time </c:v>
                </c:pt>
                <c:pt idx="11">
                  <c:v>Catalyst</c:v>
                </c:pt>
                <c:pt idx="12">
                  <c:v>Batch</c:v>
                </c:pt>
                <c:pt idx="13">
                  <c:v>Fixed Bed</c:v>
                </c:pt>
                <c:pt idx="14">
                  <c:v>Fluid Bed</c:v>
                </c:pt>
                <c:pt idx="15">
                  <c:v>Horizonal Tube </c:v>
                </c:pt>
                <c:pt idx="16">
                  <c:v>Semi Batch</c:v>
                </c:pt>
              </c:strCache>
            </c:strRef>
          </c:cat>
          <c:val>
            <c:numRef>
              <c:f>'Importances '!$B$4:$R$4</c:f>
              <c:numCache>
                <c:formatCode>0%</c:formatCode>
                <c:ptCount val="17"/>
                <c:pt idx="0">
                  <c:v>0.02</c:v>
                </c:pt>
                <c:pt idx="1">
                  <c:v>0.03</c:v>
                </c:pt>
                <c:pt idx="2">
                  <c:v>0.03</c:v>
                </c:pt>
                <c:pt idx="3">
                  <c:v>0.04</c:v>
                </c:pt>
                <c:pt idx="4">
                  <c:v>0.01</c:v>
                </c:pt>
                <c:pt idx="5">
                  <c:v>0.1</c:v>
                </c:pt>
                <c:pt idx="6">
                  <c:v>0.14000000000000001</c:v>
                </c:pt>
                <c:pt idx="7">
                  <c:v>0.04</c:v>
                </c:pt>
                <c:pt idx="8">
                  <c:v>0.24</c:v>
                </c:pt>
                <c:pt idx="9">
                  <c:v>0.19</c:v>
                </c:pt>
                <c:pt idx="10">
                  <c:v>0.11</c:v>
                </c:pt>
                <c:pt idx="11">
                  <c:v>0.02</c:v>
                </c:pt>
                <c:pt idx="12">
                  <c:v>0.01</c:v>
                </c:pt>
                <c:pt idx="13">
                  <c:v>0</c:v>
                </c:pt>
                <c:pt idx="14">
                  <c:v>0.01</c:v>
                </c:pt>
                <c:pt idx="15">
                  <c:v>0.01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9-4408-A3C0-8C8B421233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9"/>
        <c:axId val="622529568"/>
        <c:axId val="622528584"/>
        <c:extLst/>
      </c:barChart>
      <c:catAx>
        <c:axId val="62252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28584"/>
        <c:crosses val="autoZero"/>
        <c:auto val="1"/>
        <c:lblAlgn val="ctr"/>
        <c:lblOffset val="100"/>
        <c:noMultiLvlLbl val="0"/>
      </c:catAx>
      <c:valAx>
        <c:axId val="622528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Importance</a:t>
                </a:r>
                <a:r>
                  <a:rPr lang="en-US" baseline="0"/>
                  <a:t> Score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2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052323034124"/>
          <c:y val="2.7224543533367035E-2"/>
          <c:w val="0.84873040088288176"/>
          <c:h val="0.68901782635957476"/>
        </c:manualLayout>
      </c:layout>
      <c:barChart>
        <c:barDir val="col"/>
        <c:grouping val="clustered"/>
        <c:varyColors val="0"/>
        <c:ser>
          <c:idx val="0"/>
          <c:order val="0"/>
          <c:tx>
            <c:v>Model B.1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9.66436681370591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F4C-48E1-AC21-03DF110D81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'Importances '!$B$3:$R$3</c:f>
              <c:strCache>
                <c:ptCount val="17"/>
                <c:pt idx="0">
                  <c:v>HDPE</c:v>
                </c:pt>
                <c:pt idx="1">
                  <c:v>LDPE</c:v>
                </c:pt>
                <c:pt idx="2">
                  <c:v>PP</c:v>
                </c:pt>
                <c:pt idx="3">
                  <c:v>PolyS</c:v>
                </c:pt>
                <c:pt idx="4">
                  <c:v>PVC </c:v>
                </c:pt>
                <c:pt idx="5">
                  <c:v>PET</c:v>
                </c:pt>
                <c:pt idx="6">
                  <c:v>Temperature</c:v>
                </c:pt>
                <c:pt idx="7">
                  <c:v>Heating Rate </c:v>
                </c:pt>
                <c:pt idx="8">
                  <c:v>Particle Size </c:v>
                </c:pt>
                <c:pt idx="9">
                  <c:v>Feed Size</c:v>
                </c:pt>
                <c:pt idx="10">
                  <c:v>Reaction Time </c:v>
                </c:pt>
                <c:pt idx="11">
                  <c:v>Catalyst</c:v>
                </c:pt>
                <c:pt idx="12">
                  <c:v>Batch</c:v>
                </c:pt>
                <c:pt idx="13">
                  <c:v>Fixed Bed</c:v>
                </c:pt>
                <c:pt idx="14">
                  <c:v>Fluid Bed</c:v>
                </c:pt>
                <c:pt idx="15">
                  <c:v>Horizonal Tube </c:v>
                </c:pt>
                <c:pt idx="16">
                  <c:v>Semi Batch</c:v>
                </c:pt>
              </c:strCache>
            </c:strRef>
          </c:cat>
          <c:val>
            <c:numRef>
              <c:f>'Importances '!$B$4:$R$4</c:f>
              <c:numCache>
                <c:formatCode>0%</c:formatCode>
                <c:ptCount val="17"/>
                <c:pt idx="0">
                  <c:v>0.02</c:v>
                </c:pt>
                <c:pt idx="1">
                  <c:v>0.03</c:v>
                </c:pt>
                <c:pt idx="2">
                  <c:v>0.03</c:v>
                </c:pt>
                <c:pt idx="3">
                  <c:v>0.04</c:v>
                </c:pt>
                <c:pt idx="4">
                  <c:v>0.01</c:v>
                </c:pt>
                <c:pt idx="5">
                  <c:v>0.1</c:v>
                </c:pt>
                <c:pt idx="6">
                  <c:v>0.14000000000000001</c:v>
                </c:pt>
                <c:pt idx="7">
                  <c:v>0.04</c:v>
                </c:pt>
                <c:pt idx="8">
                  <c:v>0.24</c:v>
                </c:pt>
                <c:pt idx="9">
                  <c:v>0.19</c:v>
                </c:pt>
                <c:pt idx="10">
                  <c:v>0.11</c:v>
                </c:pt>
                <c:pt idx="11">
                  <c:v>0.02</c:v>
                </c:pt>
                <c:pt idx="12">
                  <c:v>0.01</c:v>
                </c:pt>
                <c:pt idx="13">
                  <c:v>0</c:v>
                </c:pt>
                <c:pt idx="14">
                  <c:v>0.01</c:v>
                </c:pt>
                <c:pt idx="15">
                  <c:v>0.01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F4C-48E1-AC21-03DF110D812D}"/>
            </c:ext>
          </c:extLst>
        </c:ser>
        <c:ser>
          <c:idx val="1"/>
          <c:order val="1"/>
          <c:tx>
            <c:v>Model F.1</c:v>
          </c:tx>
          <c:invertIfNegative val="0"/>
          <c:dLbls>
            <c:dLbl>
              <c:idx val="4"/>
              <c:layout>
                <c:manualLayout>
                  <c:x val="9.6643668137058672E-3"/>
                  <c:y val="-4.5372452834907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0264073115881274E-2"/>
                      <c:h val="5.53565718511796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5F4C-48E1-AC21-03DF110D812D}"/>
                </c:ext>
              </c:extLst>
            </c:dLbl>
            <c:dLbl>
              <c:idx val="6"/>
              <c:layout>
                <c:manualLayout>
                  <c:x val="1.449655022055873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F4C-48E1-AC21-03DF110D812D}"/>
                </c:ext>
              </c:extLst>
            </c:dLbl>
            <c:dLbl>
              <c:idx val="7"/>
              <c:layout>
                <c:manualLayout>
                  <c:x val="7.2483702319999744E-3"/>
                  <c:y val="1.78638737095584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096256522734184E-2"/>
                      <c:h val="5.53565718511796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5F4C-48E1-AC21-03DF110D812D}"/>
                </c:ext>
              </c:extLst>
            </c:dLbl>
            <c:dLbl>
              <c:idx val="8"/>
              <c:layout>
                <c:manualLayout>
                  <c:x val="1.449655022055864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F4C-48E1-AC21-03DF110D812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F4C-48E1-AC21-03DF110D812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F4C-48E1-AC21-03DF110D812D}"/>
                </c:ext>
              </c:extLst>
            </c:dLbl>
            <c:dLbl>
              <c:idx val="11"/>
              <c:layout>
                <c:manualLayout>
                  <c:x val="6.0402292585661392E-3"/>
                  <c:y val="1.78638737095584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760623336440009E-2"/>
                      <c:h val="5.53565718511796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5F4C-48E1-AC21-03DF110D812D}"/>
                </c:ext>
              </c:extLst>
            </c:dLbl>
            <c:dLbl>
              <c:idx val="14"/>
              <c:layout>
                <c:manualLayout>
                  <c:x val="4.832183406852911E-3"/>
                  <c:y val="-8.318514427895855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F4C-48E1-AC21-03DF110D81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'Importances '!$B$14:$P$14</c:f>
              <c:strCache>
                <c:ptCount val="15"/>
                <c:pt idx="0">
                  <c:v>HDPE</c:v>
                </c:pt>
                <c:pt idx="1">
                  <c:v>LDPE</c:v>
                </c:pt>
                <c:pt idx="2">
                  <c:v>PP</c:v>
                </c:pt>
                <c:pt idx="3">
                  <c:v>PolyS</c:v>
                </c:pt>
                <c:pt idx="4">
                  <c:v>PVC </c:v>
                </c:pt>
                <c:pt idx="5">
                  <c:v>PET</c:v>
                </c:pt>
                <c:pt idx="6">
                  <c:v>Temperature</c:v>
                </c:pt>
                <c:pt idx="7">
                  <c:v>Heating Rate </c:v>
                </c:pt>
                <c:pt idx="8">
                  <c:v>Particle Size </c:v>
                </c:pt>
                <c:pt idx="9">
                  <c:v>Feed Size</c:v>
                </c:pt>
                <c:pt idx="10">
                  <c:v>Reaction Time </c:v>
                </c:pt>
                <c:pt idx="11">
                  <c:v>Catalyst</c:v>
                </c:pt>
                <c:pt idx="12">
                  <c:v>Batch</c:v>
                </c:pt>
                <c:pt idx="13">
                  <c:v>Fixed Bed</c:v>
                </c:pt>
                <c:pt idx="14">
                  <c:v>Fluid Bed</c:v>
                </c:pt>
              </c:strCache>
            </c:strRef>
          </c:cat>
          <c:val>
            <c:numRef>
              <c:f>'Importances '!$B$15:$P$15</c:f>
              <c:numCache>
                <c:formatCode>0%</c:formatCode>
                <c:ptCount val="15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0</c:v>
                </c:pt>
                <c:pt idx="5">
                  <c:v>0.21</c:v>
                </c:pt>
                <c:pt idx="6">
                  <c:v>0.13</c:v>
                </c:pt>
                <c:pt idx="7">
                  <c:v>0.05</c:v>
                </c:pt>
                <c:pt idx="8">
                  <c:v>0.24</c:v>
                </c:pt>
                <c:pt idx="9">
                  <c:v>0</c:v>
                </c:pt>
                <c:pt idx="10">
                  <c:v>0</c:v>
                </c:pt>
                <c:pt idx="11">
                  <c:v>0.02</c:v>
                </c:pt>
                <c:pt idx="12">
                  <c:v>0.02</c:v>
                </c:pt>
                <c:pt idx="13">
                  <c:v>0.01</c:v>
                </c:pt>
                <c:pt idx="14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F4C-48E1-AC21-03DF110D81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0"/>
        <c:axId val="622529568"/>
        <c:axId val="622528584"/>
        <c:extLst/>
      </c:barChart>
      <c:catAx>
        <c:axId val="62252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22528584"/>
        <c:crosses val="autoZero"/>
        <c:auto val="1"/>
        <c:lblAlgn val="ctr"/>
        <c:lblOffset val="100"/>
        <c:noMultiLvlLbl val="0"/>
      </c:catAx>
      <c:valAx>
        <c:axId val="6225285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Importance</a:t>
                </a:r>
                <a:r>
                  <a:rPr lang="en-US"/>
                  <a:t> </a:t>
                </a:r>
                <a:r>
                  <a:rPr lang="en-US" b="0"/>
                  <a:t>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22529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935220396075449"/>
          <c:y val="7.7643183413750511E-2"/>
          <c:w val="0.14193932678921137"/>
          <c:h val="0.15208410174235459"/>
        </c:manualLayout>
      </c:layout>
      <c:overlay val="0"/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Piecewise</a:t>
            </a:r>
            <a:r>
              <a:rPr lang="en-US" baseline="0"/>
              <a:t> Model: Compositions, Temperature, Catalyst, R Type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Importance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'Importances '!$B$17:$N$17</c:f>
              <c:strCache>
                <c:ptCount val="13"/>
                <c:pt idx="0">
                  <c:v>HDPE</c:v>
                </c:pt>
                <c:pt idx="1">
                  <c:v>LDPE</c:v>
                </c:pt>
                <c:pt idx="2">
                  <c:v>PP</c:v>
                </c:pt>
                <c:pt idx="3">
                  <c:v>PolyS</c:v>
                </c:pt>
                <c:pt idx="4">
                  <c:v>PVC </c:v>
                </c:pt>
                <c:pt idx="5">
                  <c:v>PET</c:v>
                </c:pt>
                <c:pt idx="6">
                  <c:v>Temperature</c:v>
                </c:pt>
                <c:pt idx="7">
                  <c:v>Catalyst</c:v>
                </c:pt>
                <c:pt idx="8">
                  <c:v>Batch</c:v>
                </c:pt>
                <c:pt idx="9">
                  <c:v>Fixed Bed</c:v>
                </c:pt>
                <c:pt idx="10">
                  <c:v>Fluid Bed</c:v>
                </c:pt>
                <c:pt idx="11">
                  <c:v>Horizonal Tube </c:v>
                </c:pt>
                <c:pt idx="12">
                  <c:v>Semi Batch</c:v>
                </c:pt>
              </c:strCache>
            </c:strRef>
          </c:cat>
          <c:val>
            <c:numRef>
              <c:f>'Importances '!$B$59:$N$59</c:f>
              <c:numCache>
                <c:formatCode>0%</c:formatCode>
                <c:ptCount val="13"/>
                <c:pt idx="0">
                  <c:v>0.09</c:v>
                </c:pt>
                <c:pt idx="1">
                  <c:v>0.1</c:v>
                </c:pt>
                <c:pt idx="2">
                  <c:v>0.09</c:v>
                </c:pt>
                <c:pt idx="3">
                  <c:v>0.08</c:v>
                </c:pt>
                <c:pt idx="4">
                  <c:v>0.01</c:v>
                </c:pt>
                <c:pt idx="5">
                  <c:v>0.12</c:v>
                </c:pt>
                <c:pt idx="6">
                  <c:v>0.34</c:v>
                </c:pt>
                <c:pt idx="7">
                  <c:v>0.06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C-4EE8-9389-1899A9A3341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9"/>
        <c:axId val="622529568"/>
        <c:axId val="622528584"/>
        <c:extLst/>
      </c:barChart>
      <c:catAx>
        <c:axId val="62252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28584"/>
        <c:crosses val="autoZero"/>
        <c:auto val="1"/>
        <c:lblAlgn val="ctr"/>
        <c:lblOffset val="100"/>
        <c:noMultiLvlLbl val="0"/>
      </c:catAx>
      <c:valAx>
        <c:axId val="622528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Importance</a:t>
                </a:r>
                <a:r>
                  <a:rPr lang="en-US" baseline="0"/>
                  <a:t> Score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2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Imputed Model</a:t>
            </a:r>
            <a:r>
              <a:rPr lang="en-US" baseline="0"/>
              <a:t> G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Importance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'Importances '!$B$61:$R$61</c:f>
              <c:strCache>
                <c:ptCount val="17"/>
                <c:pt idx="0">
                  <c:v>HDPE</c:v>
                </c:pt>
                <c:pt idx="1">
                  <c:v>LDPE</c:v>
                </c:pt>
                <c:pt idx="2">
                  <c:v>PP</c:v>
                </c:pt>
                <c:pt idx="3">
                  <c:v>PolyS</c:v>
                </c:pt>
                <c:pt idx="4">
                  <c:v>PVC </c:v>
                </c:pt>
                <c:pt idx="5">
                  <c:v>PET</c:v>
                </c:pt>
                <c:pt idx="6">
                  <c:v>Temperature</c:v>
                </c:pt>
                <c:pt idx="7">
                  <c:v>Heating Rate </c:v>
                </c:pt>
                <c:pt idx="8">
                  <c:v>Particle Size </c:v>
                </c:pt>
                <c:pt idx="9">
                  <c:v>Feed Size</c:v>
                </c:pt>
                <c:pt idx="10">
                  <c:v>Reaction Time </c:v>
                </c:pt>
                <c:pt idx="11">
                  <c:v>Catalyst</c:v>
                </c:pt>
                <c:pt idx="12">
                  <c:v>Batch</c:v>
                </c:pt>
                <c:pt idx="13">
                  <c:v>Fixed Bed</c:v>
                </c:pt>
                <c:pt idx="14">
                  <c:v>Fluid Bed</c:v>
                </c:pt>
                <c:pt idx="15">
                  <c:v>Horizonal Tube </c:v>
                </c:pt>
                <c:pt idx="16">
                  <c:v>Semi Batch</c:v>
                </c:pt>
              </c:strCache>
            </c:strRef>
          </c:cat>
          <c:val>
            <c:numRef>
              <c:f>'Importances '!$B$62:$R$62</c:f>
              <c:numCache>
                <c:formatCode>0%</c:formatCode>
                <c:ptCount val="17"/>
                <c:pt idx="0">
                  <c:v>0.03</c:v>
                </c:pt>
                <c:pt idx="1">
                  <c:v>0.05</c:v>
                </c:pt>
                <c:pt idx="2">
                  <c:v>0.04</c:v>
                </c:pt>
                <c:pt idx="3">
                  <c:v>0.03</c:v>
                </c:pt>
                <c:pt idx="4">
                  <c:v>0.01</c:v>
                </c:pt>
                <c:pt idx="5">
                  <c:v>0.09</c:v>
                </c:pt>
                <c:pt idx="6">
                  <c:v>0.13</c:v>
                </c:pt>
                <c:pt idx="7">
                  <c:v>0.08</c:v>
                </c:pt>
                <c:pt idx="8">
                  <c:v>0.16</c:v>
                </c:pt>
                <c:pt idx="9">
                  <c:v>0.18</c:v>
                </c:pt>
                <c:pt idx="10">
                  <c:v>0.11</c:v>
                </c:pt>
                <c:pt idx="11">
                  <c:v>0.03</c:v>
                </c:pt>
                <c:pt idx="12">
                  <c:v>0.02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D-4718-8F3F-95E1464C0F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9"/>
        <c:axId val="622529568"/>
        <c:axId val="622528584"/>
        <c:extLst/>
      </c:barChart>
      <c:catAx>
        <c:axId val="62252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28584"/>
        <c:crosses val="autoZero"/>
        <c:auto val="1"/>
        <c:lblAlgn val="ctr"/>
        <c:lblOffset val="100"/>
        <c:noMultiLvlLbl val="0"/>
      </c:catAx>
      <c:valAx>
        <c:axId val="622528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Importance</a:t>
                </a:r>
                <a:r>
                  <a:rPr lang="en-US" baseline="0"/>
                  <a:t> Score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2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1838095937664"/>
          <c:y val="5.9394879141962439E-2"/>
          <c:w val="0.75675801656036412"/>
          <c:h val="0.66592233859543504"/>
        </c:manualLayout>
      </c:layout>
      <c:barChart>
        <c:barDir val="col"/>
        <c:grouping val="clustered"/>
        <c:varyColors val="0"/>
        <c:ser>
          <c:idx val="0"/>
          <c:order val="0"/>
          <c:tx>
            <c:v>Model G.1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5.498282183675239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2F-43EA-9F36-81AE24D6818D}"/>
                </c:ext>
              </c:extLst>
            </c:dLbl>
            <c:dLbl>
              <c:idx val="12"/>
              <c:layout>
                <c:manualLayout>
                  <c:x val="5.4982821836752392E-3"/>
                  <c:y val="-8.318514427895855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2F-43EA-9F36-81AE24D681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'Importances '!$B$61:$R$61</c:f>
              <c:strCache>
                <c:ptCount val="17"/>
                <c:pt idx="0">
                  <c:v>HDPE</c:v>
                </c:pt>
                <c:pt idx="1">
                  <c:v>LDPE</c:v>
                </c:pt>
                <c:pt idx="2">
                  <c:v>PP</c:v>
                </c:pt>
                <c:pt idx="3">
                  <c:v>PolyS</c:v>
                </c:pt>
                <c:pt idx="4">
                  <c:v>PVC </c:v>
                </c:pt>
                <c:pt idx="5">
                  <c:v>PET</c:v>
                </c:pt>
                <c:pt idx="6">
                  <c:v>Temperature</c:v>
                </c:pt>
                <c:pt idx="7">
                  <c:v>Heating Rate </c:v>
                </c:pt>
                <c:pt idx="8">
                  <c:v>Particle Size </c:v>
                </c:pt>
                <c:pt idx="9">
                  <c:v>Feed Size</c:v>
                </c:pt>
                <c:pt idx="10">
                  <c:v>Reaction Time </c:v>
                </c:pt>
                <c:pt idx="11">
                  <c:v>Catalyst</c:v>
                </c:pt>
                <c:pt idx="12">
                  <c:v>Batch</c:v>
                </c:pt>
                <c:pt idx="13">
                  <c:v>Fixed Bed</c:v>
                </c:pt>
                <c:pt idx="14">
                  <c:v>Fluid Bed</c:v>
                </c:pt>
                <c:pt idx="15">
                  <c:v>Horizonal Tube </c:v>
                </c:pt>
                <c:pt idx="16">
                  <c:v>Semi Batch</c:v>
                </c:pt>
              </c:strCache>
            </c:strRef>
          </c:cat>
          <c:val>
            <c:numRef>
              <c:f>'Importances '!$B$62:$R$62</c:f>
              <c:numCache>
                <c:formatCode>0%</c:formatCode>
                <c:ptCount val="17"/>
                <c:pt idx="0">
                  <c:v>0.03</c:v>
                </c:pt>
                <c:pt idx="1">
                  <c:v>0.05</c:v>
                </c:pt>
                <c:pt idx="2">
                  <c:v>0.04</c:v>
                </c:pt>
                <c:pt idx="3">
                  <c:v>0.03</c:v>
                </c:pt>
                <c:pt idx="4">
                  <c:v>0.01</c:v>
                </c:pt>
                <c:pt idx="5">
                  <c:v>0.09</c:v>
                </c:pt>
                <c:pt idx="6">
                  <c:v>0.13</c:v>
                </c:pt>
                <c:pt idx="7">
                  <c:v>0.08</c:v>
                </c:pt>
                <c:pt idx="8">
                  <c:v>0.16</c:v>
                </c:pt>
                <c:pt idx="9">
                  <c:v>0.18</c:v>
                </c:pt>
                <c:pt idx="10">
                  <c:v>0.11</c:v>
                </c:pt>
                <c:pt idx="11">
                  <c:v>0.03</c:v>
                </c:pt>
                <c:pt idx="12">
                  <c:v>0.02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2F-43EA-9F36-81AE24D6818D}"/>
            </c:ext>
          </c:extLst>
        </c:ser>
        <c:ser>
          <c:idx val="1"/>
          <c:order val="1"/>
          <c:tx>
            <c:v>Model I.1</c:v>
          </c:tx>
          <c:spPr>
            <a:solidFill>
              <a:schemeClr val="accent1"/>
            </a:solidFill>
          </c:spPr>
          <c:invertIfNegative val="0"/>
          <c:dLbls>
            <c:dLbl>
              <c:idx val="8"/>
              <c:layout>
                <c:manualLayout>
                  <c:x val="7.3310429115669186E-3"/>
                  <c:y val="4.53742392222781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2F-43EA-9F36-81AE24D6818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2F-43EA-9F36-81AE24D6818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2F-43EA-9F36-81AE24D6818D}"/>
                </c:ext>
              </c:extLst>
            </c:dLbl>
            <c:dLbl>
              <c:idx val="11"/>
              <c:layout>
                <c:manualLayout>
                  <c:x val="3.665521455783493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2F-43EA-9F36-81AE24D681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'Importances '!$B$64:$P$64</c:f>
              <c:strCache>
                <c:ptCount val="15"/>
                <c:pt idx="0">
                  <c:v>HDPE</c:v>
                </c:pt>
                <c:pt idx="1">
                  <c:v>LDPE</c:v>
                </c:pt>
                <c:pt idx="2">
                  <c:v>PP</c:v>
                </c:pt>
                <c:pt idx="3">
                  <c:v>PolyS</c:v>
                </c:pt>
                <c:pt idx="4">
                  <c:v>PVC </c:v>
                </c:pt>
                <c:pt idx="5">
                  <c:v>PET</c:v>
                </c:pt>
                <c:pt idx="6">
                  <c:v>Temperature</c:v>
                </c:pt>
                <c:pt idx="7">
                  <c:v>Heating Rate </c:v>
                </c:pt>
                <c:pt idx="8">
                  <c:v>Particle Size </c:v>
                </c:pt>
                <c:pt idx="9">
                  <c:v>Feed Size</c:v>
                </c:pt>
                <c:pt idx="10">
                  <c:v>Reaction Time</c:v>
                </c:pt>
                <c:pt idx="11">
                  <c:v>Catalyst</c:v>
                </c:pt>
                <c:pt idx="12">
                  <c:v>Batch</c:v>
                </c:pt>
                <c:pt idx="13">
                  <c:v>Fixed Bed</c:v>
                </c:pt>
                <c:pt idx="14">
                  <c:v>Fluid Bed</c:v>
                </c:pt>
              </c:strCache>
            </c:strRef>
          </c:cat>
          <c:val>
            <c:numRef>
              <c:f>'Importances '!$B$65:$P$65</c:f>
              <c:numCache>
                <c:formatCode>0%</c:formatCode>
                <c:ptCount val="15"/>
                <c:pt idx="0">
                  <c:v>7.0000000000000007E-2</c:v>
                </c:pt>
                <c:pt idx="1">
                  <c:v>0.11</c:v>
                </c:pt>
                <c:pt idx="2">
                  <c:v>0.09</c:v>
                </c:pt>
                <c:pt idx="3">
                  <c:v>0.06</c:v>
                </c:pt>
                <c:pt idx="4">
                  <c:v>0</c:v>
                </c:pt>
                <c:pt idx="5">
                  <c:v>0.15</c:v>
                </c:pt>
                <c:pt idx="6">
                  <c:v>0.15</c:v>
                </c:pt>
                <c:pt idx="7">
                  <c:v>0.09</c:v>
                </c:pt>
                <c:pt idx="8">
                  <c:v>0.16</c:v>
                </c:pt>
                <c:pt idx="9">
                  <c:v>0</c:v>
                </c:pt>
                <c:pt idx="10">
                  <c:v>0</c:v>
                </c:pt>
                <c:pt idx="11">
                  <c:v>0.03</c:v>
                </c:pt>
                <c:pt idx="12">
                  <c:v>0.03</c:v>
                </c:pt>
                <c:pt idx="13">
                  <c:v>0.02</c:v>
                </c:pt>
                <c:pt idx="14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2F-43EA-9F36-81AE24D681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7"/>
        <c:overlap val="-100"/>
        <c:axId val="622529568"/>
        <c:axId val="622528584"/>
        <c:extLst/>
      </c:barChart>
      <c:catAx>
        <c:axId val="62252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22528584"/>
        <c:crosses val="autoZero"/>
        <c:auto val="1"/>
        <c:lblAlgn val="ctr"/>
        <c:lblOffset val="100"/>
        <c:noMultiLvlLbl val="0"/>
      </c:catAx>
      <c:valAx>
        <c:axId val="6225285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Importance 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22529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855038583942677"/>
          <c:y val="0.19582056810691167"/>
          <c:w val="0.10867809318419375"/>
          <c:h val="0.15394729085423259"/>
        </c:manualLayout>
      </c:layout>
      <c:overlay val="0"/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Model D.3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Importance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'Importances '!$B$9:$M$9</c:f>
              <c:strCache>
                <c:ptCount val="12"/>
                <c:pt idx="0">
                  <c:v>HDPE</c:v>
                </c:pt>
                <c:pt idx="1">
                  <c:v>LDPE</c:v>
                </c:pt>
                <c:pt idx="2">
                  <c:v>PP</c:v>
                </c:pt>
                <c:pt idx="3">
                  <c:v>PolyS</c:v>
                </c:pt>
                <c:pt idx="4">
                  <c:v>PVC </c:v>
                </c:pt>
                <c:pt idx="5">
                  <c:v>PET</c:v>
                </c:pt>
                <c:pt idx="6">
                  <c:v>Temperature</c:v>
                </c:pt>
                <c:pt idx="7">
                  <c:v>Heating Rate </c:v>
                </c:pt>
                <c:pt idx="8">
                  <c:v>Particle Size </c:v>
                </c:pt>
                <c:pt idx="9">
                  <c:v>Feed Size</c:v>
                </c:pt>
                <c:pt idx="10">
                  <c:v>Reaction Time </c:v>
                </c:pt>
                <c:pt idx="11">
                  <c:v>Catalyst</c:v>
                </c:pt>
              </c:strCache>
            </c:strRef>
          </c:cat>
          <c:val>
            <c:numRef>
              <c:f>'Importances '!$B$10:$M$10</c:f>
              <c:numCache>
                <c:formatCode>0%</c:formatCode>
                <c:ptCount val="12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0.03</c:v>
                </c:pt>
                <c:pt idx="4">
                  <c:v>0</c:v>
                </c:pt>
                <c:pt idx="5">
                  <c:v>0.51</c:v>
                </c:pt>
                <c:pt idx="6">
                  <c:v>0.05</c:v>
                </c:pt>
                <c:pt idx="7">
                  <c:v>0.05</c:v>
                </c:pt>
                <c:pt idx="8">
                  <c:v>0.06</c:v>
                </c:pt>
                <c:pt idx="9">
                  <c:v>0.05</c:v>
                </c:pt>
                <c:pt idx="10">
                  <c:v>0.22</c:v>
                </c:pt>
                <c:pt idx="11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6-4D19-B6E3-3C4EE11FBF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9"/>
        <c:axId val="622529568"/>
        <c:axId val="622528584"/>
        <c:extLst/>
      </c:barChart>
      <c:catAx>
        <c:axId val="62252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2528584"/>
        <c:crosses val="autoZero"/>
        <c:auto val="1"/>
        <c:lblAlgn val="ctr"/>
        <c:lblOffset val="100"/>
        <c:noMultiLvlLbl val="0"/>
      </c:catAx>
      <c:valAx>
        <c:axId val="622528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Importance 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252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MAE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Organizing!$P$82:$P$85</c:f>
              <c:strCache>
                <c:ptCount val="4"/>
                <c:pt idx="0">
                  <c:v>Compositons &amp; Temperature</c:v>
                </c:pt>
                <c:pt idx="1">
                  <c:v>Compositions, Temperature, &amp; Catalyst</c:v>
                </c:pt>
                <c:pt idx="2">
                  <c:v>Compositions, Temperature, &amp; Reactor Type</c:v>
                </c:pt>
                <c:pt idx="3">
                  <c:v>Compositions, Temperature, Catalyst, &amp; Reactor Type</c:v>
                </c:pt>
              </c:strCache>
            </c:strRef>
          </c:cat>
          <c:val>
            <c:numRef>
              <c:f>Organizing!$Q$82:$Q$85</c:f>
              <c:numCache>
                <c:formatCode>General</c:formatCode>
                <c:ptCount val="4"/>
                <c:pt idx="0">
                  <c:v>11.3</c:v>
                </c:pt>
                <c:pt idx="1">
                  <c:v>11.4</c:v>
                </c:pt>
                <c:pt idx="2">
                  <c:v>10.5</c:v>
                </c:pt>
                <c:pt idx="3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C-460F-B69D-1F5639ABECD7}"/>
            </c:ext>
          </c:extLst>
        </c:ser>
        <c:ser>
          <c:idx val="1"/>
          <c:order val="1"/>
          <c:tx>
            <c:v>RMSE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Organizing!$P$82:$P$85</c:f>
              <c:strCache>
                <c:ptCount val="4"/>
                <c:pt idx="0">
                  <c:v>Compositons &amp; Temperature</c:v>
                </c:pt>
                <c:pt idx="1">
                  <c:v>Compositions, Temperature, &amp; Catalyst</c:v>
                </c:pt>
                <c:pt idx="2">
                  <c:v>Compositions, Temperature, &amp; Reactor Type</c:v>
                </c:pt>
                <c:pt idx="3">
                  <c:v>Compositions, Temperature, Catalyst, &amp; Reactor Type</c:v>
                </c:pt>
              </c:strCache>
            </c:strRef>
          </c:cat>
          <c:val>
            <c:numRef>
              <c:f>Organizing!$R$82:$R$85</c:f>
              <c:numCache>
                <c:formatCode>General</c:formatCode>
                <c:ptCount val="4"/>
                <c:pt idx="0">
                  <c:v>16.3</c:v>
                </c:pt>
                <c:pt idx="1">
                  <c:v>16.3</c:v>
                </c:pt>
                <c:pt idx="2">
                  <c:v>15.1</c:v>
                </c:pt>
                <c:pt idx="3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9C-460F-B69D-1F5639ABE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2529568"/>
        <c:axId val="622528584"/>
      </c:barChart>
      <c:catAx>
        <c:axId val="62252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28584"/>
        <c:crosses val="autoZero"/>
        <c:auto val="1"/>
        <c:lblAlgn val="ctr"/>
        <c:lblOffset val="100"/>
        <c:noMultiLvlLbl val="0"/>
      </c:catAx>
      <c:valAx>
        <c:axId val="622528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Metric</a:t>
                </a:r>
                <a:r>
                  <a:rPr lang="en-US" baseline="0"/>
                  <a:t> %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2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556474190726173"/>
          <c:y val="5.6133712452610125E-2"/>
          <c:w val="0.10276859142607173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Model</a:t>
            </a:r>
            <a:r>
              <a:rPr lang="en-US" baseline="0"/>
              <a:t> D.1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Importance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'Importances '!$B$9:$M$9</c:f>
              <c:strCache>
                <c:ptCount val="12"/>
                <c:pt idx="0">
                  <c:v>HDPE</c:v>
                </c:pt>
                <c:pt idx="1">
                  <c:v>LDPE</c:v>
                </c:pt>
                <c:pt idx="2">
                  <c:v>PP</c:v>
                </c:pt>
                <c:pt idx="3">
                  <c:v>PolyS</c:v>
                </c:pt>
                <c:pt idx="4">
                  <c:v>PVC </c:v>
                </c:pt>
                <c:pt idx="5">
                  <c:v>PET</c:v>
                </c:pt>
                <c:pt idx="6">
                  <c:v>Temperature</c:v>
                </c:pt>
                <c:pt idx="7">
                  <c:v>Heating Rate </c:v>
                </c:pt>
                <c:pt idx="8">
                  <c:v>Particle Size </c:v>
                </c:pt>
                <c:pt idx="9">
                  <c:v>Feed Size</c:v>
                </c:pt>
                <c:pt idx="10">
                  <c:v>Reaction Time </c:v>
                </c:pt>
                <c:pt idx="11">
                  <c:v>Catalyst</c:v>
                </c:pt>
              </c:strCache>
            </c:strRef>
          </c:cat>
          <c:val>
            <c:numRef>
              <c:f>'Importances '!$B$7:$M$7</c:f>
              <c:numCache>
                <c:formatCode>0%</c:formatCode>
                <c:ptCount val="12"/>
                <c:pt idx="0">
                  <c:v>0.01</c:v>
                </c:pt>
                <c:pt idx="1">
                  <c:v>0.04</c:v>
                </c:pt>
                <c:pt idx="2">
                  <c:v>0.03</c:v>
                </c:pt>
                <c:pt idx="3">
                  <c:v>0.04</c:v>
                </c:pt>
                <c:pt idx="4">
                  <c:v>0</c:v>
                </c:pt>
                <c:pt idx="5">
                  <c:v>0.21</c:v>
                </c:pt>
                <c:pt idx="6">
                  <c:v>0.11</c:v>
                </c:pt>
                <c:pt idx="7">
                  <c:v>0.03</c:v>
                </c:pt>
                <c:pt idx="8">
                  <c:v>0.17</c:v>
                </c:pt>
                <c:pt idx="9">
                  <c:v>0.22</c:v>
                </c:pt>
                <c:pt idx="10">
                  <c:v>0.11</c:v>
                </c:pt>
                <c:pt idx="11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7-4112-B4FB-EF752A2F2E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9"/>
        <c:axId val="622529568"/>
        <c:axId val="622528584"/>
        <c:extLst/>
      </c:barChart>
      <c:catAx>
        <c:axId val="62252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28584"/>
        <c:crosses val="autoZero"/>
        <c:auto val="1"/>
        <c:lblAlgn val="ctr"/>
        <c:lblOffset val="100"/>
        <c:noMultiLvlLbl val="0"/>
      </c:catAx>
      <c:valAx>
        <c:axId val="622528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Importance</a:t>
                </a:r>
                <a:r>
                  <a:rPr lang="en-US" baseline="0"/>
                  <a:t> Score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2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9745296988404"/>
          <c:y val="4.9183992845964676E-2"/>
          <c:w val="0.72548385751230504"/>
          <c:h val="0.79797314068135849"/>
        </c:manualLayout>
      </c:layout>
      <c:barChart>
        <c:barDir val="col"/>
        <c:grouping val="clustered"/>
        <c:varyColors val="0"/>
        <c:ser>
          <c:idx val="0"/>
          <c:order val="0"/>
          <c:tx>
            <c:v>60% Oil Yield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Organizing!$A$108:$A$110</c:f>
              <c:strCache>
                <c:ptCount val="3"/>
                <c:pt idx="0">
                  <c:v>Compositions</c:v>
                </c:pt>
                <c:pt idx="1">
                  <c:v>Temperature</c:v>
                </c:pt>
                <c:pt idx="2">
                  <c:v>Compositions &amp; Temperature</c:v>
                </c:pt>
              </c:strCache>
            </c:strRef>
          </c:cat>
          <c:val>
            <c:numRef>
              <c:f>Organizing!$B$108:$B$110</c:f>
              <c:numCache>
                <c:formatCode>0%</c:formatCode>
                <c:ptCount val="3"/>
                <c:pt idx="0">
                  <c:v>0.77</c:v>
                </c:pt>
                <c:pt idx="1">
                  <c:v>0.69</c:v>
                </c:pt>
                <c:pt idx="2">
                  <c:v>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9C-4D14-A7BF-11618D4C44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2529568"/>
        <c:axId val="622528584"/>
      </c:barChart>
      <c:catAx>
        <c:axId val="62252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28584"/>
        <c:crosses val="autoZero"/>
        <c:auto val="1"/>
        <c:lblAlgn val="ctr"/>
        <c:lblOffset val="100"/>
        <c:noMultiLvlLbl val="0"/>
      </c:catAx>
      <c:valAx>
        <c:axId val="622528584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Accuracy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2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975894893078605"/>
          <c:y val="3.3031082382307848E-2"/>
          <c:w val="0.17472292031645392"/>
          <c:h val="6.35238776971060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60% Oil Yield 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Organizing!$A$111:$A$113</c:f>
              <c:strCache>
                <c:ptCount val="3"/>
                <c:pt idx="0">
                  <c:v>Compositions, Temperature, &amp; Catalyst</c:v>
                </c:pt>
                <c:pt idx="1">
                  <c:v>Compositions, Temperature, &amp; Reactor Type</c:v>
                </c:pt>
                <c:pt idx="2">
                  <c:v>Compositions, Temperature, Catalyst, &amp; Reactor Type</c:v>
                </c:pt>
              </c:strCache>
            </c:strRef>
          </c:cat>
          <c:val>
            <c:numRef>
              <c:f>Organizing!$B$111:$B$113</c:f>
              <c:numCache>
                <c:formatCode>0%</c:formatCode>
                <c:ptCount val="3"/>
                <c:pt idx="0">
                  <c:v>0.85</c:v>
                </c:pt>
                <c:pt idx="1">
                  <c:v>0.85</c:v>
                </c:pt>
                <c:pt idx="2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5-4F70-8F44-7509584F07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2529568"/>
        <c:axId val="622528584"/>
      </c:barChart>
      <c:catAx>
        <c:axId val="62252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28584"/>
        <c:crosses val="autoZero"/>
        <c:auto val="1"/>
        <c:lblAlgn val="ctr"/>
        <c:lblOffset val="100"/>
        <c:noMultiLvlLbl val="0"/>
      </c:catAx>
      <c:valAx>
        <c:axId val="622528584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Accuracy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2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901272838757761"/>
          <c:y val="6.0693932082674762E-2"/>
          <c:w val="0.18037503237683331"/>
          <c:h val="7.53605412945624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Model</a:t>
            </a:r>
            <a:r>
              <a:rPr lang="en-US" baseline="0"/>
              <a:t> B.3 Oil Yield Constraints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9745296988404"/>
          <c:y val="9.1131617476612053E-2"/>
          <c:w val="0.72548385751230504"/>
          <c:h val="0.75602549643460681"/>
        </c:manualLayout>
      </c:layout>
      <c:barChart>
        <c:barDir val="col"/>
        <c:grouping val="clustered"/>
        <c:varyColors val="0"/>
        <c:ser>
          <c:idx val="1"/>
          <c:order val="0"/>
          <c:tx>
            <c:v>MAE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E50-4804-B579-DADA856C999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E50-4804-B579-DADA856C999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E50-4804-B579-DADA856C99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Organizing!$A$123:$A$126</c:f>
              <c:strCache>
                <c:ptCount val="4"/>
                <c:pt idx="0">
                  <c:v>None</c:v>
                </c:pt>
                <c:pt idx="1">
                  <c:v>40%</c:v>
                </c:pt>
                <c:pt idx="2">
                  <c:v>60%</c:v>
                </c:pt>
                <c:pt idx="3">
                  <c:v>80%</c:v>
                </c:pt>
              </c:strCache>
            </c:strRef>
          </c:cat>
          <c:val>
            <c:numRef>
              <c:f>Organizing!$B$123:$B$126</c:f>
              <c:numCache>
                <c:formatCode>General</c:formatCode>
                <c:ptCount val="4"/>
                <c:pt idx="0">
                  <c:v>8.6999999999999993</c:v>
                </c:pt>
                <c:pt idx="1">
                  <c:v>6.8</c:v>
                </c:pt>
                <c:pt idx="2">
                  <c:v>4.8</c:v>
                </c:pt>
                <c:pt idx="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50-4804-B579-DADA856C99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2529568"/>
        <c:axId val="622528584"/>
      </c:barChart>
      <c:catAx>
        <c:axId val="62252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28584"/>
        <c:crosses val="autoZero"/>
        <c:auto val="1"/>
        <c:lblAlgn val="ctr"/>
        <c:lblOffset val="100"/>
        <c:noMultiLvlLbl val="0"/>
      </c:catAx>
      <c:valAx>
        <c:axId val="622528584"/>
        <c:scaling>
          <c:orientation val="minMax"/>
          <c:max val="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2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9745296988404"/>
          <c:y val="4.9183992845964676E-2"/>
          <c:w val="0.72548385751230504"/>
          <c:h val="0.79797314068135849"/>
        </c:manualLayout>
      </c:layout>
      <c:barChart>
        <c:barDir val="col"/>
        <c:grouping val="clustered"/>
        <c:varyColors val="0"/>
        <c:ser>
          <c:idx val="0"/>
          <c:order val="0"/>
          <c:tx>
            <c:v>Cutoffs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Organizing!$L$116:$L$118</c:f>
              <c:numCache>
                <c:formatCode>0%</c:formatCode>
                <c:ptCount val="3"/>
                <c:pt idx="0">
                  <c:v>0.6</c:v>
                </c:pt>
                <c:pt idx="1">
                  <c:v>0.7</c:v>
                </c:pt>
                <c:pt idx="2">
                  <c:v>0.8</c:v>
                </c:pt>
              </c:numCache>
            </c:numRef>
          </c:cat>
          <c:val>
            <c:numRef>
              <c:f>Organizing!$M$116:$M$118</c:f>
              <c:numCache>
                <c:formatCode>0%</c:formatCode>
                <c:ptCount val="3"/>
                <c:pt idx="0">
                  <c:v>0.88</c:v>
                </c:pt>
                <c:pt idx="1">
                  <c:v>0.77</c:v>
                </c:pt>
                <c:pt idx="2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5-4292-BFB9-7F17968707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2529568"/>
        <c:axId val="622528584"/>
      </c:barChart>
      <c:catAx>
        <c:axId val="622529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Oil</a:t>
                </a:r>
                <a:r>
                  <a:rPr lang="en-US" baseline="0"/>
                  <a:t> Yield Cutoffs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28584"/>
        <c:crosses val="autoZero"/>
        <c:auto val="1"/>
        <c:lblAlgn val="ctr"/>
        <c:lblOffset val="100"/>
        <c:noMultiLvlLbl val="0"/>
      </c:catAx>
      <c:valAx>
        <c:axId val="622528584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Accuracy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2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Model A.3</a:t>
            </a:r>
            <a:r>
              <a:rPr lang="en-US" baseline="0"/>
              <a:t> Oil Yield Constraints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9745296988404"/>
          <c:y val="8.7318202181874083E-2"/>
          <c:w val="0.72548385751230504"/>
          <c:h val="0.75983891172934481"/>
        </c:manualLayout>
      </c:layout>
      <c:barChart>
        <c:barDir val="col"/>
        <c:grouping val="clustered"/>
        <c:varyColors val="0"/>
        <c:ser>
          <c:idx val="1"/>
          <c:order val="0"/>
          <c:tx>
            <c:v>MAE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60D-404A-8A3A-D33949A21E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60D-404A-8A3A-D33949A21E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Organizing!$A$128:$A$130</c:f>
              <c:strCache>
                <c:ptCount val="3"/>
                <c:pt idx="0">
                  <c:v>None</c:v>
                </c:pt>
                <c:pt idx="1">
                  <c:v>40%</c:v>
                </c:pt>
                <c:pt idx="2">
                  <c:v>60%</c:v>
                </c:pt>
              </c:strCache>
            </c:strRef>
          </c:cat>
          <c:val>
            <c:numRef>
              <c:f>Organizing!$B$128:$B$130</c:f>
              <c:numCache>
                <c:formatCode>General</c:formatCode>
                <c:ptCount val="3"/>
                <c:pt idx="0">
                  <c:v>8.4</c:v>
                </c:pt>
                <c:pt idx="1">
                  <c:v>6.9</c:v>
                </c:pt>
                <c:pt idx="2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0D-404A-8A3A-D33949A21E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2529568"/>
        <c:axId val="622528584"/>
      </c:barChart>
      <c:catAx>
        <c:axId val="62252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28584"/>
        <c:crosses val="autoZero"/>
        <c:auto val="1"/>
        <c:lblAlgn val="ctr"/>
        <c:lblOffset val="100"/>
        <c:noMultiLvlLbl val="0"/>
      </c:catAx>
      <c:valAx>
        <c:axId val="622528584"/>
        <c:scaling>
          <c:orientation val="minMax"/>
          <c:max val="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2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9745296988404"/>
          <c:y val="4.9183992845964676E-2"/>
          <c:w val="0.65655484766816152"/>
          <c:h val="0.70852478229040694"/>
        </c:manualLayout>
      </c:layout>
      <c:barChart>
        <c:barDir val="col"/>
        <c:grouping val="clustered"/>
        <c:varyColors val="0"/>
        <c:ser>
          <c:idx val="0"/>
          <c:order val="0"/>
          <c:tx>
            <c:v>Above Threshold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Organizing!$L$116:$L$118</c:f>
              <c:numCache>
                <c:formatCode>0%</c:formatCode>
                <c:ptCount val="3"/>
                <c:pt idx="0">
                  <c:v>0.6</c:v>
                </c:pt>
                <c:pt idx="1">
                  <c:v>0.7</c:v>
                </c:pt>
                <c:pt idx="2">
                  <c:v>0.8</c:v>
                </c:pt>
              </c:numCache>
            </c:numRef>
          </c:cat>
          <c:val>
            <c:numRef>
              <c:f>'Class Feat Cutoffs'!$H$4:$H$6</c:f>
              <c:numCache>
                <c:formatCode>General</c:formatCode>
                <c:ptCount val="3"/>
                <c:pt idx="0">
                  <c:v>115</c:v>
                </c:pt>
                <c:pt idx="1">
                  <c:v>93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8E-459E-8CC3-0B7B0176842C}"/>
            </c:ext>
          </c:extLst>
        </c:ser>
        <c:ser>
          <c:idx val="1"/>
          <c:order val="1"/>
          <c:tx>
            <c:v>Below Threshold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'Class Feat Cutoffs'!$I$4:$I$6</c:f>
              <c:numCache>
                <c:formatCode>General</c:formatCode>
                <c:ptCount val="3"/>
                <c:pt idx="0">
                  <c:v>56</c:v>
                </c:pt>
                <c:pt idx="1">
                  <c:v>78</c:v>
                </c:pt>
                <c:pt idx="2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8E-459E-8CC3-0B7B017684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2529568"/>
        <c:axId val="622528584"/>
      </c:barChart>
      <c:catAx>
        <c:axId val="622529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Oil</a:t>
                </a:r>
                <a:r>
                  <a:rPr lang="en-US" baseline="0"/>
                  <a:t> Yield Classificaiton Cutoffs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28584"/>
        <c:crosses val="autoZero"/>
        <c:auto val="1"/>
        <c:lblAlgn val="ctr"/>
        <c:lblOffset val="100"/>
        <c:noMultiLvlLbl val="0"/>
      </c:catAx>
      <c:valAx>
        <c:axId val="622528584"/>
        <c:scaling>
          <c:orientation val="minMax"/>
          <c:max val="1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Datapoints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52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583294581166152"/>
          <c:y val="6.8949502079385189E-2"/>
          <c:w val="0.21328491788002579"/>
          <c:h val="0.242691147843949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/>
              <a:t>Model</a:t>
            </a:r>
            <a:r>
              <a:rPr lang="en-US" sz="1200" baseline="0"/>
              <a:t> I 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9745296988404"/>
          <c:y val="0.14998573117534345"/>
          <c:w val="0.62350310358565475"/>
          <c:h val="0.65611988266011301"/>
        </c:manualLayout>
      </c:layout>
      <c:barChart>
        <c:barDir val="col"/>
        <c:grouping val="clustered"/>
        <c:varyColors val="0"/>
        <c:ser>
          <c:idx val="0"/>
          <c:order val="0"/>
          <c:tx>
            <c:v>None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'Class Feat Cutoffs'!$A$28:$A$30</c:f>
              <c:numCache>
                <c:formatCode>0%</c:formatCode>
                <c:ptCount val="3"/>
                <c:pt idx="0">
                  <c:v>0.6</c:v>
                </c:pt>
                <c:pt idx="1">
                  <c:v>0.7</c:v>
                </c:pt>
                <c:pt idx="2">
                  <c:v>0.8</c:v>
                </c:pt>
              </c:numCache>
            </c:numRef>
          </c:cat>
          <c:val>
            <c:numRef>
              <c:f>'Class Feat Cutoffs'!$B$21:$B$23</c:f>
              <c:numCache>
                <c:formatCode>0%</c:formatCode>
                <c:ptCount val="3"/>
                <c:pt idx="0">
                  <c:v>0.89</c:v>
                </c:pt>
                <c:pt idx="1">
                  <c:v>0.85</c:v>
                </c:pt>
                <c:pt idx="2">
                  <c:v>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7-4549-856D-F16E6D003CBC}"/>
            </c:ext>
          </c:extLst>
        </c:ser>
        <c:ser>
          <c:idx val="1"/>
          <c:order val="1"/>
          <c:tx>
            <c:v>400-500°C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'Class Feat Cutoffs'!$A$28:$A$30</c:f>
              <c:numCache>
                <c:formatCode>0%</c:formatCode>
                <c:ptCount val="3"/>
                <c:pt idx="0">
                  <c:v>0.6</c:v>
                </c:pt>
                <c:pt idx="1">
                  <c:v>0.7</c:v>
                </c:pt>
                <c:pt idx="2">
                  <c:v>0.8</c:v>
                </c:pt>
              </c:numCache>
            </c:numRef>
          </c:cat>
          <c:val>
            <c:numRef>
              <c:f>'Class Feat Cutoffs'!$C$21:$C$23</c:f>
              <c:numCache>
                <c:formatCode>0%</c:formatCode>
                <c:ptCount val="3"/>
                <c:pt idx="0">
                  <c:v>0.96</c:v>
                </c:pt>
                <c:pt idx="1">
                  <c:v>0.89</c:v>
                </c:pt>
                <c:pt idx="2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A7-4549-856D-F16E6D003CBC}"/>
            </c:ext>
          </c:extLst>
        </c:ser>
        <c:ser>
          <c:idx val="2"/>
          <c:order val="2"/>
          <c:tx>
            <c:v>400-500°C &amp; 0 to 3.5mm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'Class Feat Cutoffs'!$A$28:$A$30</c:f>
              <c:numCache>
                <c:formatCode>0%</c:formatCode>
                <c:ptCount val="3"/>
                <c:pt idx="0">
                  <c:v>0.6</c:v>
                </c:pt>
                <c:pt idx="1">
                  <c:v>0.7</c:v>
                </c:pt>
                <c:pt idx="2">
                  <c:v>0.8</c:v>
                </c:pt>
              </c:numCache>
            </c:numRef>
          </c:cat>
          <c:val>
            <c:numRef>
              <c:f>'Class Feat Cutoffs'!$D$21:$D$23</c:f>
              <c:numCache>
                <c:formatCode>0%</c:formatCode>
                <c:ptCount val="3"/>
                <c:pt idx="0">
                  <c:v>0.71</c:v>
                </c:pt>
                <c:pt idx="1">
                  <c:v>0.91</c:v>
                </c:pt>
                <c:pt idx="2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A7-4549-856D-F16E6D003C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2529568"/>
        <c:axId val="622528584"/>
      </c:barChart>
      <c:catAx>
        <c:axId val="622529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Oil Yield Classificaiton Cutoffs</a:t>
                </a:r>
              </a:p>
            </c:rich>
          </c:tx>
          <c:layout>
            <c:manualLayout>
              <c:xMode val="edge"/>
              <c:yMode val="edge"/>
              <c:x val="0.28890377747226809"/>
              <c:y val="0.8826292672107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2528584"/>
        <c:crosses val="autoZero"/>
        <c:auto val="1"/>
        <c:lblAlgn val="ctr"/>
        <c:lblOffset val="100"/>
        <c:noMultiLvlLbl val="0"/>
      </c:catAx>
      <c:valAx>
        <c:axId val="622528584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Accuracy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252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436158012481347"/>
          <c:y val="2.6213508518181657E-2"/>
          <c:w val="0.24563848179521075"/>
          <c:h val="0.408995507372010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525464</xdr:colOff>
      <xdr:row>128</xdr:row>
      <xdr:rowOff>111139</xdr:rowOff>
    </xdr:from>
    <xdr:to>
      <xdr:col>23</xdr:col>
      <xdr:colOff>431558</xdr:colOff>
      <xdr:row>143</xdr:row>
      <xdr:rowOff>154637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0C87A6-F2C0-4781-8D7F-16D2222861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602492</xdr:colOff>
      <xdr:row>146</xdr:row>
      <xdr:rowOff>55184</xdr:rowOff>
    </xdr:from>
    <xdr:to>
      <xdr:col>23</xdr:col>
      <xdr:colOff>509509</xdr:colOff>
      <xdr:row>161</xdr:row>
      <xdr:rowOff>99634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528212-EC4A-4EF1-B1EF-09D0C22141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417303</xdr:colOff>
      <xdr:row>128</xdr:row>
      <xdr:rowOff>56486</xdr:rowOff>
    </xdr:from>
    <xdr:to>
      <xdr:col>10</xdr:col>
      <xdr:colOff>278009</xdr:colOff>
      <xdr:row>146</xdr:row>
      <xdr:rowOff>79572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87C7181-7F26-49F9-B967-61B07842C4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527353</xdr:colOff>
      <xdr:row>146</xdr:row>
      <xdr:rowOff>42891</xdr:rowOff>
    </xdr:from>
    <xdr:to>
      <xdr:col>16</xdr:col>
      <xdr:colOff>551604</xdr:colOff>
      <xdr:row>161</xdr:row>
      <xdr:rowOff>94645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6F3EEE0-38D9-48CB-B327-E1CA40EB51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144</xdr:row>
      <xdr:rowOff>154215</xdr:rowOff>
    </xdr:from>
    <xdr:to>
      <xdr:col>3</xdr:col>
      <xdr:colOff>478925</xdr:colOff>
      <xdr:row>162</xdr:row>
      <xdr:rowOff>178027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A96C00-283C-491F-99B5-32C2682675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22180</xdr:colOff>
      <xdr:row>127</xdr:row>
      <xdr:rowOff>136887</xdr:rowOff>
    </xdr:from>
    <xdr:to>
      <xdr:col>17</xdr:col>
      <xdr:colOff>60732</xdr:colOff>
      <xdr:row>145</xdr:row>
      <xdr:rowOff>166640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0896665-8EB2-4161-A45F-E9E9D332D8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625929</xdr:colOff>
      <xdr:row>145</xdr:row>
      <xdr:rowOff>40822</xdr:rowOff>
    </xdr:from>
    <xdr:to>
      <xdr:col>9</xdr:col>
      <xdr:colOff>499337</xdr:colOff>
      <xdr:row>163</xdr:row>
      <xdr:rowOff>64635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204F5AE-17B9-45A2-9AE1-EEBC707D65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612666</xdr:colOff>
      <xdr:row>19</xdr:row>
      <xdr:rowOff>171864</xdr:rowOff>
    </xdr:from>
    <xdr:to>
      <xdr:col>12</xdr:col>
      <xdr:colOff>196631</xdr:colOff>
      <xdr:row>29</xdr:row>
      <xdr:rowOff>137553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8E683D-FDD3-4EC9-A4A6-8576ADCB50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576263</xdr:colOff>
      <xdr:row>29</xdr:row>
      <xdr:rowOff>147636</xdr:rowOff>
    </xdr:from>
    <xdr:to>
      <xdr:col>12</xdr:col>
      <xdr:colOff>466725</xdr:colOff>
      <xdr:row>45</xdr:row>
      <xdr:rowOff>23813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0CCFE19-11AF-4B45-8DED-7F4D08BF0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985837</xdr:colOff>
      <xdr:row>30</xdr:row>
      <xdr:rowOff>0</xdr:rowOff>
    </xdr:from>
    <xdr:to>
      <xdr:col>20</xdr:col>
      <xdr:colOff>342899</xdr:colOff>
      <xdr:row>45</xdr:row>
      <xdr:rowOff>57152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7277DBF-207A-49AD-B6B3-C218E57BA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28</xdr:row>
      <xdr:rowOff>119062</xdr:rowOff>
    </xdr:from>
    <xdr:to>
      <xdr:col>7</xdr:col>
      <xdr:colOff>264492</xdr:colOff>
      <xdr:row>43</xdr:row>
      <xdr:rowOff>161346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F9076C-2E88-48DA-BD58-5E6186F33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252412</xdr:colOff>
      <xdr:row>28</xdr:row>
      <xdr:rowOff>90489</xdr:rowOff>
    </xdr:from>
    <xdr:to>
      <xdr:col>14</xdr:col>
      <xdr:colOff>183529</xdr:colOff>
      <xdr:row>43</xdr:row>
      <xdr:rowOff>132773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827D5B-9A45-48B4-857B-E15BC14966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1266825</xdr:colOff>
      <xdr:row>23</xdr:row>
      <xdr:rowOff>147639</xdr:rowOff>
    </xdr:from>
    <xdr:to>
      <xdr:col>7</xdr:col>
      <xdr:colOff>174835</xdr:colOff>
      <xdr:row>39</xdr:row>
      <xdr:rowOff>50984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71ED58-E418-4BC2-A183-D7945341F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566737</xdr:colOff>
      <xdr:row>23</xdr:row>
      <xdr:rowOff>142875</xdr:rowOff>
    </xdr:from>
    <xdr:to>
      <xdr:col>14</xdr:col>
      <xdr:colOff>336760</xdr:colOff>
      <xdr:row>39</xdr:row>
      <xdr:rowOff>46220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C4E458D-E97D-4BF2-A083-19B9BD17F2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1419226</xdr:colOff>
      <xdr:row>39</xdr:row>
      <xdr:rowOff>85725</xdr:rowOff>
    </xdr:from>
    <xdr:to>
      <xdr:col>7</xdr:col>
      <xdr:colOff>327236</xdr:colOff>
      <xdr:row>54</xdr:row>
      <xdr:rowOff>170045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9AA9EFB-F2CB-47DD-AFE0-4E1DAFC1B1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1300163</xdr:colOff>
      <xdr:row>67</xdr:row>
      <xdr:rowOff>23812</xdr:rowOff>
    </xdr:from>
    <xdr:to>
      <xdr:col>7</xdr:col>
      <xdr:colOff>208173</xdr:colOff>
      <xdr:row>82</xdr:row>
      <xdr:rowOff>108132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B619D20-E3D1-4090-904A-96D8F435F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452437</xdr:colOff>
      <xdr:row>67</xdr:row>
      <xdr:rowOff>80962</xdr:rowOff>
    </xdr:from>
    <xdr:to>
      <xdr:col>15</xdr:col>
      <xdr:colOff>251035</xdr:colOff>
      <xdr:row>82</xdr:row>
      <xdr:rowOff>165282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83F8E9E-5FE4-42AC-9B08-7C177AB8D9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1352549</xdr:colOff>
      <xdr:row>82</xdr:row>
      <xdr:rowOff>95250</xdr:rowOff>
    </xdr:from>
    <xdr:to>
      <xdr:col>9</xdr:col>
      <xdr:colOff>471486</xdr:colOff>
      <xdr:row>97</xdr:row>
      <xdr:rowOff>179570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38C65E4-7269-4934-AB3A-9AF023A61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214312</xdr:colOff>
      <xdr:row>40</xdr:row>
      <xdr:rowOff>9525</xdr:rowOff>
    </xdr:from>
    <xdr:to>
      <xdr:col>22</xdr:col>
      <xdr:colOff>260560</xdr:colOff>
      <xdr:row>55</xdr:row>
      <xdr:rowOff>93845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FC61402-62B2-4BF2-8EE1-ABDFA3C52D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190500</xdr:colOff>
      <xdr:row>40</xdr:row>
      <xdr:rowOff>38100</xdr:rowOff>
    </xdr:from>
    <xdr:to>
      <xdr:col>14</xdr:col>
      <xdr:colOff>608223</xdr:colOff>
      <xdr:row>55</xdr:row>
      <xdr:rowOff>122420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0149BD7-15D3-484E-B8EC-CD43D361E4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3"/>
  <sheetViews>
    <sheetView tabSelected="1" zoomScale="70" zoomScaleNormal="70" workbookViewId="0">
      <selection activeCell="E2" sqref="E2"/>
    </sheetView>
  </sheetViews>
  <sheetFormatPr defaultRowHeight="14.25" x14ac:dyDescent="0.45"/>
  <cols>
    <col min="1" max="1" width="14.86328125" style="84" bestFit="1" customWidth="1"/>
    <col min="2" max="2" width="7.86328125" style="110" customWidth="1"/>
    <col min="3" max="8" width="9" style="110"/>
    <col min="9" max="9" width="8.59765625" style="110" bestFit="1" customWidth="1"/>
    <col min="10" max="10" width="9" style="110"/>
    <col min="11" max="11" width="15.265625" style="98" customWidth="1"/>
    <col min="12" max="13" width="20" style="98" customWidth="1"/>
    <col min="14" max="14" width="4.1328125" style="84" customWidth="1"/>
    <col min="15" max="15" width="19" style="84" customWidth="1"/>
    <col min="16" max="16" width="25.1328125" style="84" bestFit="1" customWidth="1"/>
    <col min="17" max="17" width="30.59765625" style="84" customWidth="1"/>
    <col min="18" max="18" width="22.86328125" style="84" customWidth="1"/>
    <col min="19" max="19" width="21" style="84" customWidth="1"/>
    <col min="20" max="20" width="18.265625" style="84" customWidth="1"/>
    <col min="21" max="21" width="27.265625" style="84" bestFit="1" customWidth="1"/>
    <col min="22" max="22" width="8.1328125" style="84" bestFit="1" customWidth="1"/>
    <col min="23" max="23" width="26.33203125" style="84" bestFit="1" customWidth="1"/>
    <col min="24" max="24" width="33.46484375" style="84" bestFit="1" customWidth="1"/>
    <col min="25" max="25" width="10.73046875" style="84" bestFit="1" customWidth="1"/>
    <col min="26" max="26" width="12.265625" style="84" bestFit="1" customWidth="1"/>
    <col min="27" max="16384" width="9.06640625" style="84"/>
  </cols>
  <sheetData>
    <row r="1" spans="1:31" x14ac:dyDescent="0.45">
      <c r="A1" s="132"/>
      <c r="B1" s="177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  <c r="O1" s="186" t="s">
        <v>338</v>
      </c>
      <c r="P1" s="186"/>
      <c r="Q1" s="186"/>
      <c r="R1" s="186"/>
      <c r="S1" s="186"/>
      <c r="T1" s="186"/>
      <c r="U1" s="186"/>
      <c r="V1" s="186"/>
      <c r="W1" s="186"/>
      <c r="X1" s="186"/>
    </row>
    <row r="2" spans="1:31" ht="52.9" customHeight="1" thickBot="1" x14ac:dyDescent="0.5">
      <c r="A2" s="228"/>
      <c r="B2" s="133" t="s">
        <v>1</v>
      </c>
      <c r="C2" s="134" t="s">
        <v>2</v>
      </c>
      <c r="D2" s="134" t="s">
        <v>3</v>
      </c>
      <c r="E2" s="134" t="s">
        <v>4</v>
      </c>
      <c r="F2" s="135" t="s">
        <v>3</v>
      </c>
      <c r="G2" s="136" t="s">
        <v>5</v>
      </c>
      <c r="H2" s="134" t="s">
        <v>3</v>
      </c>
      <c r="I2" s="133" t="s">
        <v>6</v>
      </c>
      <c r="J2" s="133" t="s">
        <v>3</v>
      </c>
      <c r="K2" s="137" t="s">
        <v>7</v>
      </c>
      <c r="L2" s="122" t="s">
        <v>8</v>
      </c>
      <c r="M2" s="138" t="s">
        <v>9</v>
      </c>
      <c r="N2" s="86"/>
      <c r="O2" s="87" t="s">
        <v>1</v>
      </c>
      <c r="P2" s="88" t="s">
        <v>10</v>
      </c>
      <c r="Q2" s="88" t="s">
        <v>11</v>
      </c>
      <c r="R2" s="171" t="s">
        <v>12</v>
      </c>
      <c r="S2" s="171"/>
      <c r="T2" s="88" t="s">
        <v>3</v>
      </c>
      <c r="U2" s="88" t="s">
        <v>13</v>
      </c>
      <c r="V2" s="88" t="s">
        <v>14</v>
      </c>
      <c r="W2" s="89" t="s">
        <v>15</v>
      </c>
      <c r="X2" s="125" t="s">
        <v>337</v>
      </c>
      <c r="Z2" s="187"/>
      <c r="AA2" s="187"/>
      <c r="AB2" s="187"/>
      <c r="AC2" s="187"/>
      <c r="AD2" s="187"/>
    </row>
    <row r="3" spans="1:31" x14ac:dyDescent="0.45">
      <c r="A3" s="114"/>
      <c r="B3" s="139">
        <v>1</v>
      </c>
      <c r="C3" s="140">
        <v>8.6999999999999993</v>
      </c>
      <c r="D3" s="140">
        <v>1.1200000000000001</v>
      </c>
      <c r="E3" s="141">
        <v>12.79</v>
      </c>
      <c r="F3" s="141">
        <v>1.69</v>
      </c>
      <c r="G3" s="142">
        <v>14.2</v>
      </c>
      <c r="H3" s="140">
        <v>3.6</v>
      </c>
      <c r="I3" s="139"/>
      <c r="J3" s="139"/>
      <c r="K3" s="143">
        <f>G3-C3</f>
        <v>5.5</v>
      </c>
      <c r="L3" s="143"/>
      <c r="M3" s="144"/>
      <c r="N3" s="90"/>
      <c r="O3" s="112" t="s">
        <v>16</v>
      </c>
      <c r="P3" s="91">
        <v>7</v>
      </c>
      <c r="Q3" s="92" t="s">
        <v>17</v>
      </c>
      <c r="R3" s="172">
        <v>0.46</v>
      </c>
      <c r="S3" s="172"/>
      <c r="T3" s="93">
        <v>0.08</v>
      </c>
      <c r="U3" s="93">
        <v>0.29239999999999999</v>
      </c>
      <c r="V3" s="94">
        <v>7.7517997910162917</v>
      </c>
      <c r="W3" s="95">
        <v>171</v>
      </c>
      <c r="X3" s="126">
        <f>R3-U3</f>
        <v>0.16760000000000003</v>
      </c>
      <c r="Y3" s="96"/>
      <c r="Z3" s="96"/>
      <c r="AA3" s="96"/>
      <c r="AB3" s="96"/>
      <c r="AC3" s="96"/>
      <c r="AD3" s="96"/>
    </row>
    <row r="4" spans="1:31" x14ac:dyDescent="0.45">
      <c r="A4" s="114"/>
      <c r="B4" s="139">
        <v>2</v>
      </c>
      <c r="C4" s="139">
        <v>9</v>
      </c>
      <c r="D4" s="139">
        <v>1.04</v>
      </c>
      <c r="E4" s="145">
        <v>13.11</v>
      </c>
      <c r="F4" s="145">
        <v>1.62</v>
      </c>
      <c r="G4" s="146">
        <v>14.8</v>
      </c>
      <c r="H4" s="139">
        <v>3.9</v>
      </c>
      <c r="I4" s="139"/>
      <c r="J4" s="139"/>
      <c r="K4" s="143">
        <f t="shared" ref="K4:K52" si="0">G4-C4</f>
        <v>5.8000000000000007</v>
      </c>
      <c r="L4" s="143"/>
      <c r="M4" s="144"/>
      <c r="N4" s="85"/>
      <c r="O4" s="112" t="s">
        <v>18</v>
      </c>
      <c r="P4" s="91">
        <v>4</v>
      </c>
      <c r="Q4" s="92" t="s">
        <v>17</v>
      </c>
      <c r="R4" s="172">
        <v>0.6</v>
      </c>
      <c r="S4" s="172"/>
      <c r="T4" s="93">
        <v>7.0000000000000007E-2</v>
      </c>
      <c r="U4" s="93">
        <v>0.38</v>
      </c>
      <c r="V4" s="91">
        <v>6.5</v>
      </c>
      <c r="W4" s="95">
        <v>171</v>
      </c>
      <c r="X4" s="126">
        <f t="shared" ref="X4:X10" si="1">R4-U4</f>
        <v>0.21999999999999997</v>
      </c>
      <c r="Y4" s="96"/>
      <c r="Z4" s="96"/>
      <c r="AA4" s="97"/>
      <c r="AB4" s="97"/>
      <c r="AC4" s="97"/>
      <c r="AD4" s="97"/>
    </row>
    <row r="5" spans="1:31" x14ac:dyDescent="0.45">
      <c r="A5" s="114"/>
      <c r="B5" s="139">
        <v>3</v>
      </c>
      <c r="C5" s="139">
        <v>8.9</v>
      </c>
      <c r="D5" s="139">
        <v>1.2</v>
      </c>
      <c r="E5" s="145">
        <v>13.19</v>
      </c>
      <c r="F5" s="145">
        <v>1.69</v>
      </c>
      <c r="G5" s="146">
        <v>16.3</v>
      </c>
      <c r="H5" s="139">
        <v>3.71</v>
      </c>
      <c r="I5" s="139"/>
      <c r="J5" s="139"/>
      <c r="K5" s="143">
        <f t="shared" si="0"/>
        <v>7.4</v>
      </c>
      <c r="L5" s="143"/>
      <c r="M5" s="144"/>
      <c r="N5" s="85"/>
      <c r="O5" s="112" t="s">
        <v>19</v>
      </c>
      <c r="P5" s="91" t="s">
        <v>20</v>
      </c>
      <c r="Q5" s="92" t="s">
        <v>17</v>
      </c>
      <c r="R5" s="172">
        <v>0.89</v>
      </c>
      <c r="S5" s="172"/>
      <c r="T5" s="93">
        <v>0.05</v>
      </c>
      <c r="U5" s="93">
        <v>0.69</v>
      </c>
      <c r="V5" s="91">
        <v>11.34</v>
      </c>
      <c r="W5" s="95">
        <v>171</v>
      </c>
      <c r="X5" s="126">
        <f t="shared" si="1"/>
        <v>0.20000000000000007</v>
      </c>
      <c r="Y5" s="96"/>
      <c r="Z5" s="96"/>
      <c r="AA5" s="97"/>
      <c r="AB5" s="97"/>
      <c r="AC5" s="96"/>
      <c r="AD5" s="96"/>
    </row>
    <row r="6" spans="1:31" x14ac:dyDescent="0.45">
      <c r="A6" s="114"/>
      <c r="B6" s="134">
        <v>4</v>
      </c>
      <c r="C6" s="134">
        <v>9.07</v>
      </c>
      <c r="D6" s="134">
        <v>1.8</v>
      </c>
      <c r="E6" s="147">
        <v>13.17</v>
      </c>
      <c r="F6" s="147">
        <v>2.57</v>
      </c>
      <c r="G6" s="136">
        <v>15.5</v>
      </c>
      <c r="H6" s="134">
        <v>9.27</v>
      </c>
      <c r="I6" s="134"/>
      <c r="J6" s="134"/>
      <c r="K6" s="115">
        <f t="shared" si="0"/>
        <v>6.43</v>
      </c>
      <c r="L6" s="115"/>
      <c r="M6" s="117"/>
      <c r="N6" s="85"/>
      <c r="O6" s="112" t="s">
        <v>21</v>
      </c>
      <c r="P6" s="91" t="s">
        <v>20</v>
      </c>
      <c r="Q6" s="92" t="s">
        <v>17</v>
      </c>
      <c r="R6" s="172">
        <v>0.85</v>
      </c>
      <c r="S6" s="172"/>
      <c r="T6" s="93">
        <v>0.05</v>
      </c>
      <c r="U6" s="93">
        <v>0.50800000000000001</v>
      </c>
      <c r="V6" s="91">
        <v>16.7</v>
      </c>
      <c r="W6" s="95">
        <v>171</v>
      </c>
      <c r="X6" s="126">
        <f t="shared" si="1"/>
        <v>0.34199999999999997</v>
      </c>
      <c r="Y6" s="96"/>
      <c r="Z6" s="96"/>
      <c r="AA6" s="97"/>
      <c r="AB6" s="97"/>
      <c r="AC6" s="96"/>
      <c r="AD6" s="96"/>
    </row>
    <row r="7" spans="1:31" x14ac:dyDescent="0.45">
      <c r="A7" s="114"/>
      <c r="B7" s="139">
        <v>5</v>
      </c>
      <c r="C7" s="139">
        <v>9.08</v>
      </c>
      <c r="D7" s="139">
        <v>1.75</v>
      </c>
      <c r="E7" s="145">
        <v>12.8</v>
      </c>
      <c r="F7" s="145">
        <v>2.6</v>
      </c>
      <c r="G7" s="146">
        <v>15.8</v>
      </c>
      <c r="H7" s="139">
        <v>9.6999999999999993</v>
      </c>
      <c r="I7" s="139"/>
      <c r="J7" s="139"/>
      <c r="K7" s="143">
        <f t="shared" si="0"/>
        <v>6.7200000000000006</v>
      </c>
      <c r="L7" s="143"/>
      <c r="M7" s="144"/>
      <c r="N7" s="85"/>
      <c r="O7" s="113" t="s">
        <v>22</v>
      </c>
      <c r="P7" s="99" t="s">
        <v>20</v>
      </c>
      <c r="Q7" s="100" t="s">
        <v>17</v>
      </c>
      <c r="R7" s="188">
        <v>0.84</v>
      </c>
      <c r="S7" s="188"/>
      <c r="T7" s="101">
        <v>0.06</v>
      </c>
      <c r="U7" s="101">
        <v>0.66600000000000004</v>
      </c>
      <c r="V7" s="99">
        <v>14.09</v>
      </c>
      <c r="W7" s="102">
        <v>171</v>
      </c>
      <c r="X7" s="126">
        <f t="shared" si="1"/>
        <v>0.17399999999999993</v>
      </c>
      <c r="Y7" s="96"/>
      <c r="Z7" s="96"/>
      <c r="AA7" s="97"/>
      <c r="AB7" s="97"/>
      <c r="AC7" s="96"/>
      <c r="AD7" s="96"/>
    </row>
    <row r="8" spans="1:31" x14ac:dyDescent="0.45">
      <c r="A8" s="114"/>
      <c r="B8" s="139">
        <v>6</v>
      </c>
      <c r="C8" s="139">
        <v>10.07</v>
      </c>
      <c r="D8" s="139">
        <v>1.78</v>
      </c>
      <c r="E8" s="145">
        <v>13.94</v>
      </c>
      <c r="F8" s="145">
        <v>2.42</v>
      </c>
      <c r="G8" s="146">
        <v>18.8</v>
      </c>
      <c r="H8" s="139">
        <v>5.4</v>
      </c>
      <c r="I8" s="139"/>
      <c r="J8" s="139"/>
      <c r="K8" s="143">
        <f t="shared" si="0"/>
        <v>8.73</v>
      </c>
      <c r="L8" s="143"/>
      <c r="M8" s="144"/>
      <c r="N8" s="85"/>
      <c r="O8" s="114" t="s">
        <v>23</v>
      </c>
      <c r="P8" s="115" t="s">
        <v>24</v>
      </c>
      <c r="Q8" s="115" t="s">
        <v>25</v>
      </c>
      <c r="R8" s="174">
        <v>0.87</v>
      </c>
      <c r="S8" s="174"/>
      <c r="T8" s="116">
        <v>0.03</v>
      </c>
      <c r="U8" s="116">
        <v>0.82</v>
      </c>
      <c r="V8" s="116">
        <v>0.1</v>
      </c>
      <c r="W8" s="117">
        <v>310</v>
      </c>
      <c r="X8" s="126">
        <f t="shared" si="1"/>
        <v>5.0000000000000044E-2</v>
      </c>
      <c r="Y8" s="96"/>
      <c r="Z8" s="96"/>
      <c r="AA8" s="97"/>
      <c r="AB8" s="97"/>
      <c r="AC8" s="96"/>
      <c r="AD8" s="96"/>
    </row>
    <row r="9" spans="1:31" x14ac:dyDescent="0.45">
      <c r="A9" s="114" t="s">
        <v>26</v>
      </c>
      <c r="B9" s="148" t="s">
        <v>27</v>
      </c>
      <c r="C9" s="148">
        <v>8.75</v>
      </c>
      <c r="D9" s="148">
        <v>1.49</v>
      </c>
      <c r="E9" s="149">
        <v>12.97</v>
      </c>
      <c r="F9" s="149">
        <v>2.11</v>
      </c>
      <c r="G9" s="150">
        <v>20.04</v>
      </c>
      <c r="H9" s="148">
        <v>5.19</v>
      </c>
      <c r="I9" s="148"/>
      <c r="J9" s="148"/>
      <c r="K9" s="91">
        <f t="shared" si="0"/>
        <v>11.29</v>
      </c>
      <c r="L9" s="91"/>
      <c r="M9" s="95"/>
      <c r="N9" s="85"/>
      <c r="O9" s="118" t="s">
        <v>28</v>
      </c>
      <c r="P9" s="119" t="s">
        <v>29</v>
      </c>
      <c r="Q9" s="119" t="s">
        <v>25</v>
      </c>
      <c r="R9" s="175">
        <v>0.85</v>
      </c>
      <c r="S9" s="175"/>
      <c r="T9" s="116">
        <v>0.05</v>
      </c>
      <c r="U9" s="116">
        <v>0.78</v>
      </c>
      <c r="V9" s="116">
        <v>0.14000000000000001</v>
      </c>
      <c r="W9" s="120">
        <v>310</v>
      </c>
      <c r="X9" s="126">
        <f t="shared" si="1"/>
        <v>6.9999999999999951E-2</v>
      </c>
      <c r="Y9" s="96"/>
      <c r="Z9" s="96"/>
      <c r="AA9" s="96"/>
      <c r="AB9" s="96"/>
      <c r="AC9" s="96"/>
      <c r="AD9" s="96"/>
    </row>
    <row r="10" spans="1:31" x14ac:dyDescent="0.45">
      <c r="A10" s="132"/>
      <c r="B10" s="221" t="s">
        <v>30</v>
      </c>
      <c r="C10" s="222">
        <v>8.3000000000000007</v>
      </c>
      <c r="D10" s="222">
        <v>1.6</v>
      </c>
      <c r="E10" s="222">
        <v>12.5</v>
      </c>
      <c r="F10" s="223">
        <v>2.8</v>
      </c>
      <c r="G10" s="222">
        <v>13.3</v>
      </c>
      <c r="H10" s="222">
        <v>4.2</v>
      </c>
      <c r="I10" s="222">
        <v>18.7</v>
      </c>
      <c r="J10" s="222">
        <v>5.4</v>
      </c>
      <c r="K10" s="224">
        <f t="shared" si="0"/>
        <v>5</v>
      </c>
      <c r="L10" s="224"/>
      <c r="M10" s="225">
        <v>182</v>
      </c>
      <c r="N10" s="85"/>
      <c r="O10" s="121" t="s">
        <v>31</v>
      </c>
      <c r="P10" s="122" t="s">
        <v>32</v>
      </c>
      <c r="Q10" s="122" t="s">
        <v>25</v>
      </c>
      <c r="R10" s="176">
        <v>0.79</v>
      </c>
      <c r="S10" s="176"/>
      <c r="T10" s="123">
        <v>0.04</v>
      </c>
      <c r="U10" s="123">
        <v>0.72</v>
      </c>
      <c r="V10" s="123">
        <v>0.12</v>
      </c>
      <c r="W10" s="124">
        <v>310</v>
      </c>
      <c r="X10" s="128">
        <f t="shared" si="1"/>
        <v>7.0000000000000062E-2</v>
      </c>
      <c r="Y10" s="96"/>
      <c r="Z10" s="96"/>
      <c r="AA10" s="97"/>
      <c r="AB10" s="97"/>
      <c r="AC10" s="97"/>
      <c r="AD10" s="97"/>
    </row>
    <row r="11" spans="1:31" x14ac:dyDescent="0.45">
      <c r="A11" s="114"/>
      <c r="B11" s="42"/>
      <c r="C11" s="134">
        <v>8.11</v>
      </c>
      <c r="D11" s="134">
        <v>1.6</v>
      </c>
      <c r="E11" s="134">
        <v>12.1</v>
      </c>
      <c r="F11" s="134">
        <v>2.7</v>
      </c>
      <c r="G11" s="152"/>
      <c r="H11" s="42"/>
      <c r="I11" s="42"/>
      <c r="J11" s="42"/>
      <c r="K11" s="115"/>
      <c r="L11" s="115"/>
      <c r="M11" s="117"/>
      <c r="N11" s="86"/>
      <c r="O11" s="86"/>
      <c r="P11" s="86"/>
      <c r="R11" s="189"/>
      <c r="S11" s="189"/>
      <c r="T11" s="103"/>
      <c r="U11" s="104"/>
      <c r="V11" s="104"/>
      <c r="W11" s="104"/>
      <c r="Y11" s="96"/>
      <c r="Z11" s="96"/>
      <c r="AA11" s="97"/>
      <c r="AB11" s="97"/>
      <c r="AC11" s="96"/>
      <c r="AD11" s="96"/>
    </row>
    <row r="12" spans="1:31" x14ac:dyDescent="0.45">
      <c r="A12" s="114"/>
      <c r="B12" s="151" t="s">
        <v>33</v>
      </c>
      <c r="C12" s="134">
        <v>7.5</v>
      </c>
      <c r="D12" s="134">
        <v>1.4</v>
      </c>
      <c r="E12" s="134">
        <v>11</v>
      </c>
      <c r="F12" s="134">
        <v>2.2000000000000002</v>
      </c>
      <c r="G12" s="136">
        <v>15.2</v>
      </c>
      <c r="H12" s="134">
        <v>8.1</v>
      </c>
      <c r="I12" s="134">
        <v>19.600000000000001</v>
      </c>
      <c r="J12" s="134">
        <v>7.4</v>
      </c>
      <c r="K12" s="115">
        <f t="shared" si="0"/>
        <v>7.6999999999999993</v>
      </c>
      <c r="L12" s="115"/>
      <c r="M12" s="117">
        <v>176</v>
      </c>
      <c r="N12" s="86"/>
      <c r="O12" s="86"/>
      <c r="R12" s="190"/>
      <c r="S12" s="190"/>
      <c r="T12" s="105"/>
      <c r="U12" s="105"/>
      <c r="V12" s="105"/>
      <c r="W12" s="86"/>
      <c r="Y12" s="96"/>
      <c r="Z12" s="96"/>
      <c r="AA12" s="97"/>
      <c r="AB12" s="97"/>
      <c r="AC12" s="96"/>
      <c r="AD12" s="96"/>
    </row>
    <row r="13" spans="1:31" x14ac:dyDescent="0.45">
      <c r="A13" s="114"/>
      <c r="B13" s="42"/>
      <c r="C13" s="134">
        <v>7.3</v>
      </c>
      <c r="D13" s="134">
        <v>1.1000000000000001</v>
      </c>
      <c r="E13" s="134">
        <v>10.7</v>
      </c>
      <c r="F13" s="134">
        <v>1.9</v>
      </c>
      <c r="G13" s="152"/>
      <c r="H13" s="42"/>
      <c r="I13" s="42"/>
      <c r="J13" s="42"/>
      <c r="K13" s="115"/>
      <c r="L13" s="115"/>
      <c r="M13" s="117"/>
      <c r="N13" s="86"/>
      <c r="O13" s="86"/>
      <c r="P13" s="91"/>
      <c r="Q13" s="91"/>
      <c r="R13" s="93"/>
      <c r="S13" s="91"/>
      <c r="T13" s="93"/>
      <c r="U13" s="91"/>
      <c r="V13" s="91"/>
      <c r="W13" s="86"/>
      <c r="Y13" s="96"/>
      <c r="Z13" s="96"/>
      <c r="AA13" s="97"/>
      <c r="AB13" s="97"/>
      <c r="AC13" s="96"/>
      <c r="AD13" s="96"/>
    </row>
    <row r="14" spans="1:31" x14ac:dyDescent="0.45">
      <c r="A14" s="114"/>
      <c r="B14" s="151" t="s">
        <v>34</v>
      </c>
      <c r="C14" s="134">
        <v>8.4</v>
      </c>
      <c r="D14" s="134">
        <v>1.6</v>
      </c>
      <c r="E14" s="134">
        <v>12.1</v>
      </c>
      <c r="F14" s="134">
        <v>2.4</v>
      </c>
      <c r="G14" s="136">
        <v>12.9</v>
      </c>
      <c r="H14" s="134">
        <v>4.3</v>
      </c>
      <c r="I14" s="134">
        <v>17.399999999999999</v>
      </c>
      <c r="J14" s="134">
        <v>4.8</v>
      </c>
      <c r="K14" s="115">
        <f t="shared" si="0"/>
        <v>4.5</v>
      </c>
      <c r="L14" s="115"/>
      <c r="M14" s="117">
        <v>160</v>
      </c>
      <c r="O14" s="86"/>
      <c r="P14" s="91"/>
      <c r="Q14" s="91"/>
      <c r="R14" s="93"/>
      <c r="S14" s="91"/>
      <c r="T14" s="106"/>
      <c r="U14" s="91"/>
      <c r="V14" s="91"/>
      <c r="W14" s="86"/>
    </row>
    <row r="15" spans="1:31" x14ac:dyDescent="0.45">
      <c r="A15" s="114"/>
      <c r="B15" s="42"/>
      <c r="C15" s="134">
        <v>8.4</v>
      </c>
      <c r="D15" s="134">
        <v>1.5</v>
      </c>
      <c r="E15" s="134">
        <v>11.9</v>
      </c>
      <c r="F15" s="134">
        <v>2.2999999999999998</v>
      </c>
      <c r="G15" s="152"/>
      <c r="H15" s="42"/>
      <c r="I15" s="42"/>
      <c r="J15" s="42"/>
      <c r="K15" s="115"/>
      <c r="L15" s="115"/>
      <c r="M15" s="117"/>
      <c r="O15" s="86"/>
      <c r="P15" s="86"/>
      <c r="Q15" s="86"/>
      <c r="R15" s="86"/>
      <c r="S15" s="86"/>
      <c r="T15" s="86"/>
      <c r="U15" s="86"/>
      <c r="V15" s="86"/>
      <c r="W15" s="86"/>
    </row>
    <row r="16" spans="1:31" x14ac:dyDescent="0.45">
      <c r="A16" s="114"/>
      <c r="B16" s="151" t="s">
        <v>35</v>
      </c>
      <c r="C16" s="134">
        <v>6.9</v>
      </c>
      <c r="D16" s="134">
        <v>1.3</v>
      </c>
      <c r="E16" s="134">
        <v>9.9</v>
      </c>
      <c r="F16" s="134">
        <v>1.7</v>
      </c>
      <c r="G16" s="136">
        <v>10.6</v>
      </c>
      <c r="H16" s="134">
        <v>3.3</v>
      </c>
      <c r="I16" s="134">
        <v>13.6</v>
      </c>
      <c r="J16" s="134">
        <v>4</v>
      </c>
      <c r="K16" s="115">
        <f t="shared" si="0"/>
        <v>3.6999999999999993</v>
      </c>
      <c r="L16" s="115" t="s">
        <v>36</v>
      </c>
      <c r="M16" s="117">
        <v>139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</row>
    <row r="17" spans="1:31" x14ac:dyDescent="0.45">
      <c r="A17" s="114"/>
      <c r="B17" s="42"/>
      <c r="C17" s="134">
        <v>6.9</v>
      </c>
      <c r="D17" s="134">
        <v>1.4</v>
      </c>
      <c r="E17" s="134">
        <v>9.6999999999999993</v>
      </c>
      <c r="F17" s="134">
        <v>2</v>
      </c>
      <c r="G17" s="152"/>
      <c r="H17" s="42"/>
      <c r="I17" s="42"/>
      <c r="J17" s="42"/>
      <c r="K17" s="115"/>
      <c r="L17" s="115"/>
      <c r="M17" s="117"/>
      <c r="O17" s="180" t="s">
        <v>39</v>
      </c>
      <c r="P17" s="181"/>
      <c r="Q17" s="181"/>
      <c r="R17" s="181"/>
      <c r="S17" s="181"/>
      <c r="T17" s="181"/>
      <c r="U17" s="182"/>
      <c r="V17" s="86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ht="42.75" x14ac:dyDescent="0.45">
      <c r="A18" s="121"/>
      <c r="B18" s="226" t="s">
        <v>37</v>
      </c>
      <c r="C18" s="133">
        <v>4.8</v>
      </c>
      <c r="D18" s="133">
        <v>0.9</v>
      </c>
      <c r="E18" s="133">
        <v>6.4</v>
      </c>
      <c r="F18" s="133">
        <v>1.1000000000000001</v>
      </c>
      <c r="G18" s="227">
        <v>7.3</v>
      </c>
      <c r="H18" s="133">
        <v>2.2999999999999998</v>
      </c>
      <c r="I18" s="133">
        <v>8.8000000000000007</v>
      </c>
      <c r="J18" s="133">
        <v>2.1</v>
      </c>
      <c r="K18" s="122">
        <f t="shared" si="0"/>
        <v>2.5</v>
      </c>
      <c r="L18" s="122" t="s">
        <v>38</v>
      </c>
      <c r="M18" s="124">
        <v>110</v>
      </c>
      <c r="O18" s="125" t="s">
        <v>41</v>
      </c>
      <c r="P18" s="125" t="s">
        <v>11</v>
      </c>
      <c r="Q18" s="125" t="s">
        <v>12</v>
      </c>
      <c r="R18" s="125" t="s">
        <v>42</v>
      </c>
      <c r="S18" s="125" t="s">
        <v>43</v>
      </c>
      <c r="T18" s="125" t="s">
        <v>44</v>
      </c>
      <c r="U18" s="125" t="s">
        <v>15</v>
      </c>
      <c r="V18" s="91"/>
      <c r="W18" s="91"/>
      <c r="X18" s="107"/>
      <c r="Y18" s="107"/>
      <c r="Z18" s="91"/>
      <c r="AA18" s="94"/>
      <c r="AB18" s="94"/>
      <c r="AC18" s="94"/>
      <c r="AD18" s="94"/>
      <c r="AE18" s="86"/>
    </row>
    <row r="19" spans="1:31" x14ac:dyDescent="0.45">
      <c r="A19" s="114"/>
      <c r="B19" s="42"/>
      <c r="C19" s="134">
        <v>4.5999999999999996</v>
      </c>
      <c r="D19" s="134">
        <v>1</v>
      </c>
      <c r="E19" s="134">
        <v>6.1</v>
      </c>
      <c r="F19" s="134">
        <v>1.2</v>
      </c>
      <c r="G19" s="152"/>
      <c r="H19" s="42"/>
      <c r="I19" s="42"/>
      <c r="J19" s="42"/>
      <c r="K19" s="115"/>
      <c r="L19" s="115"/>
      <c r="M19" s="117"/>
      <c r="O19" s="112" t="s">
        <v>46</v>
      </c>
      <c r="P19" s="91" t="s">
        <v>17</v>
      </c>
      <c r="Q19" s="93">
        <v>0.85</v>
      </c>
      <c r="R19" s="91">
        <v>0.05</v>
      </c>
      <c r="S19" s="93">
        <v>0.51</v>
      </c>
      <c r="T19" s="91">
        <v>16.7</v>
      </c>
      <c r="U19" s="95">
        <v>171</v>
      </c>
      <c r="V19" s="91"/>
      <c r="W19" s="91"/>
      <c r="X19" s="91"/>
      <c r="Y19" s="107"/>
      <c r="Z19" s="91"/>
      <c r="AA19" s="94"/>
      <c r="AB19" s="94"/>
      <c r="AC19" s="94"/>
      <c r="AD19" s="94"/>
      <c r="AE19" s="86"/>
    </row>
    <row r="20" spans="1:31" x14ac:dyDescent="0.45">
      <c r="A20" s="114"/>
      <c r="B20" s="151" t="s">
        <v>40</v>
      </c>
      <c r="C20" s="134">
        <v>8.66</v>
      </c>
      <c r="D20" s="134">
        <v>1.1000000000000001</v>
      </c>
      <c r="E20" s="134">
        <v>13.2</v>
      </c>
      <c r="F20" s="134">
        <v>1.8</v>
      </c>
      <c r="G20" s="136">
        <v>14.9</v>
      </c>
      <c r="H20" s="134">
        <v>3.6</v>
      </c>
      <c r="I20" s="134">
        <v>19.399999999999999</v>
      </c>
      <c r="J20" s="134">
        <v>4.5</v>
      </c>
      <c r="K20" s="115">
        <f t="shared" si="0"/>
        <v>6.24</v>
      </c>
      <c r="L20" s="115"/>
      <c r="M20" s="117">
        <v>310</v>
      </c>
      <c r="O20" s="112" t="s">
        <v>47</v>
      </c>
      <c r="P20" s="91" t="s">
        <v>17</v>
      </c>
      <c r="Q20" s="93">
        <v>0.87</v>
      </c>
      <c r="R20" s="91">
        <v>0.06</v>
      </c>
      <c r="S20" s="93">
        <v>0.627</v>
      </c>
      <c r="T20" s="91">
        <v>12.33</v>
      </c>
      <c r="U20" s="95">
        <v>162</v>
      </c>
      <c r="V20" s="91"/>
      <c r="W20" s="91"/>
      <c r="X20" s="91"/>
      <c r="Y20" s="91"/>
      <c r="Z20" s="91"/>
      <c r="AA20" s="94"/>
      <c r="AB20" s="94"/>
      <c r="AC20" s="94"/>
      <c r="AD20" s="94"/>
      <c r="AE20" s="86"/>
    </row>
    <row r="21" spans="1:31" x14ac:dyDescent="0.45">
      <c r="A21" s="114"/>
      <c r="B21" s="42"/>
      <c r="C21" s="134">
        <v>8.65</v>
      </c>
      <c r="D21" s="134">
        <v>1.3</v>
      </c>
      <c r="E21" s="134">
        <v>12.9</v>
      </c>
      <c r="F21" s="134">
        <v>1.9</v>
      </c>
      <c r="G21" s="152"/>
      <c r="H21" s="42"/>
      <c r="I21" s="42"/>
      <c r="J21" s="42"/>
      <c r="K21" s="115"/>
      <c r="L21" s="115"/>
      <c r="M21" s="117"/>
      <c r="O21" s="113" t="s">
        <v>49</v>
      </c>
      <c r="P21" s="99" t="s">
        <v>17</v>
      </c>
      <c r="Q21" s="101">
        <v>0.93</v>
      </c>
      <c r="R21" s="99">
        <v>0.05</v>
      </c>
      <c r="S21" s="108">
        <v>0.67600000000000005</v>
      </c>
      <c r="T21" s="99">
        <v>8.61</v>
      </c>
      <c r="U21" s="102">
        <v>152</v>
      </c>
      <c r="V21" s="105"/>
      <c r="W21" s="86"/>
      <c r="X21" s="86"/>
      <c r="Y21" s="96"/>
      <c r="Z21" s="96"/>
      <c r="AA21" s="97"/>
      <c r="AB21" s="97"/>
      <c r="AC21" s="96"/>
      <c r="AD21" s="96"/>
      <c r="AE21" s="86"/>
    </row>
    <row r="22" spans="1:31" x14ac:dyDescent="0.45">
      <c r="A22" s="114"/>
      <c r="B22" s="151" t="s">
        <v>45</v>
      </c>
      <c r="C22" s="134">
        <v>8.41</v>
      </c>
      <c r="D22" s="134">
        <v>0.93</v>
      </c>
      <c r="E22" s="134">
        <v>13.06</v>
      </c>
      <c r="F22" s="134">
        <v>1.6</v>
      </c>
      <c r="G22" s="136">
        <v>17.3</v>
      </c>
      <c r="H22" s="134">
        <v>4.2</v>
      </c>
      <c r="I22" s="134">
        <v>22.6</v>
      </c>
      <c r="J22" s="134">
        <v>5</v>
      </c>
      <c r="K22" s="115">
        <f t="shared" si="0"/>
        <v>8.89</v>
      </c>
      <c r="L22" s="115"/>
      <c r="M22" s="117">
        <v>310</v>
      </c>
      <c r="O22" s="86"/>
      <c r="P22" s="86"/>
      <c r="Q22" s="86"/>
      <c r="R22" s="86"/>
      <c r="S22" s="86"/>
      <c r="T22" s="86"/>
      <c r="U22" s="86"/>
      <c r="V22" s="91"/>
      <c r="W22" s="86"/>
      <c r="X22" s="86"/>
      <c r="Y22" s="104"/>
      <c r="Z22" s="104"/>
      <c r="AA22" s="103"/>
      <c r="AB22" s="103"/>
      <c r="AC22" s="104"/>
      <c r="AD22" s="104"/>
    </row>
    <row r="23" spans="1:31" x14ac:dyDescent="0.45">
      <c r="A23" s="114"/>
      <c r="B23" s="42"/>
      <c r="C23" s="134">
        <v>8.3800000000000008</v>
      </c>
      <c r="D23" s="134">
        <v>1.27</v>
      </c>
      <c r="E23" s="134">
        <v>12.8</v>
      </c>
      <c r="F23" s="134">
        <v>2.17</v>
      </c>
      <c r="G23" s="152"/>
      <c r="H23" s="42"/>
      <c r="I23" s="42"/>
      <c r="J23" s="42"/>
      <c r="K23" s="115"/>
      <c r="L23" s="115"/>
      <c r="M23" s="117"/>
      <c r="O23" s="86"/>
      <c r="P23" s="91"/>
      <c r="Q23" s="91"/>
      <c r="R23" s="93"/>
      <c r="S23" s="91"/>
      <c r="T23" s="93"/>
      <c r="U23" s="91"/>
      <c r="V23" s="91"/>
      <c r="W23" s="86"/>
      <c r="X23" s="86"/>
      <c r="Y23" s="104"/>
      <c r="Z23" s="104"/>
      <c r="AA23" s="103"/>
      <c r="AB23" s="103"/>
      <c r="AC23" s="104"/>
      <c r="AD23" s="104"/>
    </row>
    <row r="24" spans="1:31" x14ac:dyDescent="0.45">
      <c r="A24" s="114"/>
      <c r="B24" s="151" t="s">
        <v>48</v>
      </c>
      <c r="C24" s="134">
        <v>8.43</v>
      </c>
      <c r="D24" s="134">
        <v>1.2</v>
      </c>
      <c r="E24" s="134">
        <v>12.9</v>
      </c>
      <c r="F24" s="134">
        <v>1.9</v>
      </c>
      <c r="G24" s="136">
        <v>17.100000000000001</v>
      </c>
      <c r="H24" s="134">
        <v>4.3</v>
      </c>
      <c r="I24" s="134">
        <v>22.3</v>
      </c>
      <c r="J24" s="134">
        <v>5.0999999999999996</v>
      </c>
      <c r="K24" s="115">
        <f t="shared" si="0"/>
        <v>8.6700000000000017</v>
      </c>
      <c r="L24" s="115"/>
      <c r="M24" s="117">
        <v>265</v>
      </c>
      <c r="O24" s="86"/>
      <c r="P24" s="91"/>
      <c r="Q24" s="91"/>
      <c r="R24" s="93"/>
      <c r="S24" s="91"/>
      <c r="T24" s="106"/>
      <c r="U24" s="91"/>
      <c r="V24" s="91"/>
      <c r="W24" s="86"/>
      <c r="X24" s="86"/>
    </row>
    <row r="25" spans="1:31" x14ac:dyDescent="0.45">
      <c r="A25" s="114"/>
      <c r="B25" s="42"/>
      <c r="C25" s="134">
        <v>8.69</v>
      </c>
      <c r="D25" s="134">
        <v>1.3</v>
      </c>
      <c r="E25" s="134">
        <v>13.42</v>
      </c>
      <c r="F25" s="134">
        <v>2</v>
      </c>
      <c r="G25" s="152"/>
      <c r="H25" s="42"/>
      <c r="I25" s="42"/>
      <c r="J25" s="42"/>
      <c r="K25" s="115"/>
      <c r="L25" s="115"/>
      <c r="M25" s="117"/>
      <c r="P25" s="86"/>
      <c r="Q25" s="86"/>
      <c r="R25" s="86"/>
      <c r="S25" s="86"/>
      <c r="T25" s="86"/>
      <c r="U25" s="86"/>
      <c r="V25" s="86"/>
      <c r="W25" s="86"/>
      <c r="X25" s="86"/>
      <c r="AD25" s="86"/>
    </row>
    <row r="26" spans="1:31" x14ac:dyDescent="0.45">
      <c r="A26" s="114"/>
      <c r="B26" s="151" t="s">
        <v>50</v>
      </c>
      <c r="C26" s="134">
        <v>4.8</v>
      </c>
      <c r="D26" s="134">
        <v>0.7</v>
      </c>
      <c r="E26" s="134">
        <v>6.7</v>
      </c>
      <c r="F26" s="134">
        <v>1</v>
      </c>
      <c r="G26" s="136">
        <v>7.3</v>
      </c>
      <c r="H26" s="134">
        <v>1.8</v>
      </c>
      <c r="I26" s="134">
        <v>8.8000000000000007</v>
      </c>
      <c r="J26" s="134">
        <v>1.8</v>
      </c>
      <c r="K26" s="115">
        <f t="shared" si="0"/>
        <v>2.5</v>
      </c>
      <c r="L26" s="115" t="s">
        <v>38</v>
      </c>
      <c r="M26" s="117">
        <v>201</v>
      </c>
      <c r="O26" s="183" t="s">
        <v>51</v>
      </c>
      <c r="P26" s="184"/>
      <c r="Q26" s="184"/>
      <c r="R26" s="184"/>
      <c r="S26" s="184"/>
      <c r="T26" s="184"/>
      <c r="U26" s="184"/>
      <c r="V26" s="184"/>
      <c r="W26" s="184"/>
      <c r="X26" s="184"/>
      <c r="Y26" s="185"/>
      <c r="Z26" s="191" t="s">
        <v>277</v>
      </c>
      <c r="AA26" s="192"/>
      <c r="AB26" s="192"/>
      <c r="AC26" s="193"/>
      <c r="AD26" s="86"/>
    </row>
    <row r="27" spans="1:31" ht="28.5" x14ac:dyDescent="0.45">
      <c r="A27" s="114"/>
      <c r="B27" s="151"/>
      <c r="C27" s="134">
        <v>4.5999999999999996</v>
      </c>
      <c r="D27" s="134">
        <v>0.6</v>
      </c>
      <c r="E27" s="134">
        <v>6.3</v>
      </c>
      <c r="F27" s="134">
        <v>0.8</v>
      </c>
      <c r="G27" s="136"/>
      <c r="H27" s="134"/>
      <c r="I27" s="134"/>
      <c r="J27" s="134"/>
      <c r="K27" s="115"/>
      <c r="L27" s="115"/>
      <c r="M27" s="117"/>
      <c r="O27" s="127" t="s">
        <v>41</v>
      </c>
      <c r="P27" s="127" t="s">
        <v>11</v>
      </c>
      <c r="Q27" s="127" t="s">
        <v>52</v>
      </c>
      <c r="R27" s="127" t="s">
        <v>3</v>
      </c>
      <c r="S27" s="127" t="s">
        <v>4</v>
      </c>
      <c r="T27" s="127" t="s">
        <v>3</v>
      </c>
      <c r="U27" s="127" t="s">
        <v>2</v>
      </c>
      <c r="V27" s="127" t="s">
        <v>3</v>
      </c>
      <c r="W27" s="127" t="s">
        <v>53</v>
      </c>
      <c r="X27" s="127" t="s">
        <v>54</v>
      </c>
      <c r="Y27" s="131" t="s">
        <v>339</v>
      </c>
      <c r="Z27" s="127" t="s">
        <v>2</v>
      </c>
      <c r="AA27" s="127" t="s">
        <v>55</v>
      </c>
      <c r="AB27" s="127" t="s">
        <v>4</v>
      </c>
      <c r="AC27" s="127" t="s">
        <v>56</v>
      </c>
      <c r="AD27" s="86"/>
    </row>
    <row r="28" spans="1:31" x14ac:dyDescent="0.45">
      <c r="A28" s="114"/>
      <c r="B28" s="151" t="s">
        <v>57</v>
      </c>
      <c r="C28" s="134">
        <v>8.4499999999999993</v>
      </c>
      <c r="D28" s="134">
        <v>1.46</v>
      </c>
      <c r="E28" s="134">
        <v>12.32</v>
      </c>
      <c r="F28" s="134">
        <v>2.2999999999999998</v>
      </c>
      <c r="G28" s="136">
        <v>15.8</v>
      </c>
      <c r="H28" s="134">
        <v>4.8</v>
      </c>
      <c r="I28" s="134">
        <v>20.09</v>
      </c>
      <c r="J28" s="134">
        <v>5.93</v>
      </c>
      <c r="K28" s="115">
        <f>G28-C28</f>
        <v>7.3500000000000014</v>
      </c>
      <c r="L28" s="115" t="s">
        <v>58</v>
      </c>
      <c r="M28" s="117">
        <v>198</v>
      </c>
      <c r="O28" s="112" t="s">
        <v>27</v>
      </c>
      <c r="P28" s="91" t="s">
        <v>17</v>
      </c>
      <c r="Q28" s="91">
        <v>0.63</v>
      </c>
      <c r="R28" s="91">
        <v>0.13</v>
      </c>
      <c r="S28" s="91">
        <v>12.97</v>
      </c>
      <c r="T28" s="91">
        <v>2.11</v>
      </c>
      <c r="U28" s="91">
        <v>8.75</v>
      </c>
      <c r="V28" s="91">
        <v>1.49</v>
      </c>
      <c r="W28" s="107">
        <v>20.04</v>
      </c>
      <c r="X28" s="107">
        <v>5.19</v>
      </c>
      <c r="Y28" s="91">
        <v>171</v>
      </c>
      <c r="Z28" s="94">
        <v>6.8680000000000003</v>
      </c>
      <c r="AA28" s="94">
        <v>0.53610000000000002</v>
      </c>
      <c r="AB28" s="94">
        <v>10.276</v>
      </c>
      <c r="AC28" s="129">
        <v>0.81079999999999997</v>
      </c>
      <c r="AD28" s="94"/>
    </row>
    <row r="29" spans="1:31" x14ac:dyDescent="0.45">
      <c r="A29" s="114"/>
      <c r="B29" s="151"/>
      <c r="C29" s="134">
        <v>8.51</v>
      </c>
      <c r="D29" s="134">
        <v>1.19</v>
      </c>
      <c r="E29" s="134">
        <v>12.5</v>
      </c>
      <c r="F29" s="134">
        <v>1.97</v>
      </c>
      <c r="G29" s="136"/>
      <c r="H29" s="134"/>
      <c r="I29" s="134"/>
      <c r="J29" s="134"/>
      <c r="K29" s="115"/>
      <c r="L29" s="115"/>
      <c r="M29" s="117"/>
      <c r="O29" s="112" t="s">
        <v>59</v>
      </c>
      <c r="P29" s="91" t="s">
        <v>17</v>
      </c>
      <c r="Q29" s="91">
        <v>0.7</v>
      </c>
      <c r="R29" s="91">
        <v>0.13</v>
      </c>
      <c r="S29" s="91">
        <v>11.16</v>
      </c>
      <c r="T29" s="91">
        <v>2.54</v>
      </c>
      <c r="U29" s="91">
        <v>7.33</v>
      </c>
      <c r="V29" s="91">
        <v>1.53</v>
      </c>
      <c r="W29" s="91">
        <v>18.7</v>
      </c>
      <c r="X29" s="107">
        <v>6.09</v>
      </c>
      <c r="Y29" s="91">
        <v>162</v>
      </c>
      <c r="Z29" s="94">
        <v>6.9539999999999997</v>
      </c>
      <c r="AA29" s="94">
        <v>1.6701999999999999</v>
      </c>
      <c r="AB29" s="94">
        <v>10.351699999999999</v>
      </c>
      <c r="AC29" s="129">
        <v>2.286</v>
      </c>
      <c r="AD29" s="94"/>
    </row>
    <row r="30" spans="1:31" x14ac:dyDescent="0.45">
      <c r="A30" s="114"/>
      <c r="B30" s="151" t="s">
        <v>60</v>
      </c>
      <c r="C30" s="115">
        <v>8.14</v>
      </c>
      <c r="D30" s="115">
        <v>1.73</v>
      </c>
      <c r="E30" s="115">
        <v>12.32</v>
      </c>
      <c r="F30" s="115">
        <v>2.9</v>
      </c>
      <c r="G30" s="136">
        <v>12.64</v>
      </c>
      <c r="H30" s="134">
        <v>5.26</v>
      </c>
      <c r="I30" s="134">
        <v>14.47</v>
      </c>
      <c r="J30" s="134">
        <v>5.17</v>
      </c>
      <c r="K30" s="115">
        <f t="shared" ref="K30" si="2">G30-C30</f>
        <v>4.5</v>
      </c>
      <c r="L30" s="115" t="s">
        <v>61</v>
      </c>
      <c r="M30" s="117">
        <v>151</v>
      </c>
      <c r="O30" s="113" t="s">
        <v>62</v>
      </c>
      <c r="P30" s="99" t="s">
        <v>17</v>
      </c>
      <c r="Q30" s="99">
        <v>0.83</v>
      </c>
      <c r="R30" s="99">
        <v>7.0000000000000007E-2</v>
      </c>
      <c r="S30" s="99">
        <v>7.72</v>
      </c>
      <c r="T30" s="99">
        <v>1.38</v>
      </c>
      <c r="U30" s="99">
        <v>5.56</v>
      </c>
      <c r="V30" s="99">
        <v>0.98</v>
      </c>
      <c r="W30" s="99">
        <v>16.239999999999998</v>
      </c>
      <c r="X30" s="99">
        <v>7.8</v>
      </c>
      <c r="Y30" s="99">
        <v>153</v>
      </c>
      <c r="Z30" s="109">
        <v>5.6360000000000001</v>
      </c>
      <c r="AA30" s="109">
        <v>0.73270000000000002</v>
      </c>
      <c r="AB30" s="109">
        <v>8.0850000000000009</v>
      </c>
      <c r="AC30" s="130">
        <v>1.7130000000000001</v>
      </c>
      <c r="AD30" s="94"/>
    </row>
    <row r="31" spans="1:31" x14ac:dyDescent="0.45">
      <c r="A31" s="114"/>
      <c r="B31" s="42"/>
      <c r="C31" s="115">
        <v>7.83</v>
      </c>
      <c r="D31" s="115">
        <v>1.78</v>
      </c>
      <c r="E31" s="115">
        <v>11.8</v>
      </c>
      <c r="F31" s="115">
        <v>2.9</v>
      </c>
      <c r="G31" s="152"/>
      <c r="H31" s="42"/>
      <c r="I31" s="42"/>
      <c r="J31" s="42"/>
      <c r="K31" s="115"/>
      <c r="L31" s="115"/>
      <c r="M31" s="117"/>
      <c r="AD31" s="86"/>
    </row>
    <row r="32" spans="1:31" x14ac:dyDescent="0.45">
      <c r="A32" s="173" t="s">
        <v>63</v>
      </c>
      <c r="B32" s="153" t="s">
        <v>64</v>
      </c>
      <c r="C32" s="154">
        <v>11.5</v>
      </c>
      <c r="D32" s="154">
        <v>1.4</v>
      </c>
      <c r="E32" s="154">
        <v>15.6</v>
      </c>
      <c r="F32" s="154">
        <v>2</v>
      </c>
      <c r="G32" s="155">
        <v>14.25</v>
      </c>
      <c r="H32" s="154">
        <v>1.23</v>
      </c>
      <c r="I32" s="154">
        <v>19</v>
      </c>
      <c r="J32" s="154">
        <v>1.8</v>
      </c>
      <c r="K32" s="156">
        <f t="shared" si="0"/>
        <v>2.75</v>
      </c>
      <c r="L32" s="156"/>
      <c r="M32" s="157">
        <v>199</v>
      </c>
      <c r="AD32" s="86"/>
    </row>
    <row r="33" spans="1:13" x14ac:dyDescent="0.45">
      <c r="A33" s="173"/>
      <c r="B33" s="158"/>
      <c r="C33" s="148">
        <v>11.4</v>
      </c>
      <c r="D33" s="148">
        <v>1.5</v>
      </c>
      <c r="E33" s="148">
        <v>15.4</v>
      </c>
      <c r="F33" s="148">
        <v>2</v>
      </c>
      <c r="G33" s="159"/>
      <c r="H33" s="158"/>
      <c r="I33" s="158"/>
      <c r="J33" s="158"/>
      <c r="K33" s="91"/>
      <c r="L33" s="91"/>
      <c r="M33" s="95"/>
    </row>
    <row r="34" spans="1:13" x14ac:dyDescent="0.45">
      <c r="A34" s="173"/>
      <c r="B34" s="160" t="s">
        <v>65</v>
      </c>
      <c r="C34" s="148">
        <v>11.4</v>
      </c>
      <c r="D34" s="148">
        <v>1.6</v>
      </c>
      <c r="E34" s="148">
        <v>15.6</v>
      </c>
      <c r="F34" s="148">
        <v>2.4</v>
      </c>
      <c r="G34" s="150">
        <v>14.5</v>
      </c>
      <c r="H34" s="148">
        <v>1.62</v>
      </c>
      <c r="I34" s="148">
        <v>19.600000000000001</v>
      </c>
      <c r="J34" s="148">
        <v>2.4</v>
      </c>
      <c r="K34" s="91">
        <f t="shared" si="0"/>
        <v>3.0999999999999996</v>
      </c>
      <c r="L34" s="91"/>
      <c r="M34" s="95">
        <v>199</v>
      </c>
    </row>
    <row r="35" spans="1:13" x14ac:dyDescent="0.45">
      <c r="A35" s="173"/>
      <c r="B35" s="158"/>
      <c r="C35" s="148">
        <v>11.7</v>
      </c>
      <c r="D35" s="148">
        <v>1.5</v>
      </c>
      <c r="E35" s="148">
        <v>15.9</v>
      </c>
      <c r="F35" s="148">
        <v>2.2000000000000002</v>
      </c>
      <c r="G35" s="159"/>
      <c r="H35" s="158"/>
      <c r="I35" s="158"/>
      <c r="J35" s="158"/>
      <c r="K35" s="91"/>
      <c r="L35" s="91"/>
      <c r="M35" s="95"/>
    </row>
    <row r="36" spans="1:13" x14ac:dyDescent="0.45">
      <c r="A36" s="173"/>
      <c r="B36" s="160" t="s">
        <v>66</v>
      </c>
      <c r="C36" s="148">
        <v>15</v>
      </c>
      <c r="D36" s="148">
        <v>3.1</v>
      </c>
      <c r="E36" s="148">
        <v>19</v>
      </c>
      <c r="F36" s="148">
        <v>3.5</v>
      </c>
      <c r="G36" s="150">
        <v>18.600000000000001</v>
      </c>
      <c r="H36" s="148">
        <v>6.1</v>
      </c>
      <c r="I36" s="148">
        <v>22.7</v>
      </c>
      <c r="J36" s="148">
        <v>6.1</v>
      </c>
      <c r="K36" s="91">
        <f t="shared" si="0"/>
        <v>3.6000000000000014</v>
      </c>
      <c r="L36" s="91"/>
      <c r="M36" s="95">
        <v>76</v>
      </c>
    </row>
    <row r="37" spans="1:13" x14ac:dyDescent="0.45">
      <c r="A37" s="173"/>
      <c r="B37" s="158"/>
      <c r="C37" s="148">
        <v>14.3</v>
      </c>
      <c r="D37" s="148">
        <v>2.7</v>
      </c>
      <c r="E37" s="148">
        <v>18.399999999999999</v>
      </c>
      <c r="F37" s="148">
        <v>3.2</v>
      </c>
      <c r="G37" s="159"/>
      <c r="H37" s="158"/>
      <c r="I37" s="158"/>
      <c r="J37" s="158"/>
      <c r="K37" s="91"/>
      <c r="L37" s="91"/>
      <c r="M37" s="95"/>
    </row>
    <row r="38" spans="1:13" x14ac:dyDescent="0.45">
      <c r="A38" s="173"/>
      <c r="B38" s="160" t="s">
        <v>67</v>
      </c>
      <c r="C38" s="148">
        <v>21.8</v>
      </c>
      <c r="D38" s="148">
        <v>6.4</v>
      </c>
      <c r="E38" s="148">
        <v>25.4</v>
      </c>
      <c r="F38" s="148">
        <v>6</v>
      </c>
      <c r="G38" s="150">
        <v>28.4</v>
      </c>
      <c r="H38" s="148">
        <v>4</v>
      </c>
      <c r="I38" s="148">
        <v>31.5</v>
      </c>
      <c r="J38" s="148">
        <v>3.7</v>
      </c>
      <c r="K38" s="91">
        <f t="shared" si="0"/>
        <v>6.5999999999999979</v>
      </c>
      <c r="L38" s="91"/>
      <c r="M38" s="95">
        <v>24</v>
      </c>
    </row>
    <row r="39" spans="1:13" x14ac:dyDescent="0.45">
      <c r="A39" s="173"/>
      <c r="B39" s="158"/>
      <c r="C39" s="148">
        <v>20.100000000000001</v>
      </c>
      <c r="D39" s="148">
        <v>6.2</v>
      </c>
      <c r="E39" s="148">
        <v>23.75</v>
      </c>
      <c r="F39" s="148">
        <v>5.7</v>
      </c>
      <c r="G39" s="159"/>
      <c r="H39" s="158"/>
      <c r="I39" s="158"/>
      <c r="J39" s="158"/>
      <c r="K39" s="91"/>
      <c r="L39" s="91"/>
      <c r="M39" s="95"/>
    </row>
    <row r="40" spans="1:13" x14ac:dyDescent="0.45">
      <c r="A40" s="173" t="s">
        <v>68</v>
      </c>
      <c r="B40" s="156" t="s">
        <v>69</v>
      </c>
      <c r="C40" s="154">
        <v>8.41</v>
      </c>
      <c r="D40" s="154">
        <v>1.44</v>
      </c>
      <c r="E40" s="154">
        <v>12.58</v>
      </c>
      <c r="F40" s="154">
        <v>2.42</v>
      </c>
      <c r="G40" s="155">
        <v>15.65</v>
      </c>
      <c r="H40" s="154">
        <v>9.8000000000000007</v>
      </c>
      <c r="I40" s="154">
        <v>18.34</v>
      </c>
      <c r="J40" s="154">
        <v>10.54</v>
      </c>
      <c r="K40" s="156">
        <f t="shared" si="0"/>
        <v>7.24</v>
      </c>
      <c r="L40" s="156"/>
      <c r="M40" s="157">
        <v>200</v>
      </c>
    </row>
    <row r="41" spans="1:13" x14ac:dyDescent="0.45">
      <c r="A41" s="173"/>
      <c r="B41" s="91"/>
      <c r="C41" s="148">
        <v>8.5399999999999991</v>
      </c>
      <c r="D41" s="148">
        <v>1.41</v>
      </c>
      <c r="E41" s="148">
        <v>12.7</v>
      </c>
      <c r="F41" s="148">
        <v>2.14</v>
      </c>
      <c r="G41" s="159"/>
      <c r="H41" s="158"/>
      <c r="I41" s="158"/>
      <c r="J41" s="158"/>
      <c r="K41" s="91"/>
      <c r="L41" s="91"/>
      <c r="M41" s="95"/>
    </row>
    <row r="42" spans="1:13" x14ac:dyDescent="0.45">
      <c r="A42" s="173"/>
      <c r="B42" s="91" t="s">
        <v>70</v>
      </c>
      <c r="C42" s="148">
        <v>8.5</v>
      </c>
      <c r="D42" s="148">
        <v>1.5</v>
      </c>
      <c r="E42" s="148">
        <v>12.65</v>
      </c>
      <c r="F42" s="148">
        <v>2.4700000000000002</v>
      </c>
      <c r="G42" s="150">
        <v>11.1</v>
      </c>
      <c r="H42" s="148">
        <v>4.34</v>
      </c>
      <c r="I42" s="148">
        <v>14.24</v>
      </c>
      <c r="J42" s="148">
        <v>5.18</v>
      </c>
      <c r="K42" s="91">
        <f t="shared" si="0"/>
        <v>2.5999999999999996</v>
      </c>
      <c r="L42" s="91"/>
      <c r="M42" s="95">
        <v>152</v>
      </c>
    </row>
    <row r="43" spans="1:13" x14ac:dyDescent="0.45">
      <c r="A43" s="173"/>
      <c r="B43" s="91"/>
      <c r="C43" s="148">
        <v>7.99</v>
      </c>
      <c r="D43" s="148">
        <v>1.65</v>
      </c>
      <c r="E43" s="148">
        <v>11.9</v>
      </c>
      <c r="F43" s="148">
        <v>2.7</v>
      </c>
      <c r="G43" s="159"/>
      <c r="H43" s="158"/>
      <c r="I43" s="158"/>
      <c r="J43" s="158"/>
      <c r="K43" s="91"/>
      <c r="L43" s="91"/>
      <c r="M43" s="95"/>
    </row>
    <row r="44" spans="1:13" x14ac:dyDescent="0.45">
      <c r="A44" s="173"/>
      <c r="B44" s="91" t="s">
        <v>71</v>
      </c>
      <c r="C44" s="148">
        <v>6.72</v>
      </c>
      <c r="D44" s="148">
        <v>1.76</v>
      </c>
      <c r="E44" s="148">
        <v>11.16</v>
      </c>
      <c r="F44" s="148">
        <v>3.59</v>
      </c>
      <c r="G44" s="150">
        <v>8.7799999999999994</v>
      </c>
      <c r="H44" s="148">
        <v>1.82</v>
      </c>
      <c r="I44" s="148">
        <v>12.63</v>
      </c>
      <c r="J44" s="148">
        <v>3.77</v>
      </c>
      <c r="K44" s="91">
        <f t="shared" si="0"/>
        <v>2.0599999999999996</v>
      </c>
      <c r="L44" s="91"/>
      <c r="M44" s="95">
        <v>114</v>
      </c>
    </row>
    <row r="45" spans="1:13" x14ac:dyDescent="0.45">
      <c r="A45" s="173"/>
      <c r="B45" s="91"/>
      <c r="C45" s="148">
        <v>6.84</v>
      </c>
      <c r="D45" s="148">
        <v>1.75</v>
      </c>
      <c r="E45" s="148">
        <v>10.96</v>
      </c>
      <c r="F45" s="148">
        <v>3.24</v>
      </c>
      <c r="G45" s="112"/>
      <c r="H45" s="91"/>
      <c r="I45" s="91"/>
      <c r="J45" s="91"/>
      <c r="K45" s="91"/>
      <c r="L45" s="91"/>
      <c r="M45" s="95"/>
    </row>
    <row r="46" spans="1:13" x14ac:dyDescent="0.45">
      <c r="A46" s="173"/>
      <c r="B46" s="91" t="s">
        <v>72</v>
      </c>
      <c r="C46" s="148">
        <v>6.86</v>
      </c>
      <c r="D46" s="148">
        <v>1.6</v>
      </c>
      <c r="E46" s="148">
        <v>10.72</v>
      </c>
      <c r="F46" s="148">
        <v>2.93</v>
      </c>
      <c r="G46" s="150">
        <v>8.83</v>
      </c>
      <c r="H46" s="148">
        <v>2.65</v>
      </c>
      <c r="I46" s="148">
        <v>13.15</v>
      </c>
      <c r="J46" s="148">
        <v>4.88</v>
      </c>
      <c r="K46" s="91">
        <f t="shared" si="0"/>
        <v>1.9699999999999998</v>
      </c>
      <c r="L46" s="91"/>
      <c r="M46" s="95">
        <v>114</v>
      </c>
    </row>
    <row r="47" spans="1:13" x14ac:dyDescent="0.45">
      <c r="A47" s="173"/>
      <c r="B47" s="91"/>
      <c r="C47" s="148">
        <v>6.65</v>
      </c>
      <c r="D47" s="148">
        <v>1.56</v>
      </c>
      <c r="E47" s="148">
        <v>10.77</v>
      </c>
      <c r="F47" s="148">
        <v>2.95</v>
      </c>
      <c r="G47" s="159"/>
      <c r="H47" s="158"/>
      <c r="I47" s="158"/>
      <c r="J47" s="158"/>
      <c r="K47" s="91"/>
      <c r="L47" s="91"/>
      <c r="M47" s="95"/>
    </row>
    <row r="48" spans="1:13" x14ac:dyDescent="0.45">
      <c r="A48" s="173"/>
      <c r="B48" s="91" t="s">
        <v>73</v>
      </c>
      <c r="C48" s="148">
        <v>7.55</v>
      </c>
      <c r="D48" s="148">
        <v>1.84</v>
      </c>
      <c r="E48" s="148">
        <v>11.85</v>
      </c>
      <c r="F48" s="148">
        <v>3.34</v>
      </c>
      <c r="G48" s="150">
        <v>9.26</v>
      </c>
      <c r="H48" s="148">
        <v>2.71</v>
      </c>
      <c r="I48" s="148">
        <v>13.17</v>
      </c>
      <c r="J48" s="148">
        <v>5.12</v>
      </c>
      <c r="K48" s="91">
        <f t="shared" si="0"/>
        <v>1.71</v>
      </c>
      <c r="L48" s="91"/>
      <c r="M48" s="95">
        <v>114</v>
      </c>
    </row>
    <row r="49" spans="1:13" x14ac:dyDescent="0.45">
      <c r="A49" s="173"/>
      <c r="B49" s="91"/>
      <c r="C49" s="148">
        <v>7.13</v>
      </c>
      <c r="D49" s="148">
        <v>1.8</v>
      </c>
      <c r="E49" s="148">
        <v>11.37</v>
      </c>
      <c r="F49" s="148">
        <v>3.48</v>
      </c>
      <c r="G49" s="159"/>
      <c r="H49" s="158"/>
      <c r="I49" s="158"/>
      <c r="J49" s="158"/>
      <c r="K49" s="91"/>
      <c r="L49" s="91"/>
      <c r="M49" s="95"/>
    </row>
    <row r="50" spans="1:13" x14ac:dyDescent="0.45">
      <c r="A50" s="173"/>
      <c r="B50" s="91" t="s">
        <v>74</v>
      </c>
      <c r="C50" s="148">
        <v>7.08</v>
      </c>
      <c r="D50" s="148">
        <v>1.81</v>
      </c>
      <c r="E50" s="148">
        <v>11.31</v>
      </c>
      <c r="F50" s="148">
        <v>3.74</v>
      </c>
      <c r="G50" s="150">
        <v>8.86</v>
      </c>
      <c r="H50" s="148">
        <v>2.06</v>
      </c>
      <c r="I50" s="148">
        <v>12.68</v>
      </c>
      <c r="J50" s="148">
        <v>3.82</v>
      </c>
      <c r="K50" s="91">
        <f t="shared" si="0"/>
        <v>1.7799999999999994</v>
      </c>
      <c r="L50" s="91"/>
      <c r="M50" s="95">
        <v>114</v>
      </c>
    </row>
    <row r="51" spans="1:13" x14ac:dyDescent="0.45">
      <c r="A51" s="173"/>
      <c r="B51" s="91"/>
      <c r="C51" s="148">
        <v>7.42</v>
      </c>
      <c r="D51" s="148">
        <v>2.02</v>
      </c>
      <c r="E51" s="148">
        <v>11.86</v>
      </c>
      <c r="F51" s="148">
        <v>3.91</v>
      </c>
      <c r="G51" s="159"/>
      <c r="H51" s="158"/>
      <c r="I51" s="158"/>
      <c r="J51" s="158"/>
      <c r="K51" s="91"/>
      <c r="L51" s="91"/>
      <c r="M51" s="95"/>
    </row>
    <row r="52" spans="1:13" x14ac:dyDescent="0.45">
      <c r="A52" s="173"/>
      <c r="B52" s="91" t="s">
        <v>75</v>
      </c>
      <c r="C52" s="148">
        <v>7.36</v>
      </c>
      <c r="D52" s="148">
        <v>1.83</v>
      </c>
      <c r="E52" s="148">
        <v>11.65</v>
      </c>
      <c r="F52" s="148">
        <v>3.23</v>
      </c>
      <c r="G52" s="150">
        <v>9.11</v>
      </c>
      <c r="H52" s="148">
        <v>1.7</v>
      </c>
      <c r="I52" s="148">
        <v>13.1</v>
      </c>
      <c r="J52" s="148">
        <v>3.45</v>
      </c>
      <c r="K52" s="91">
        <f t="shared" si="0"/>
        <v>1.7499999999999991</v>
      </c>
      <c r="L52" s="91"/>
      <c r="M52" s="95">
        <v>114</v>
      </c>
    </row>
    <row r="53" spans="1:13" x14ac:dyDescent="0.45">
      <c r="A53" s="173"/>
      <c r="B53" s="99"/>
      <c r="C53" s="161">
        <v>7</v>
      </c>
      <c r="D53" s="161">
        <v>1.6</v>
      </c>
      <c r="E53" s="161">
        <v>11.02</v>
      </c>
      <c r="F53" s="161">
        <v>3.04</v>
      </c>
      <c r="G53" s="162"/>
      <c r="H53" s="163"/>
      <c r="I53" s="163"/>
      <c r="J53" s="163"/>
      <c r="K53" s="99"/>
      <c r="L53" s="99"/>
      <c r="M53" s="102"/>
    </row>
  </sheetData>
  <mergeCells count="20">
    <mergeCell ref="AC2:AD2"/>
    <mergeCell ref="A40:A53"/>
    <mergeCell ref="R5:S5"/>
    <mergeCell ref="R6:S6"/>
    <mergeCell ref="R7:S7"/>
    <mergeCell ref="R11:S11"/>
    <mergeCell ref="R12:S12"/>
    <mergeCell ref="Z26:AC26"/>
    <mergeCell ref="B1:M1"/>
    <mergeCell ref="O17:U17"/>
    <mergeCell ref="O26:Y26"/>
    <mergeCell ref="O1:X1"/>
    <mergeCell ref="Z2:AB2"/>
    <mergeCell ref="R2:S2"/>
    <mergeCell ref="R3:S3"/>
    <mergeCell ref="R4:S4"/>
    <mergeCell ref="A32:A39"/>
    <mergeCell ref="R8:S8"/>
    <mergeCell ref="R9:S9"/>
    <mergeCell ref="R10:S1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7F744-4138-4147-AA23-99C3F307680A}">
  <dimension ref="A1:V24"/>
  <sheetViews>
    <sheetView zoomScaleNormal="100" workbookViewId="0">
      <selection activeCell="G21" sqref="G21"/>
    </sheetView>
  </sheetViews>
  <sheetFormatPr defaultRowHeight="14.25" x14ac:dyDescent="0.45"/>
  <cols>
    <col min="2" max="2" width="10.86328125" customWidth="1"/>
    <col min="12" max="15" width="9.1328125" style="1"/>
    <col min="19" max="19" width="10.3984375" bestFit="1" customWidth="1"/>
  </cols>
  <sheetData>
    <row r="1" spans="1:22" x14ac:dyDescent="0.45">
      <c r="A1" s="56"/>
      <c r="B1" s="197" t="s">
        <v>341</v>
      </c>
      <c r="C1" s="196" t="s">
        <v>77</v>
      </c>
      <c r="D1" s="196"/>
      <c r="E1" s="196"/>
      <c r="F1" s="196"/>
      <c r="G1" s="196" t="s">
        <v>312</v>
      </c>
      <c r="H1" s="196"/>
      <c r="I1" s="196"/>
      <c r="J1" s="196"/>
      <c r="K1" s="164"/>
      <c r="L1" s="196" t="s">
        <v>346</v>
      </c>
      <c r="M1" s="196"/>
      <c r="N1" s="196"/>
      <c r="O1" s="196"/>
      <c r="P1" s="165"/>
      <c r="Q1" s="165"/>
      <c r="R1" s="165"/>
      <c r="S1" s="165"/>
      <c r="T1" s="165"/>
      <c r="U1" s="165"/>
      <c r="V1" s="56"/>
    </row>
    <row r="2" spans="1:22" ht="42.75" x14ac:dyDescent="0.45">
      <c r="A2" s="56"/>
      <c r="B2" s="198"/>
      <c r="C2" s="167" t="s">
        <v>2</v>
      </c>
      <c r="D2" s="167" t="s">
        <v>3</v>
      </c>
      <c r="E2" s="167" t="s">
        <v>4</v>
      </c>
      <c r="F2" s="167" t="s">
        <v>3</v>
      </c>
      <c r="G2" s="167" t="s">
        <v>5</v>
      </c>
      <c r="H2" s="167" t="s">
        <v>3</v>
      </c>
      <c r="I2" s="167" t="s">
        <v>6</v>
      </c>
      <c r="J2" s="167" t="s">
        <v>3</v>
      </c>
      <c r="K2" s="168" t="s">
        <v>7</v>
      </c>
      <c r="L2" s="169" t="s">
        <v>143</v>
      </c>
      <c r="M2" s="169" t="s">
        <v>144</v>
      </c>
      <c r="N2" s="169" t="s">
        <v>145</v>
      </c>
      <c r="O2" s="169" t="s">
        <v>144</v>
      </c>
      <c r="P2" s="195" t="s">
        <v>83</v>
      </c>
      <c r="Q2" s="195"/>
      <c r="R2" s="195"/>
      <c r="S2" s="195"/>
      <c r="T2" s="195"/>
      <c r="U2" s="195"/>
      <c r="V2" s="56"/>
    </row>
    <row r="3" spans="1:22" x14ac:dyDescent="0.45">
      <c r="A3" s="194" t="s">
        <v>340</v>
      </c>
      <c r="B3" s="165" t="s">
        <v>342</v>
      </c>
      <c r="C3" s="165">
        <v>8.75</v>
      </c>
      <c r="D3" s="165">
        <v>1.49</v>
      </c>
      <c r="E3" s="165">
        <v>12.97</v>
      </c>
      <c r="F3" s="165">
        <v>2.11</v>
      </c>
      <c r="G3" s="165">
        <v>20.04</v>
      </c>
      <c r="H3" s="165">
        <v>5.19</v>
      </c>
      <c r="I3" s="165">
        <v>25.62</v>
      </c>
      <c r="J3" s="165">
        <v>4.87</v>
      </c>
      <c r="K3" s="127">
        <f>G3-C3</f>
        <v>11.29</v>
      </c>
      <c r="L3" s="166"/>
      <c r="M3" s="166"/>
      <c r="N3" s="166"/>
      <c r="O3" s="166"/>
      <c r="P3" s="127" t="s">
        <v>87</v>
      </c>
      <c r="Q3" s="127" t="s">
        <v>88</v>
      </c>
      <c r="R3" s="127" t="s">
        <v>89</v>
      </c>
      <c r="S3" s="127" t="s">
        <v>91</v>
      </c>
      <c r="T3" s="127" t="s">
        <v>92</v>
      </c>
      <c r="U3" s="127"/>
      <c r="V3" s="56"/>
    </row>
    <row r="4" spans="1:22" x14ac:dyDescent="0.45">
      <c r="A4" s="194"/>
      <c r="B4" s="165" t="s">
        <v>343</v>
      </c>
      <c r="C4" s="165">
        <v>8.94</v>
      </c>
      <c r="D4" s="165">
        <v>1.4</v>
      </c>
      <c r="E4" s="165">
        <v>13.42</v>
      </c>
      <c r="F4" s="165">
        <v>2.16</v>
      </c>
      <c r="G4" s="165">
        <v>20.62</v>
      </c>
      <c r="H4" s="165">
        <v>5.57</v>
      </c>
      <c r="I4" s="165">
        <v>25.78</v>
      </c>
      <c r="J4" s="165">
        <v>5.37</v>
      </c>
      <c r="K4" s="127">
        <f>G4-C4</f>
        <v>11.680000000000001</v>
      </c>
      <c r="L4" s="166"/>
      <c r="M4" s="166"/>
      <c r="N4" s="166"/>
      <c r="O4" s="166"/>
      <c r="P4" s="127" t="s">
        <v>87</v>
      </c>
      <c r="Q4" s="127" t="s">
        <v>88</v>
      </c>
      <c r="R4" s="127" t="s">
        <v>89</v>
      </c>
      <c r="S4" s="127" t="s">
        <v>91</v>
      </c>
      <c r="T4" s="127" t="s">
        <v>90</v>
      </c>
      <c r="U4" s="127"/>
      <c r="V4" s="56"/>
    </row>
    <row r="5" spans="1:22" x14ac:dyDescent="0.45">
      <c r="A5" s="194"/>
      <c r="B5" s="165" t="s">
        <v>344</v>
      </c>
      <c r="C5" s="165">
        <v>9</v>
      </c>
      <c r="D5" s="165">
        <v>1.39</v>
      </c>
      <c r="E5" s="165">
        <v>12.85</v>
      </c>
      <c r="F5" s="165">
        <v>2</v>
      </c>
      <c r="G5" s="165">
        <v>17.38</v>
      </c>
      <c r="H5" s="165">
        <v>5.23</v>
      </c>
      <c r="I5" s="165">
        <v>21.29</v>
      </c>
      <c r="J5" s="165">
        <v>5.0599999999999996</v>
      </c>
      <c r="K5" s="127">
        <f t="shared" ref="K5:K15" si="0">G5-C5</f>
        <v>8.379999999999999</v>
      </c>
      <c r="L5" s="166"/>
      <c r="M5" s="166"/>
      <c r="N5" s="166"/>
      <c r="O5" s="166"/>
      <c r="P5" s="127" t="s">
        <v>87</v>
      </c>
      <c r="Q5" s="127" t="s">
        <v>88</v>
      </c>
      <c r="R5" s="127" t="s">
        <v>90</v>
      </c>
      <c r="S5" s="127" t="s">
        <v>91</v>
      </c>
      <c r="T5" s="127" t="s">
        <v>92</v>
      </c>
      <c r="U5" s="127"/>
      <c r="V5" s="56"/>
    </row>
    <row r="6" spans="1:22" x14ac:dyDescent="0.45">
      <c r="A6" s="194"/>
      <c r="B6" s="165" t="s">
        <v>345</v>
      </c>
      <c r="C6" s="165">
        <v>9.49</v>
      </c>
      <c r="D6" s="165">
        <v>1.44</v>
      </c>
      <c r="E6" s="165">
        <v>13.65</v>
      </c>
      <c r="F6" s="165">
        <v>2.0299999999999998</v>
      </c>
      <c r="G6" s="165">
        <v>17.52</v>
      </c>
      <c r="H6" s="165">
        <v>5.54</v>
      </c>
      <c r="I6" s="165">
        <v>21.44</v>
      </c>
      <c r="J6" s="165">
        <v>5.16</v>
      </c>
      <c r="K6" s="127">
        <f t="shared" si="0"/>
        <v>8.0299999999999994</v>
      </c>
      <c r="L6" s="166"/>
      <c r="M6" s="166"/>
      <c r="N6" s="166"/>
      <c r="O6" s="166"/>
      <c r="P6" s="127" t="s">
        <v>87</v>
      </c>
      <c r="Q6" s="127" t="s">
        <v>88</v>
      </c>
      <c r="R6" s="127" t="s">
        <v>90</v>
      </c>
      <c r="S6" s="127" t="s">
        <v>91</v>
      </c>
      <c r="T6" s="127" t="s">
        <v>90</v>
      </c>
      <c r="U6" s="127"/>
      <c r="V6" s="56"/>
    </row>
    <row r="7" spans="1:22" x14ac:dyDescent="0.45">
      <c r="A7" s="194"/>
      <c r="B7" s="165" t="s">
        <v>146</v>
      </c>
      <c r="C7" s="165">
        <v>8.51</v>
      </c>
      <c r="D7" s="165">
        <v>1.68</v>
      </c>
      <c r="E7" s="165">
        <v>12.03</v>
      </c>
      <c r="F7" s="165">
        <v>2.2999999999999998</v>
      </c>
      <c r="G7" s="165">
        <v>21.1</v>
      </c>
      <c r="H7" s="165">
        <v>10</v>
      </c>
      <c r="I7" s="165">
        <v>25</v>
      </c>
      <c r="J7" s="165">
        <v>11</v>
      </c>
      <c r="K7" s="127">
        <f t="shared" si="0"/>
        <v>12.590000000000002</v>
      </c>
      <c r="L7" s="170">
        <v>8.1999999999999993</v>
      </c>
      <c r="M7" s="170">
        <v>1</v>
      </c>
      <c r="N7" s="170">
        <v>12.3</v>
      </c>
      <c r="O7" s="170">
        <v>2.7</v>
      </c>
      <c r="P7" s="127" t="s">
        <v>147</v>
      </c>
      <c r="Q7" s="127" t="s">
        <v>88</v>
      </c>
      <c r="R7" s="127" t="s">
        <v>89</v>
      </c>
      <c r="S7" s="127" t="s">
        <v>91</v>
      </c>
      <c r="T7" s="127" t="s">
        <v>92</v>
      </c>
      <c r="U7" s="127"/>
      <c r="V7" s="77"/>
    </row>
    <row r="8" spans="1:22" x14ac:dyDescent="0.45">
      <c r="A8" s="194"/>
      <c r="B8" s="165" t="s">
        <v>148</v>
      </c>
      <c r="C8" s="165">
        <v>7.95</v>
      </c>
      <c r="D8" s="165">
        <v>1.86</v>
      </c>
      <c r="E8" s="165">
        <v>11.8</v>
      </c>
      <c r="F8" s="165">
        <v>2.6</v>
      </c>
      <c r="G8" s="165">
        <v>17.100000000000001</v>
      </c>
      <c r="H8" s="165">
        <v>4.5999999999999996</v>
      </c>
      <c r="I8" s="165">
        <v>21.1</v>
      </c>
      <c r="J8" s="165">
        <v>5.4</v>
      </c>
      <c r="K8" s="127">
        <f t="shared" si="0"/>
        <v>9.1500000000000021</v>
      </c>
      <c r="L8" s="170">
        <v>7.74</v>
      </c>
      <c r="M8" s="170">
        <v>1.9</v>
      </c>
      <c r="N8" s="170">
        <v>11.2</v>
      </c>
      <c r="O8" s="170">
        <v>3</v>
      </c>
      <c r="P8" s="127" t="s">
        <v>147</v>
      </c>
      <c r="Q8" s="127" t="s">
        <v>88</v>
      </c>
      <c r="R8" s="127" t="s">
        <v>149</v>
      </c>
      <c r="S8" s="127" t="s">
        <v>91</v>
      </c>
      <c r="T8" s="127" t="s">
        <v>92</v>
      </c>
      <c r="U8" s="127"/>
      <c r="V8" s="77"/>
    </row>
    <row r="9" spans="1:22" x14ac:dyDescent="0.45">
      <c r="A9" s="194"/>
      <c r="B9" s="165" t="s">
        <v>150</v>
      </c>
      <c r="C9" s="165">
        <v>8.99</v>
      </c>
      <c r="D9" s="165">
        <v>1.62</v>
      </c>
      <c r="E9" s="165">
        <v>12.82</v>
      </c>
      <c r="F9" s="165">
        <v>2.46</v>
      </c>
      <c r="G9" s="165">
        <v>14.3</v>
      </c>
      <c r="H9" s="165">
        <v>3.21</v>
      </c>
      <c r="I9" s="165">
        <v>18.2</v>
      </c>
      <c r="J9" s="165">
        <v>4.2</v>
      </c>
      <c r="K9" s="127">
        <f t="shared" si="0"/>
        <v>5.3100000000000005</v>
      </c>
      <c r="L9" s="127">
        <v>7.11</v>
      </c>
      <c r="M9" s="170">
        <v>0.15</v>
      </c>
      <c r="N9" s="170">
        <v>11.24</v>
      </c>
      <c r="O9" s="170">
        <v>1.1000000000000001</v>
      </c>
      <c r="P9" s="127" t="s">
        <v>87</v>
      </c>
      <c r="Q9" s="127" t="s">
        <v>88</v>
      </c>
      <c r="R9" s="127" t="s">
        <v>89</v>
      </c>
      <c r="S9" s="127" t="s">
        <v>97</v>
      </c>
      <c r="T9" s="127" t="s">
        <v>98</v>
      </c>
      <c r="U9" s="127" t="s">
        <v>92</v>
      </c>
      <c r="V9" s="77"/>
    </row>
    <row r="10" spans="1:22" x14ac:dyDescent="0.45">
      <c r="A10" s="194"/>
      <c r="B10" s="165" t="s">
        <v>151</v>
      </c>
      <c r="C10" s="165">
        <v>8.82</v>
      </c>
      <c r="D10" s="165">
        <v>1.64</v>
      </c>
      <c r="E10" s="165">
        <v>12.77</v>
      </c>
      <c r="F10" s="165">
        <v>2.44</v>
      </c>
      <c r="G10" s="165">
        <v>14.3</v>
      </c>
      <c r="H10" s="165">
        <v>3.6</v>
      </c>
      <c r="I10" s="165">
        <v>18.2</v>
      </c>
      <c r="J10" s="165">
        <v>4.5999999999999996</v>
      </c>
      <c r="K10" s="127">
        <f t="shared" si="0"/>
        <v>5.48</v>
      </c>
      <c r="L10" s="127"/>
      <c r="M10" s="170"/>
      <c r="N10" s="170"/>
      <c r="O10" s="170"/>
      <c r="P10" s="127" t="s">
        <v>87</v>
      </c>
      <c r="Q10" s="127" t="s">
        <v>88</v>
      </c>
      <c r="R10" s="127" t="s">
        <v>89</v>
      </c>
      <c r="S10" s="127" t="s">
        <v>97</v>
      </c>
      <c r="T10" s="127" t="s">
        <v>98</v>
      </c>
      <c r="U10" s="127" t="s">
        <v>90</v>
      </c>
      <c r="V10" s="77"/>
    </row>
    <row r="11" spans="1:22" x14ac:dyDescent="0.45">
      <c r="A11" s="194"/>
      <c r="B11" s="165" t="s">
        <v>152</v>
      </c>
      <c r="C11" s="165">
        <v>9.36</v>
      </c>
      <c r="D11" s="165">
        <v>1.57</v>
      </c>
      <c r="E11" s="165">
        <v>13.14</v>
      </c>
      <c r="F11" s="165">
        <v>2.2000000000000002</v>
      </c>
      <c r="G11" s="165">
        <v>17.440000000000001</v>
      </c>
      <c r="H11" s="165">
        <v>5.2</v>
      </c>
      <c r="I11" s="165">
        <v>21</v>
      </c>
      <c r="J11" s="165">
        <v>5.7</v>
      </c>
      <c r="K11" s="127">
        <f t="shared" si="0"/>
        <v>8.0800000000000018</v>
      </c>
      <c r="L11" s="127"/>
      <c r="M11" s="170"/>
      <c r="N11" s="170"/>
      <c r="O11" s="170"/>
      <c r="P11" s="127" t="s">
        <v>87</v>
      </c>
      <c r="Q11" s="127" t="s">
        <v>88</v>
      </c>
      <c r="R11" s="127" t="s">
        <v>89</v>
      </c>
      <c r="S11" s="127" t="s">
        <v>90</v>
      </c>
      <c r="T11" s="127" t="s">
        <v>98</v>
      </c>
      <c r="U11" s="127" t="s">
        <v>92</v>
      </c>
      <c r="V11" s="77"/>
    </row>
    <row r="12" spans="1:22" x14ac:dyDescent="0.45">
      <c r="A12" s="194"/>
      <c r="B12" s="165" t="s">
        <v>153</v>
      </c>
      <c r="C12" s="165">
        <v>9.83</v>
      </c>
      <c r="D12" s="165">
        <v>1.65</v>
      </c>
      <c r="E12" s="165">
        <v>13.74</v>
      </c>
      <c r="F12" s="165">
        <v>2.2000000000000002</v>
      </c>
      <c r="G12" s="165">
        <v>18.8</v>
      </c>
      <c r="H12" s="165">
        <v>5.4</v>
      </c>
      <c r="I12" s="165">
        <v>21.8</v>
      </c>
      <c r="J12" s="165">
        <v>5.9</v>
      </c>
      <c r="K12" s="127">
        <f t="shared" si="0"/>
        <v>8.9700000000000006</v>
      </c>
      <c r="L12" s="127"/>
      <c r="M12" s="170"/>
      <c r="N12" s="170"/>
      <c r="O12" s="170"/>
      <c r="P12" s="127" t="s">
        <v>87</v>
      </c>
      <c r="Q12" s="127" t="s">
        <v>88</v>
      </c>
      <c r="R12" s="127" t="s">
        <v>89</v>
      </c>
      <c r="S12" s="127" t="s">
        <v>90</v>
      </c>
      <c r="T12" s="127" t="s">
        <v>98</v>
      </c>
      <c r="U12" s="127" t="s">
        <v>90</v>
      </c>
      <c r="V12" s="77"/>
    </row>
    <row r="13" spans="1:22" x14ac:dyDescent="0.45">
      <c r="A13" s="194"/>
      <c r="B13" s="165" t="s">
        <v>116</v>
      </c>
      <c r="C13" s="165">
        <v>8.82</v>
      </c>
      <c r="D13" s="165">
        <v>1.94</v>
      </c>
      <c r="E13" s="165">
        <v>12.16</v>
      </c>
      <c r="F13" s="165">
        <v>2.7</v>
      </c>
      <c r="G13" s="165">
        <v>13.9</v>
      </c>
      <c r="H13" s="165">
        <v>7</v>
      </c>
      <c r="I13" s="165">
        <v>17.3</v>
      </c>
      <c r="J13" s="165">
        <v>7.7</v>
      </c>
      <c r="K13" s="127">
        <f t="shared" si="0"/>
        <v>5.08</v>
      </c>
      <c r="L13" s="127">
        <v>9.1999999999999993</v>
      </c>
      <c r="M13" s="170">
        <v>1.7</v>
      </c>
      <c r="N13" s="170">
        <v>12.9</v>
      </c>
      <c r="O13" s="170">
        <v>1.5</v>
      </c>
      <c r="P13" s="127" t="s">
        <v>147</v>
      </c>
      <c r="Q13" s="127" t="s">
        <v>88</v>
      </c>
      <c r="R13" s="127" t="s">
        <v>89</v>
      </c>
      <c r="S13" s="127" t="s">
        <v>97</v>
      </c>
      <c r="T13" s="127" t="s">
        <v>98</v>
      </c>
      <c r="U13" s="127" t="s">
        <v>92</v>
      </c>
      <c r="V13" s="77"/>
    </row>
    <row r="14" spans="1:22" x14ac:dyDescent="0.45">
      <c r="A14" s="194"/>
      <c r="B14" s="165" t="s">
        <v>117</v>
      </c>
      <c r="C14" s="165">
        <v>8.77</v>
      </c>
      <c r="D14" s="165">
        <v>2.37</v>
      </c>
      <c r="E14" s="165">
        <v>12.21</v>
      </c>
      <c r="F14" s="165">
        <v>3.2</v>
      </c>
      <c r="G14" s="165">
        <v>12.9</v>
      </c>
      <c r="H14" s="165">
        <v>7.2</v>
      </c>
      <c r="I14" s="165">
        <v>16.7</v>
      </c>
      <c r="J14" s="165">
        <v>9.1</v>
      </c>
      <c r="K14" s="127">
        <f t="shared" si="0"/>
        <v>4.1300000000000008</v>
      </c>
      <c r="L14" s="170"/>
      <c r="M14" s="170"/>
      <c r="N14" s="170"/>
      <c r="O14" s="170"/>
      <c r="P14" s="127" t="s">
        <v>147</v>
      </c>
      <c r="Q14" s="127" t="s">
        <v>88</v>
      </c>
      <c r="R14" s="127" t="s">
        <v>149</v>
      </c>
      <c r="S14" s="127" t="s">
        <v>154</v>
      </c>
      <c r="T14" s="127" t="s">
        <v>98</v>
      </c>
      <c r="U14" s="127" t="s">
        <v>92</v>
      </c>
      <c r="V14" s="77"/>
    </row>
    <row r="15" spans="1:22" x14ac:dyDescent="0.45">
      <c r="A15" s="194"/>
      <c r="B15" s="165" t="s">
        <v>155</v>
      </c>
      <c r="C15" s="165">
        <v>12.42</v>
      </c>
      <c r="D15" s="165">
        <v>1.8</v>
      </c>
      <c r="E15" s="165">
        <v>16.399999999999999</v>
      </c>
      <c r="F15" s="165">
        <v>2.6</v>
      </c>
      <c r="G15" s="165">
        <v>16.899999999999999</v>
      </c>
      <c r="H15" s="165">
        <v>6.6</v>
      </c>
      <c r="I15" s="165">
        <v>20.6</v>
      </c>
      <c r="J15" s="165">
        <v>7.6</v>
      </c>
      <c r="K15" s="127">
        <f t="shared" si="0"/>
        <v>4.4799999999999986</v>
      </c>
      <c r="L15" s="170"/>
      <c r="M15" s="170"/>
      <c r="N15" s="170"/>
      <c r="O15" s="170"/>
      <c r="P15" s="127" t="s">
        <v>156</v>
      </c>
      <c r="Q15" s="127"/>
      <c r="R15" s="127"/>
      <c r="S15" s="127"/>
      <c r="T15" s="127"/>
      <c r="U15" s="127"/>
      <c r="V15" s="77"/>
    </row>
    <row r="16" spans="1:22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86"/>
      <c r="L16" s="111"/>
      <c r="M16" s="111"/>
      <c r="N16" s="111"/>
      <c r="O16" s="111"/>
      <c r="P16" s="86"/>
      <c r="Q16" s="86"/>
      <c r="R16" s="86"/>
      <c r="S16" s="86"/>
      <c r="T16" s="86"/>
      <c r="U16" s="86"/>
      <c r="V16" s="56"/>
    </row>
    <row r="17" spans="1:22" x14ac:dyDescent="0.4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8"/>
      <c r="M17" s="8"/>
      <c r="N17" s="8"/>
      <c r="O17" s="8"/>
      <c r="P17" s="56"/>
      <c r="Q17" s="56"/>
      <c r="R17" s="56"/>
      <c r="S17" s="56"/>
      <c r="T17" s="56"/>
      <c r="U17" s="56"/>
      <c r="V17" s="56"/>
    </row>
    <row r="18" spans="1:22" x14ac:dyDescent="0.4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8"/>
      <c r="M18" s="8"/>
      <c r="N18" s="8"/>
      <c r="O18" s="8"/>
      <c r="P18" s="56"/>
      <c r="Q18" s="56"/>
      <c r="R18" s="56"/>
      <c r="S18" s="56"/>
      <c r="T18" s="56"/>
      <c r="U18" s="56"/>
      <c r="V18" s="56"/>
    </row>
    <row r="19" spans="1:22" x14ac:dyDescent="0.4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8"/>
      <c r="M19" s="8"/>
      <c r="N19" s="8"/>
      <c r="O19" s="8"/>
      <c r="P19" s="56"/>
      <c r="Q19" s="56"/>
      <c r="R19" s="56"/>
      <c r="S19" s="56"/>
      <c r="T19" s="56"/>
      <c r="U19" s="56"/>
      <c r="V19" s="56"/>
    </row>
    <row r="20" spans="1:22" x14ac:dyDescent="0.45">
      <c r="A20" s="56"/>
      <c r="B20" s="56"/>
      <c r="C20" s="56"/>
      <c r="D20" s="56"/>
      <c r="E20" s="56"/>
      <c r="F20" s="56"/>
      <c r="G20" s="56"/>
      <c r="H20" s="56"/>
      <c r="I20" s="56" t="s">
        <v>157</v>
      </c>
      <c r="J20" s="56"/>
      <c r="K20" s="56"/>
      <c r="L20" s="8"/>
      <c r="M20" s="8"/>
      <c r="N20" s="8"/>
      <c r="O20" s="8"/>
      <c r="P20" s="56"/>
      <c r="Q20" s="56"/>
      <c r="R20" s="56"/>
      <c r="S20" s="56"/>
      <c r="T20" s="56"/>
      <c r="U20" s="56"/>
      <c r="V20" s="56"/>
    </row>
    <row r="21" spans="1:22" x14ac:dyDescent="0.4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8"/>
      <c r="M21" s="8"/>
      <c r="N21" s="8"/>
      <c r="O21" s="8"/>
      <c r="P21" s="56"/>
      <c r="Q21" s="56"/>
      <c r="R21" s="56"/>
      <c r="S21" s="56"/>
      <c r="T21" s="56"/>
      <c r="U21" s="56"/>
      <c r="V21" s="56"/>
    </row>
    <row r="22" spans="1:22" x14ac:dyDescent="0.4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8"/>
      <c r="M22" s="8"/>
      <c r="N22" s="8"/>
      <c r="O22" s="8"/>
      <c r="P22" s="56"/>
      <c r="Q22" s="56"/>
      <c r="R22" s="56"/>
      <c r="S22" s="56"/>
      <c r="T22" s="56"/>
      <c r="U22" s="56"/>
      <c r="V22" s="56"/>
    </row>
    <row r="23" spans="1:22" x14ac:dyDescent="0.4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8"/>
      <c r="M23" s="8"/>
      <c r="N23" s="8"/>
      <c r="O23" s="8"/>
      <c r="P23" s="56"/>
      <c r="Q23" s="56"/>
      <c r="R23" s="56"/>
      <c r="S23" s="56"/>
      <c r="T23" s="56"/>
      <c r="U23" s="56"/>
      <c r="V23" s="56"/>
    </row>
    <row r="24" spans="1:22" x14ac:dyDescent="0.4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8"/>
      <c r="M24" s="8"/>
      <c r="N24" s="8"/>
      <c r="O24" s="8"/>
      <c r="P24" s="56"/>
      <c r="Q24" s="56"/>
      <c r="R24" s="56"/>
      <c r="S24" s="56"/>
      <c r="T24" s="56"/>
      <c r="U24" s="56"/>
      <c r="V24" s="56"/>
    </row>
  </sheetData>
  <mergeCells count="7">
    <mergeCell ref="A3:A8"/>
    <mergeCell ref="A9:A15"/>
    <mergeCell ref="P2:U2"/>
    <mergeCell ref="C1:F1"/>
    <mergeCell ref="L1:O1"/>
    <mergeCell ref="G1:J1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B340B-83A8-4A97-A9E5-54929839FD24}">
  <dimension ref="A1:R52"/>
  <sheetViews>
    <sheetView topLeftCell="C1" workbookViewId="0">
      <selection activeCell="R1" sqref="R1"/>
    </sheetView>
  </sheetViews>
  <sheetFormatPr defaultRowHeight="14.25" x14ac:dyDescent="0.45"/>
  <cols>
    <col min="1" max="1" width="13.73046875" customWidth="1"/>
    <col min="10" max="11" width="9.1328125" style="56"/>
    <col min="14" max="14" width="59.3984375" customWidth="1"/>
    <col min="16" max="16" width="58.73046875" customWidth="1"/>
  </cols>
  <sheetData>
    <row r="1" spans="1:18" ht="45" customHeight="1" x14ac:dyDescent="0.45">
      <c r="A1" s="233"/>
      <c r="B1" s="234" t="s">
        <v>77</v>
      </c>
      <c r="C1" s="234"/>
      <c r="D1" s="234"/>
      <c r="E1" s="234"/>
      <c r="F1" s="234" t="s">
        <v>78</v>
      </c>
      <c r="G1" s="234"/>
      <c r="H1" s="234"/>
      <c r="I1" s="234"/>
      <c r="J1" s="234" t="s">
        <v>347</v>
      </c>
      <c r="K1" s="234"/>
      <c r="L1" s="234"/>
      <c r="M1" s="235"/>
      <c r="N1" s="56"/>
      <c r="O1" s="56"/>
      <c r="P1" s="56"/>
      <c r="Q1" s="56"/>
      <c r="R1" s="56"/>
    </row>
    <row r="2" spans="1:18" ht="42.75" x14ac:dyDescent="0.45">
      <c r="A2" s="236" t="s">
        <v>41</v>
      </c>
      <c r="B2" s="237" t="s">
        <v>143</v>
      </c>
      <c r="C2" s="237" t="s">
        <v>3</v>
      </c>
      <c r="D2" s="237" t="s">
        <v>145</v>
      </c>
      <c r="E2" s="237" t="s">
        <v>3</v>
      </c>
      <c r="F2" s="237" t="s">
        <v>143</v>
      </c>
      <c r="G2" s="237" t="s">
        <v>3</v>
      </c>
      <c r="H2" s="237" t="s">
        <v>145</v>
      </c>
      <c r="I2" s="237" t="s">
        <v>3</v>
      </c>
      <c r="J2" s="237" t="s">
        <v>143</v>
      </c>
      <c r="K2" s="237" t="s">
        <v>3</v>
      </c>
      <c r="L2" s="237" t="s">
        <v>145</v>
      </c>
      <c r="M2" s="238" t="s">
        <v>3</v>
      </c>
      <c r="N2" s="4" t="s">
        <v>163</v>
      </c>
      <c r="O2" s="4"/>
      <c r="P2" s="4"/>
      <c r="Q2" s="4" t="s">
        <v>164</v>
      </c>
      <c r="R2" s="4"/>
    </row>
    <row r="3" spans="1:18" x14ac:dyDescent="0.45">
      <c r="A3" s="239" t="s">
        <v>165</v>
      </c>
      <c r="B3" s="240" t="s">
        <v>166</v>
      </c>
      <c r="C3" s="240" t="s">
        <v>167</v>
      </c>
      <c r="D3" s="240" t="s">
        <v>168</v>
      </c>
      <c r="E3" s="240" t="s">
        <v>169</v>
      </c>
      <c r="F3" s="241" t="s">
        <v>170</v>
      </c>
      <c r="G3" s="241" t="s">
        <v>171</v>
      </c>
      <c r="H3" s="241" t="s">
        <v>172</v>
      </c>
      <c r="I3" s="241" t="s">
        <v>173</v>
      </c>
      <c r="J3" s="241">
        <v>8.1</v>
      </c>
      <c r="K3" s="241">
        <v>0.7</v>
      </c>
      <c r="L3" s="61">
        <v>11.9</v>
      </c>
      <c r="M3" s="242">
        <v>2.4</v>
      </c>
      <c r="N3" s="4" t="s">
        <v>174</v>
      </c>
      <c r="O3" s="4"/>
      <c r="P3" s="4"/>
      <c r="Q3" s="4"/>
      <c r="R3" s="4"/>
    </row>
    <row r="4" spans="1:18" x14ac:dyDescent="0.45">
      <c r="A4" s="239"/>
      <c r="B4" s="241">
        <v>8.69</v>
      </c>
      <c r="C4" s="241">
        <v>1.42</v>
      </c>
      <c r="D4" s="241">
        <v>12.92</v>
      </c>
      <c r="E4" s="241">
        <v>2.35</v>
      </c>
      <c r="F4" s="241"/>
      <c r="G4" s="241"/>
      <c r="H4" s="241"/>
      <c r="I4" s="241"/>
      <c r="J4" s="241"/>
      <c r="K4" s="241"/>
      <c r="L4" s="61"/>
      <c r="M4" s="242"/>
      <c r="N4" s="6" t="s">
        <v>175</v>
      </c>
      <c r="O4" s="6" t="s">
        <v>176</v>
      </c>
      <c r="P4" s="4"/>
      <c r="Q4" s="5" t="s">
        <v>175</v>
      </c>
      <c r="R4" s="6" t="s">
        <v>176</v>
      </c>
    </row>
    <row r="5" spans="1:18" ht="22.5" customHeight="1" x14ac:dyDescent="0.45">
      <c r="A5" s="239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61"/>
      <c r="M5" s="242"/>
      <c r="N5" s="4" t="s">
        <v>177</v>
      </c>
      <c r="O5" s="7">
        <v>118</v>
      </c>
      <c r="P5" s="4"/>
      <c r="Q5" s="4" t="s">
        <v>178</v>
      </c>
      <c r="R5" s="7">
        <v>108</v>
      </c>
    </row>
    <row r="6" spans="1:18" ht="22.5" customHeight="1" x14ac:dyDescent="0.45">
      <c r="A6" s="239" t="s">
        <v>179</v>
      </c>
      <c r="B6" s="241">
        <v>7.74</v>
      </c>
      <c r="C6" s="241">
        <v>1.34</v>
      </c>
      <c r="D6" s="241">
        <v>11.2</v>
      </c>
      <c r="E6" s="241">
        <v>2.2000000000000002</v>
      </c>
      <c r="F6" s="241">
        <v>14.48</v>
      </c>
      <c r="G6" s="241">
        <v>8.8000000000000007</v>
      </c>
      <c r="H6" s="241">
        <v>16.82</v>
      </c>
      <c r="I6" s="241">
        <v>9.5</v>
      </c>
      <c r="J6" s="241">
        <v>8.5</v>
      </c>
      <c r="K6" s="241">
        <v>1.4</v>
      </c>
      <c r="L6" s="61">
        <v>12</v>
      </c>
      <c r="M6" s="242">
        <v>2.2000000000000002</v>
      </c>
      <c r="N6" s="4" t="s">
        <v>180</v>
      </c>
      <c r="O6" s="7">
        <v>115</v>
      </c>
      <c r="P6" s="4"/>
      <c r="Q6" s="4" t="s">
        <v>181</v>
      </c>
      <c r="R6" s="7">
        <v>106</v>
      </c>
    </row>
    <row r="7" spans="1:18" ht="22.5" customHeight="1" x14ac:dyDescent="0.45">
      <c r="A7" s="239"/>
      <c r="B7" s="241">
        <v>7.37</v>
      </c>
      <c r="C7" s="241">
        <v>1.37</v>
      </c>
      <c r="D7" s="241">
        <v>10.68</v>
      </c>
      <c r="E7" s="241">
        <v>2.2999999999999998</v>
      </c>
      <c r="F7" s="241"/>
      <c r="G7" s="241"/>
      <c r="H7" s="241"/>
      <c r="I7" s="241"/>
      <c r="J7" s="241"/>
      <c r="K7" s="241"/>
      <c r="L7" s="61"/>
      <c r="M7" s="242"/>
      <c r="N7" s="4"/>
      <c r="O7" s="7"/>
      <c r="P7" s="4"/>
      <c r="Q7" s="4"/>
      <c r="R7" s="7"/>
    </row>
    <row r="8" spans="1:18" ht="14.25" customHeight="1" x14ac:dyDescent="0.45">
      <c r="A8" s="239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61"/>
      <c r="M8" s="242"/>
      <c r="N8" s="4" t="s">
        <v>182</v>
      </c>
      <c r="O8" s="7">
        <v>114</v>
      </c>
      <c r="P8" s="4"/>
      <c r="Q8" s="4" t="s">
        <v>183</v>
      </c>
      <c r="R8" s="7">
        <v>100</v>
      </c>
    </row>
    <row r="9" spans="1:18" ht="33.75" customHeight="1" x14ac:dyDescent="0.45">
      <c r="A9" s="239" t="s">
        <v>184</v>
      </c>
      <c r="B9" s="241">
        <v>6.31</v>
      </c>
      <c r="C9" s="241">
        <v>0.97</v>
      </c>
      <c r="D9" s="241">
        <v>8.5399999999999991</v>
      </c>
      <c r="E9" s="241">
        <v>1.53</v>
      </c>
      <c r="F9" s="241">
        <v>12.9</v>
      </c>
      <c r="G9" s="241">
        <v>8.73</v>
      </c>
      <c r="H9" s="241">
        <v>14.6</v>
      </c>
      <c r="I9" s="241">
        <v>8.6999999999999993</v>
      </c>
      <c r="J9" s="241">
        <v>6.56</v>
      </c>
      <c r="K9" s="241">
        <v>0.3</v>
      </c>
      <c r="L9" s="61">
        <v>8.9</v>
      </c>
      <c r="M9" s="242">
        <v>0.6</v>
      </c>
      <c r="N9" s="4" t="s">
        <v>185</v>
      </c>
      <c r="O9" s="7">
        <v>113</v>
      </c>
      <c r="P9" s="4"/>
      <c r="Q9" s="4" t="s">
        <v>186</v>
      </c>
      <c r="R9" s="7">
        <v>96</v>
      </c>
    </row>
    <row r="10" spans="1:18" ht="34.5" customHeight="1" x14ac:dyDescent="0.45">
      <c r="A10" s="243"/>
      <c r="B10" s="83">
        <v>6.2</v>
      </c>
      <c r="C10" s="83">
        <v>0.88</v>
      </c>
      <c r="D10" s="83">
        <v>8.4</v>
      </c>
      <c r="E10" s="83">
        <v>1.2</v>
      </c>
      <c r="F10" s="83"/>
      <c r="G10" s="83"/>
      <c r="H10" s="83"/>
      <c r="I10" s="83"/>
      <c r="J10" s="83"/>
      <c r="K10" s="83"/>
      <c r="L10" s="83"/>
      <c r="M10" s="244"/>
      <c r="N10" s="4" t="s">
        <v>187</v>
      </c>
      <c r="O10" s="7">
        <v>105</v>
      </c>
      <c r="P10" s="4"/>
      <c r="Q10" s="4" t="s">
        <v>188</v>
      </c>
      <c r="R10" s="7">
        <v>95</v>
      </c>
    </row>
    <row r="11" spans="1:18" ht="99.75" x14ac:dyDescent="0.45">
      <c r="A11" s="56"/>
      <c r="B11" s="56"/>
      <c r="C11" s="56"/>
      <c r="D11" s="56"/>
      <c r="E11" s="56"/>
      <c r="F11" s="56"/>
      <c r="G11" s="56"/>
      <c r="H11" s="56"/>
      <c r="I11" s="56"/>
      <c r="L11" s="56"/>
      <c r="M11" s="56"/>
      <c r="N11" s="4" t="s">
        <v>189</v>
      </c>
      <c r="O11" s="7">
        <v>101</v>
      </c>
      <c r="P11" s="4"/>
      <c r="Q11" s="4" t="s">
        <v>190</v>
      </c>
      <c r="R11" s="7">
        <v>95</v>
      </c>
    </row>
    <row r="12" spans="1:18" ht="114" x14ac:dyDescent="0.45">
      <c r="A12" s="56" t="s">
        <v>191</v>
      </c>
      <c r="B12" s="56"/>
      <c r="C12" s="56"/>
      <c r="D12" s="56"/>
      <c r="E12" s="56"/>
      <c r="F12" s="56"/>
      <c r="G12" s="56"/>
      <c r="H12" s="56"/>
      <c r="I12" s="56"/>
      <c r="J12" s="56">
        <v>4.5</v>
      </c>
      <c r="K12" s="56">
        <v>0.7</v>
      </c>
      <c r="L12" s="56">
        <v>6.1</v>
      </c>
      <c r="M12" s="56">
        <v>1.2</v>
      </c>
      <c r="N12" s="4" t="s">
        <v>192</v>
      </c>
      <c r="O12" s="7">
        <v>100</v>
      </c>
      <c r="P12" s="4"/>
      <c r="Q12" s="4" t="s">
        <v>193</v>
      </c>
      <c r="R12" s="7">
        <v>94</v>
      </c>
    </row>
    <row r="13" spans="1:18" ht="85.5" x14ac:dyDescent="0.45">
      <c r="A13" s="56"/>
      <c r="B13" s="56"/>
      <c r="C13" s="56"/>
      <c r="D13" s="56"/>
      <c r="E13" s="56"/>
      <c r="F13" s="56"/>
      <c r="G13" s="56"/>
      <c r="H13" s="56"/>
      <c r="I13" s="56"/>
      <c r="L13" s="56"/>
      <c r="M13" s="56"/>
      <c r="N13" s="4" t="s">
        <v>193</v>
      </c>
      <c r="O13" s="4">
        <v>98</v>
      </c>
      <c r="P13" s="4"/>
      <c r="Q13" s="4" t="s">
        <v>194</v>
      </c>
      <c r="R13" s="7">
        <v>85</v>
      </c>
    </row>
    <row r="14" spans="1:18" ht="85.5" x14ac:dyDescent="0.45">
      <c r="A14" s="56"/>
      <c r="B14" s="56"/>
      <c r="C14" s="56"/>
      <c r="D14" s="56"/>
      <c r="E14" s="56"/>
      <c r="F14" s="56"/>
      <c r="G14" s="56"/>
      <c r="H14" s="56"/>
      <c r="I14" s="56"/>
      <c r="L14" s="56"/>
      <c r="M14" s="56"/>
      <c r="N14" s="4" t="s">
        <v>178</v>
      </c>
      <c r="O14" s="4">
        <v>97</v>
      </c>
      <c r="P14" s="4"/>
      <c r="Q14" s="4" t="s">
        <v>195</v>
      </c>
      <c r="R14" s="7">
        <v>84</v>
      </c>
    </row>
    <row r="15" spans="1:18" ht="85.5" x14ac:dyDescent="0.45">
      <c r="A15" s="56"/>
      <c r="B15" s="56"/>
      <c r="C15" s="56"/>
      <c r="D15" s="56"/>
      <c r="E15" s="56"/>
      <c r="F15" s="56"/>
      <c r="G15" s="56"/>
      <c r="H15" s="56"/>
      <c r="I15" s="56"/>
      <c r="L15" s="56"/>
      <c r="M15" s="56"/>
      <c r="N15" s="4" t="s">
        <v>183</v>
      </c>
      <c r="O15" s="4">
        <v>97</v>
      </c>
      <c r="P15" s="4"/>
      <c r="Q15" s="4" t="s">
        <v>196</v>
      </c>
      <c r="R15" s="4">
        <v>62</v>
      </c>
    </row>
    <row r="16" spans="1:18" ht="85.5" x14ac:dyDescent="0.45">
      <c r="A16" s="56"/>
      <c r="B16" s="56"/>
      <c r="C16" s="56"/>
      <c r="D16" s="56"/>
      <c r="E16" s="56"/>
      <c r="F16" s="56"/>
      <c r="G16" s="56"/>
      <c r="H16" s="56"/>
      <c r="I16" s="56"/>
      <c r="L16" s="56"/>
      <c r="M16" s="56"/>
      <c r="N16" s="4" t="s">
        <v>195</v>
      </c>
      <c r="O16" s="4">
        <v>96</v>
      </c>
      <c r="P16" s="4"/>
      <c r="Q16" s="4" t="s">
        <v>197</v>
      </c>
      <c r="R16" s="4">
        <v>53</v>
      </c>
    </row>
    <row r="17" spans="14:18" ht="85.5" x14ac:dyDescent="0.45">
      <c r="N17" s="4" t="s">
        <v>198</v>
      </c>
      <c r="O17" s="4">
        <v>92</v>
      </c>
      <c r="P17" s="4"/>
      <c r="Q17" s="4" t="s">
        <v>199</v>
      </c>
      <c r="R17" s="4">
        <v>50</v>
      </c>
    </row>
    <row r="18" spans="14:18" ht="99.75" x14ac:dyDescent="0.45">
      <c r="N18" s="4" t="s">
        <v>190</v>
      </c>
      <c r="O18" s="4">
        <v>92</v>
      </c>
      <c r="P18" s="4"/>
      <c r="Q18" s="4" t="s">
        <v>200</v>
      </c>
      <c r="R18" s="4">
        <v>39</v>
      </c>
    </row>
    <row r="19" spans="14:18" ht="85.5" x14ac:dyDescent="0.45">
      <c r="N19" s="4" t="s">
        <v>188</v>
      </c>
      <c r="O19" s="4">
        <v>91</v>
      </c>
      <c r="P19" s="4"/>
      <c r="Q19" s="4" t="s">
        <v>201</v>
      </c>
      <c r="R19" s="4">
        <v>32</v>
      </c>
    </row>
    <row r="20" spans="14:18" ht="85.5" x14ac:dyDescent="0.45">
      <c r="N20" s="4" t="s">
        <v>199</v>
      </c>
      <c r="O20" s="4">
        <v>90</v>
      </c>
      <c r="P20" s="4"/>
      <c r="Q20" s="4" t="s">
        <v>198</v>
      </c>
      <c r="R20" s="4">
        <v>26</v>
      </c>
    </row>
    <row r="21" spans="14:18" ht="99.75" x14ac:dyDescent="0.45">
      <c r="N21" s="4" t="s">
        <v>181</v>
      </c>
      <c r="O21" s="4">
        <v>84</v>
      </c>
      <c r="P21" s="4"/>
      <c r="Q21" s="4" t="s">
        <v>202</v>
      </c>
      <c r="R21" s="4">
        <v>24</v>
      </c>
    </row>
    <row r="22" spans="14:18" ht="99.75" x14ac:dyDescent="0.45">
      <c r="N22" s="4" t="s">
        <v>203</v>
      </c>
      <c r="O22" s="4">
        <v>81</v>
      </c>
      <c r="P22" s="4"/>
      <c r="Q22" s="4" t="s">
        <v>204</v>
      </c>
      <c r="R22" s="4">
        <v>24</v>
      </c>
    </row>
    <row r="23" spans="14:18" ht="85.5" x14ac:dyDescent="0.45">
      <c r="N23" s="4" t="s">
        <v>194</v>
      </c>
      <c r="O23" s="4">
        <v>76</v>
      </c>
      <c r="P23" s="4"/>
      <c r="Q23" s="4" t="s">
        <v>205</v>
      </c>
      <c r="R23" s="4">
        <v>20</v>
      </c>
    </row>
    <row r="24" spans="14:18" ht="99.75" x14ac:dyDescent="0.45">
      <c r="N24" s="4" t="s">
        <v>197</v>
      </c>
      <c r="O24" s="4">
        <v>69</v>
      </c>
      <c r="P24" s="4"/>
      <c r="Q24" s="4" t="s">
        <v>206</v>
      </c>
      <c r="R24" s="4">
        <v>18</v>
      </c>
    </row>
    <row r="25" spans="14:18" ht="85.5" x14ac:dyDescent="0.45">
      <c r="N25" s="4" t="s">
        <v>200</v>
      </c>
      <c r="O25" s="4">
        <v>67</v>
      </c>
      <c r="P25" s="4"/>
      <c r="Q25" s="4" t="s">
        <v>207</v>
      </c>
      <c r="R25" s="4">
        <v>16</v>
      </c>
    </row>
    <row r="26" spans="14:18" ht="85.5" x14ac:dyDescent="0.45">
      <c r="N26" s="4" t="s">
        <v>208</v>
      </c>
      <c r="O26" s="4">
        <v>57</v>
      </c>
      <c r="P26" s="4"/>
      <c r="Q26" s="4" t="s">
        <v>203</v>
      </c>
      <c r="R26" s="4">
        <v>13</v>
      </c>
    </row>
    <row r="27" spans="14:18" ht="85.5" x14ac:dyDescent="0.45">
      <c r="N27" s="4" t="s">
        <v>196</v>
      </c>
      <c r="O27" s="4">
        <v>39</v>
      </c>
      <c r="P27" s="4"/>
      <c r="Q27" s="4" t="s">
        <v>209</v>
      </c>
      <c r="R27" s="4">
        <v>10</v>
      </c>
    </row>
    <row r="28" spans="14:18" ht="99.75" x14ac:dyDescent="0.45">
      <c r="N28" s="4" t="s">
        <v>186</v>
      </c>
      <c r="O28" s="4">
        <v>31</v>
      </c>
      <c r="P28" s="4"/>
      <c r="Q28" s="4" t="s">
        <v>210</v>
      </c>
      <c r="R28" s="4">
        <v>7</v>
      </c>
    </row>
    <row r="29" spans="14:18" ht="85.5" x14ac:dyDescent="0.45">
      <c r="N29" s="4" t="s">
        <v>206</v>
      </c>
      <c r="O29" s="4">
        <v>20</v>
      </c>
      <c r="P29" s="4"/>
      <c r="Q29" s="4" t="s">
        <v>211</v>
      </c>
      <c r="R29" s="4">
        <v>7</v>
      </c>
    </row>
    <row r="30" spans="14:18" ht="85.5" x14ac:dyDescent="0.45">
      <c r="N30" s="4" t="s">
        <v>202</v>
      </c>
      <c r="O30" s="4">
        <v>15</v>
      </c>
      <c r="P30" s="4"/>
      <c r="Q30" s="4" t="s">
        <v>212</v>
      </c>
      <c r="R30" s="4">
        <v>7</v>
      </c>
    </row>
    <row r="31" spans="14:18" ht="114" x14ac:dyDescent="0.45">
      <c r="N31" s="4" t="s">
        <v>213</v>
      </c>
      <c r="O31" s="4">
        <v>13</v>
      </c>
      <c r="P31" s="4"/>
      <c r="Q31" s="4" t="s">
        <v>214</v>
      </c>
      <c r="R31" s="4">
        <v>6</v>
      </c>
    </row>
    <row r="32" spans="14:18" ht="85.5" x14ac:dyDescent="0.45">
      <c r="N32" s="4" t="s">
        <v>204</v>
      </c>
      <c r="O32" s="4">
        <v>13</v>
      </c>
      <c r="P32" s="4"/>
      <c r="Q32" s="4" t="s">
        <v>215</v>
      </c>
      <c r="R32" s="4">
        <v>5</v>
      </c>
    </row>
    <row r="33" spans="14:18" ht="85.5" x14ac:dyDescent="0.45">
      <c r="N33" s="4" t="s">
        <v>201</v>
      </c>
      <c r="O33" s="4">
        <v>10</v>
      </c>
      <c r="P33" s="4"/>
      <c r="Q33" s="4" t="s">
        <v>216</v>
      </c>
      <c r="R33" s="4">
        <v>5</v>
      </c>
    </row>
    <row r="34" spans="14:18" ht="85.5" x14ac:dyDescent="0.45">
      <c r="N34" s="4" t="s">
        <v>209</v>
      </c>
      <c r="O34" s="4">
        <v>9</v>
      </c>
      <c r="P34" s="4"/>
      <c r="Q34" s="4" t="s">
        <v>217</v>
      </c>
      <c r="R34" s="4">
        <v>4</v>
      </c>
    </row>
    <row r="35" spans="14:18" ht="99.75" x14ac:dyDescent="0.45">
      <c r="N35" s="4" t="s">
        <v>218</v>
      </c>
      <c r="O35" s="4">
        <v>6</v>
      </c>
      <c r="P35" s="4"/>
      <c r="Q35" s="4" t="s">
        <v>219</v>
      </c>
      <c r="R35" s="4">
        <v>3</v>
      </c>
    </row>
    <row r="36" spans="14:18" ht="85.5" x14ac:dyDescent="0.45">
      <c r="N36" s="4" t="s">
        <v>220</v>
      </c>
      <c r="O36" s="4">
        <v>6</v>
      </c>
      <c r="P36" s="4"/>
      <c r="Q36" s="4" t="s">
        <v>221</v>
      </c>
      <c r="R36" s="4">
        <v>3</v>
      </c>
    </row>
    <row r="37" spans="14:18" ht="85.5" x14ac:dyDescent="0.45">
      <c r="N37" s="4" t="s">
        <v>222</v>
      </c>
      <c r="O37" s="4">
        <v>6</v>
      </c>
      <c r="P37" s="4"/>
      <c r="Q37" s="4" t="s">
        <v>220</v>
      </c>
      <c r="R37" s="4">
        <v>2</v>
      </c>
    </row>
    <row r="38" spans="14:18" ht="85.5" x14ac:dyDescent="0.45">
      <c r="N38" s="4" t="s">
        <v>216</v>
      </c>
      <c r="O38" s="4">
        <v>5</v>
      </c>
      <c r="P38" s="4"/>
      <c r="Q38" s="4" t="s">
        <v>222</v>
      </c>
      <c r="R38" s="4">
        <v>2</v>
      </c>
    </row>
    <row r="39" spans="14:18" ht="99.75" x14ac:dyDescent="0.45">
      <c r="N39" s="4" t="s">
        <v>212</v>
      </c>
      <c r="O39" s="4">
        <v>5</v>
      </c>
      <c r="P39" s="4"/>
      <c r="Q39" s="4" t="s">
        <v>223</v>
      </c>
      <c r="R39" s="4">
        <v>2</v>
      </c>
    </row>
    <row r="40" spans="14:18" ht="99.75" x14ac:dyDescent="0.45">
      <c r="N40" s="4" t="s">
        <v>215</v>
      </c>
      <c r="O40" s="4">
        <v>4</v>
      </c>
      <c r="P40" s="4"/>
      <c r="Q40" s="4" t="s">
        <v>213</v>
      </c>
      <c r="R40" s="4">
        <v>2</v>
      </c>
    </row>
    <row r="41" spans="14:18" ht="99.75" x14ac:dyDescent="0.45">
      <c r="N41" s="4" t="s">
        <v>211</v>
      </c>
      <c r="O41" s="4">
        <v>4</v>
      </c>
      <c r="P41" s="4"/>
      <c r="Q41" s="4" t="s">
        <v>224</v>
      </c>
      <c r="R41" s="4">
        <v>1</v>
      </c>
    </row>
    <row r="42" spans="14:18" ht="114" x14ac:dyDescent="0.45">
      <c r="N42" s="4" t="s">
        <v>207</v>
      </c>
      <c r="O42" s="4">
        <v>3</v>
      </c>
      <c r="P42" s="4"/>
      <c r="Q42" s="4" t="s">
        <v>225</v>
      </c>
      <c r="R42" s="4">
        <v>1</v>
      </c>
    </row>
    <row r="43" spans="14:18" ht="99.75" x14ac:dyDescent="0.45">
      <c r="N43" s="4" t="s">
        <v>226</v>
      </c>
      <c r="O43" s="4">
        <v>3</v>
      </c>
      <c r="P43" s="4"/>
      <c r="Q43" s="4" t="s">
        <v>227</v>
      </c>
      <c r="R43" s="4">
        <v>1</v>
      </c>
    </row>
    <row r="44" spans="14:18" ht="85.5" x14ac:dyDescent="0.45">
      <c r="N44" s="4" t="s">
        <v>214</v>
      </c>
      <c r="O44" s="4">
        <v>3</v>
      </c>
      <c r="P44" s="4"/>
      <c r="Q44" s="4" t="s">
        <v>228</v>
      </c>
      <c r="R44" s="4">
        <v>1</v>
      </c>
    </row>
    <row r="45" spans="14:18" ht="99.75" x14ac:dyDescent="0.45">
      <c r="N45" s="4" t="s">
        <v>205</v>
      </c>
      <c r="O45" s="4">
        <v>3</v>
      </c>
      <c r="P45" s="4"/>
      <c r="Q45" s="4" t="s">
        <v>229</v>
      </c>
      <c r="R45" s="4">
        <v>1</v>
      </c>
    </row>
    <row r="46" spans="14:18" ht="99.75" x14ac:dyDescent="0.45">
      <c r="N46" s="4" t="s">
        <v>210</v>
      </c>
      <c r="O46" s="4">
        <v>2</v>
      </c>
      <c r="P46" s="4"/>
      <c r="Q46" s="4" t="s">
        <v>230</v>
      </c>
      <c r="R46" s="4">
        <v>1</v>
      </c>
    </row>
    <row r="47" spans="14:18" ht="99.75" x14ac:dyDescent="0.45">
      <c r="N47" s="4" t="s">
        <v>219</v>
      </c>
      <c r="O47" s="4">
        <v>2</v>
      </c>
      <c r="P47" s="4"/>
      <c r="Q47" s="4" t="s">
        <v>231</v>
      </c>
      <c r="R47" s="4">
        <v>1</v>
      </c>
    </row>
    <row r="48" spans="14:18" ht="71.25" x14ac:dyDescent="0.45">
      <c r="N48" s="4" t="s">
        <v>232</v>
      </c>
      <c r="O48" s="4">
        <v>1</v>
      </c>
      <c r="P48" s="4"/>
      <c r="Q48" s="4" t="s">
        <v>232</v>
      </c>
      <c r="R48" s="4">
        <v>1</v>
      </c>
    </row>
    <row r="49" spans="14:18" ht="99.75" x14ac:dyDescent="0.45">
      <c r="N49" s="4" t="s">
        <v>233</v>
      </c>
      <c r="O49" s="4">
        <v>1</v>
      </c>
      <c r="P49" s="4"/>
      <c r="Q49" s="4" t="s">
        <v>208</v>
      </c>
      <c r="R49" s="4">
        <v>1</v>
      </c>
    </row>
    <row r="50" spans="14:18" ht="85.5" x14ac:dyDescent="0.45">
      <c r="N50" s="4" t="s">
        <v>217</v>
      </c>
      <c r="O50" s="4">
        <v>1</v>
      </c>
      <c r="P50" s="4"/>
      <c r="Q50" s="4" t="s">
        <v>218</v>
      </c>
      <c r="R50" s="4">
        <v>1</v>
      </c>
    </row>
    <row r="51" spans="14:18" ht="85.5" x14ac:dyDescent="0.45">
      <c r="N51" s="4" t="s">
        <v>221</v>
      </c>
      <c r="O51" s="4">
        <v>1</v>
      </c>
      <c r="P51" s="4"/>
      <c r="Q51" s="4" t="s">
        <v>234</v>
      </c>
      <c r="R51" s="4">
        <v>1</v>
      </c>
    </row>
    <row r="52" spans="14:18" ht="85.5" x14ac:dyDescent="0.45">
      <c r="N52" s="4"/>
      <c r="O52" s="4"/>
      <c r="P52" s="4"/>
      <c r="Q52" s="4" t="s">
        <v>235</v>
      </c>
      <c r="R52" s="4">
        <v>1</v>
      </c>
    </row>
  </sheetData>
  <mergeCells count="3">
    <mergeCell ref="B1:E1"/>
    <mergeCell ref="F1:I1"/>
    <mergeCell ref="J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3B815-869F-4A38-AE15-C47E5508EE61}">
  <dimension ref="A1:AE131"/>
  <sheetViews>
    <sheetView topLeftCell="A25" zoomScale="70" zoomScaleNormal="70" workbookViewId="0">
      <selection activeCell="C115" sqref="A115:C115"/>
    </sheetView>
  </sheetViews>
  <sheetFormatPr defaultRowHeight="13.15" x14ac:dyDescent="0.4"/>
  <cols>
    <col min="1" max="1" width="39.3984375" style="75" customWidth="1"/>
    <col min="2" max="5" width="9.06640625" style="14"/>
    <col min="6" max="6" width="11.73046875" style="14" customWidth="1"/>
    <col min="7" max="13" width="9.06640625" style="14"/>
    <col min="14" max="17" width="9.1328125" style="14"/>
    <col min="18" max="19" width="9.06640625" style="14"/>
    <col min="20" max="20" width="11" style="14" customWidth="1"/>
    <col min="21" max="16384" width="9.06640625" style="14"/>
  </cols>
  <sheetData>
    <row r="1" spans="1:28" x14ac:dyDescent="0.4">
      <c r="A1" s="208" t="s">
        <v>76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13"/>
    </row>
    <row r="2" spans="1:28" x14ac:dyDescent="0.4">
      <c r="A2" s="209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15"/>
    </row>
    <row r="3" spans="1:28" x14ac:dyDescent="0.4">
      <c r="A3" s="67"/>
      <c r="B3" s="210" t="s">
        <v>77</v>
      </c>
      <c r="C3" s="210"/>
      <c r="D3" s="210"/>
      <c r="E3" s="210"/>
      <c r="F3" s="210" t="s">
        <v>78</v>
      </c>
      <c r="G3" s="210"/>
      <c r="H3" s="210"/>
      <c r="I3" s="210"/>
      <c r="J3" s="210" t="s">
        <v>79</v>
      </c>
      <c r="K3" s="210"/>
      <c r="L3" s="210"/>
      <c r="M3" s="210"/>
      <c r="N3" s="212" t="s">
        <v>80</v>
      </c>
      <c r="O3" s="212"/>
      <c r="P3" s="212"/>
      <c r="Q3" s="212"/>
      <c r="R3" s="79"/>
      <c r="S3" s="79"/>
      <c r="T3" s="79"/>
      <c r="U3" s="79"/>
      <c r="V3" s="79"/>
      <c r="W3" s="79"/>
      <c r="X3" s="15"/>
    </row>
    <row r="4" spans="1:28" ht="48" customHeight="1" x14ac:dyDescent="0.4">
      <c r="A4" s="262" t="s">
        <v>41</v>
      </c>
      <c r="B4" s="263" t="s">
        <v>2</v>
      </c>
      <c r="C4" s="263" t="s">
        <v>3</v>
      </c>
      <c r="D4" s="263" t="s">
        <v>4</v>
      </c>
      <c r="E4" s="263" t="s">
        <v>3</v>
      </c>
      <c r="F4" s="263" t="s">
        <v>81</v>
      </c>
      <c r="G4" s="263" t="s">
        <v>3</v>
      </c>
      <c r="H4" s="263" t="s">
        <v>82</v>
      </c>
      <c r="I4" s="263" t="s">
        <v>3</v>
      </c>
      <c r="J4" s="263" t="s">
        <v>2</v>
      </c>
      <c r="K4" s="263" t="s">
        <v>3</v>
      </c>
      <c r="L4" s="263" t="s">
        <v>4</v>
      </c>
      <c r="M4" s="263" t="s">
        <v>3</v>
      </c>
      <c r="N4" s="263" t="s">
        <v>2</v>
      </c>
      <c r="O4" s="263" t="s">
        <v>3</v>
      </c>
      <c r="P4" s="263" t="s">
        <v>4</v>
      </c>
      <c r="Q4" s="263" t="s">
        <v>3</v>
      </c>
      <c r="R4" s="201" t="s">
        <v>83</v>
      </c>
      <c r="S4" s="201"/>
      <c r="T4" s="201"/>
      <c r="U4" s="201"/>
      <c r="V4" s="201"/>
      <c r="W4" s="201"/>
      <c r="X4" s="202"/>
      <c r="Z4" s="14" t="s">
        <v>84</v>
      </c>
      <c r="AB4" s="14" t="s">
        <v>85</v>
      </c>
    </row>
    <row r="5" spans="1:28" x14ac:dyDescent="0.4">
      <c r="A5" s="68" t="s">
        <v>86</v>
      </c>
      <c r="B5" s="16">
        <v>8.75</v>
      </c>
      <c r="C5" s="16">
        <v>1.49</v>
      </c>
      <c r="D5" s="16">
        <v>12.97</v>
      </c>
      <c r="E5" s="16">
        <v>2.11</v>
      </c>
      <c r="F5" s="16">
        <v>20.04</v>
      </c>
      <c r="G5" s="16">
        <v>5.19</v>
      </c>
      <c r="H5" s="16">
        <v>25.62</v>
      </c>
      <c r="I5" s="16">
        <v>4.87</v>
      </c>
      <c r="J5" s="17"/>
      <c r="K5" s="17"/>
      <c r="L5" s="17"/>
      <c r="M5" s="17"/>
      <c r="N5" s="17"/>
      <c r="O5" s="17"/>
      <c r="P5" s="17"/>
      <c r="Q5" s="17"/>
      <c r="R5" s="16" t="s">
        <v>87</v>
      </c>
      <c r="S5" s="16" t="s">
        <v>88</v>
      </c>
      <c r="T5" s="16" t="s">
        <v>89</v>
      </c>
      <c r="U5" s="16" t="s">
        <v>90</v>
      </c>
      <c r="V5" s="16" t="s">
        <v>91</v>
      </c>
      <c r="W5" s="16" t="s">
        <v>92</v>
      </c>
      <c r="X5" s="15"/>
      <c r="Z5" s="14">
        <f>F5-B5</f>
        <v>11.29</v>
      </c>
      <c r="AB5" s="14">
        <f>J5-B5</f>
        <v>-8.75</v>
      </c>
    </row>
    <row r="6" spans="1:28" x14ac:dyDescent="0.4">
      <c r="A6" s="68" t="s">
        <v>93</v>
      </c>
      <c r="B6" s="16">
        <v>8.94</v>
      </c>
      <c r="C6" s="16">
        <v>1.4</v>
      </c>
      <c r="D6" s="16">
        <v>13.42</v>
      </c>
      <c r="E6" s="16">
        <v>2.16</v>
      </c>
      <c r="F6" s="16">
        <v>20.62</v>
      </c>
      <c r="G6" s="16">
        <v>5.57</v>
      </c>
      <c r="H6" s="16">
        <v>25.78</v>
      </c>
      <c r="I6" s="16">
        <v>5.37</v>
      </c>
      <c r="J6" s="17"/>
      <c r="K6" s="17"/>
      <c r="L6" s="17"/>
      <c r="M6" s="17"/>
      <c r="N6" s="17"/>
      <c r="O6" s="17"/>
      <c r="P6" s="17"/>
      <c r="Q6" s="17"/>
      <c r="R6" s="16" t="s">
        <v>87</v>
      </c>
      <c r="S6" s="16" t="s">
        <v>88</v>
      </c>
      <c r="T6" s="16" t="s">
        <v>89</v>
      </c>
      <c r="U6" s="16" t="s">
        <v>90</v>
      </c>
      <c r="V6" s="16" t="s">
        <v>91</v>
      </c>
      <c r="W6" s="16" t="s">
        <v>90</v>
      </c>
      <c r="X6" s="15"/>
      <c r="Z6" s="14">
        <f t="shared" ref="Z6:Z25" si="0">F6-B6</f>
        <v>11.680000000000001</v>
      </c>
      <c r="AB6" s="14">
        <f t="shared" ref="AB6:AB25" si="1">J6-B6</f>
        <v>-8.94</v>
      </c>
    </row>
    <row r="7" spans="1:28" x14ac:dyDescent="0.4">
      <c r="A7" s="68" t="s">
        <v>94</v>
      </c>
      <c r="B7" s="16">
        <v>9</v>
      </c>
      <c r="C7" s="16">
        <v>1.39</v>
      </c>
      <c r="D7" s="16">
        <v>12.85</v>
      </c>
      <c r="E7" s="16">
        <v>2</v>
      </c>
      <c r="F7" s="16">
        <v>17.38</v>
      </c>
      <c r="G7" s="16">
        <v>5.23</v>
      </c>
      <c r="H7" s="16">
        <v>21.29</v>
      </c>
      <c r="I7" s="16">
        <v>5.0599999999999996</v>
      </c>
      <c r="J7" s="17"/>
      <c r="K7" s="17"/>
      <c r="L7" s="17"/>
      <c r="M7" s="17"/>
      <c r="N7" s="17"/>
      <c r="O7" s="17"/>
      <c r="P7" s="17"/>
      <c r="Q7" s="17"/>
      <c r="R7" s="16" t="s">
        <v>87</v>
      </c>
      <c r="S7" s="16" t="s">
        <v>88</v>
      </c>
      <c r="T7" s="16" t="s">
        <v>90</v>
      </c>
      <c r="U7" s="16" t="s">
        <v>90</v>
      </c>
      <c r="V7" s="16" t="s">
        <v>91</v>
      </c>
      <c r="W7" s="16" t="s">
        <v>92</v>
      </c>
      <c r="X7" s="15"/>
      <c r="Z7" s="14">
        <f t="shared" si="0"/>
        <v>8.379999999999999</v>
      </c>
      <c r="AB7" s="14">
        <f t="shared" si="1"/>
        <v>-9</v>
      </c>
    </row>
    <row r="8" spans="1:28" x14ac:dyDescent="0.4">
      <c r="A8" s="68" t="s">
        <v>95</v>
      </c>
      <c r="B8" s="16">
        <v>9.49</v>
      </c>
      <c r="C8" s="16">
        <v>1.44</v>
      </c>
      <c r="D8" s="16">
        <v>13.65</v>
      </c>
      <c r="E8" s="16">
        <v>2.0299999999999998</v>
      </c>
      <c r="F8" s="16">
        <v>17.52</v>
      </c>
      <c r="G8" s="16">
        <v>5.54</v>
      </c>
      <c r="H8" s="16">
        <v>21.44</v>
      </c>
      <c r="I8" s="16">
        <v>5.16</v>
      </c>
      <c r="J8" s="17"/>
      <c r="K8" s="17"/>
      <c r="L8" s="17"/>
      <c r="M8" s="17"/>
      <c r="N8" s="17"/>
      <c r="O8" s="17"/>
      <c r="P8" s="17"/>
      <c r="Q8" s="17"/>
      <c r="R8" s="16" t="s">
        <v>87</v>
      </c>
      <c r="S8" s="16" t="s">
        <v>88</v>
      </c>
      <c r="T8" s="16" t="s">
        <v>90</v>
      </c>
      <c r="U8" s="16" t="s">
        <v>90</v>
      </c>
      <c r="V8" s="16" t="s">
        <v>91</v>
      </c>
      <c r="W8" s="16" t="s">
        <v>90</v>
      </c>
      <c r="X8" s="15"/>
      <c r="Z8" s="14">
        <f t="shared" si="0"/>
        <v>8.0299999999999994</v>
      </c>
      <c r="AB8" s="14">
        <f t="shared" si="1"/>
        <v>-9.49</v>
      </c>
    </row>
    <row r="9" spans="1:28" x14ac:dyDescent="0.4">
      <c r="A9" s="6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5"/>
      <c r="Z9" s="14">
        <f t="shared" si="0"/>
        <v>0</v>
      </c>
      <c r="AB9" s="14">
        <f t="shared" si="1"/>
        <v>0</v>
      </c>
    </row>
    <row r="10" spans="1:28" x14ac:dyDescent="0.4">
      <c r="A10" s="68" t="s">
        <v>96</v>
      </c>
      <c r="B10" s="16">
        <v>8.99</v>
      </c>
      <c r="C10" s="16">
        <v>1.62</v>
      </c>
      <c r="D10" s="16">
        <v>12.82</v>
      </c>
      <c r="E10" s="16">
        <v>2.46</v>
      </c>
      <c r="F10" s="16">
        <v>14.3</v>
      </c>
      <c r="G10" s="16">
        <v>3.21</v>
      </c>
      <c r="H10" s="16">
        <v>18.2</v>
      </c>
      <c r="I10" s="16">
        <v>4.2</v>
      </c>
      <c r="J10" s="16">
        <v>7.11</v>
      </c>
      <c r="K10" s="18">
        <v>0.15</v>
      </c>
      <c r="L10" s="18">
        <v>11.24</v>
      </c>
      <c r="M10" s="18">
        <v>1.1000000000000001</v>
      </c>
      <c r="N10" s="18">
        <v>7.1</v>
      </c>
      <c r="O10" s="18">
        <v>0.8</v>
      </c>
      <c r="P10" s="18">
        <v>11.1</v>
      </c>
      <c r="Q10" s="18">
        <v>0.9</v>
      </c>
      <c r="R10" s="16" t="s">
        <v>87</v>
      </c>
      <c r="S10" s="16" t="s">
        <v>88</v>
      </c>
      <c r="T10" s="16" t="s">
        <v>89</v>
      </c>
      <c r="U10" s="16" t="s">
        <v>97</v>
      </c>
      <c r="V10" s="16" t="s">
        <v>98</v>
      </c>
      <c r="W10" s="16" t="s">
        <v>92</v>
      </c>
      <c r="X10" s="15"/>
      <c r="Z10" s="14">
        <f t="shared" si="0"/>
        <v>5.3100000000000005</v>
      </c>
      <c r="AB10" s="14">
        <f t="shared" si="1"/>
        <v>-1.88</v>
      </c>
    </row>
    <row r="11" spans="1:28" x14ac:dyDescent="0.4">
      <c r="A11" s="68" t="s">
        <v>99</v>
      </c>
      <c r="B11" s="16">
        <v>8.82</v>
      </c>
      <c r="C11" s="16">
        <v>1.64</v>
      </c>
      <c r="D11" s="16">
        <v>12.77</v>
      </c>
      <c r="E11" s="16">
        <v>2.44</v>
      </c>
      <c r="F11" s="16">
        <v>14.3</v>
      </c>
      <c r="G11" s="16">
        <v>3.6</v>
      </c>
      <c r="H11" s="16">
        <v>18.2</v>
      </c>
      <c r="I11" s="16">
        <v>4.5999999999999996</v>
      </c>
      <c r="J11" s="16"/>
      <c r="K11" s="18"/>
      <c r="L11" s="18"/>
      <c r="M11" s="18"/>
      <c r="N11" s="18"/>
      <c r="O11" s="18"/>
      <c r="P11" s="18"/>
      <c r="Q11" s="18"/>
      <c r="R11" s="16" t="s">
        <v>87</v>
      </c>
      <c r="S11" s="16" t="s">
        <v>88</v>
      </c>
      <c r="T11" s="16" t="s">
        <v>89</v>
      </c>
      <c r="U11" s="16" t="s">
        <v>97</v>
      </c>
      <c r="V11" s="16" t="s">
        <v>98</v>
      </c>
      <c r="W11" s="16" t="s">
        <v>90</v>
      </c>
      <c r="X11" s="15"/>
      <c r="Z11" s="14">
        <f t="shared" si="0"/>
        <v>5.48</v>
      </c>
      <c r="AB11" s="14">
        <f t="shared" si="1"/>
        <v>-8.82</v>
      </c>
    </row>
    <row r="12" spans="1:28" x14ac:dyDescent="0.4">
      <c r="A12" s="68" t="s">
        <v>100</v>
      </c>
      <c r="B12" s="16">
        <v>9.36</v>
      </c>
      <c r="C12" s="16">
        <v>1.57</v>
      </c>
      <c r="D12" s="16">
        <v>13.14</v>
      </c>
      <c r="E12" s="16">
        <v>2.2000000000000002</v>
      </c>
      <c r="F12" s="16">
        <v>17.440000000000001</v>
      </c>
      <c r="G12" s="16">
        <v>5.2</v>
      </c>
      <c r="H12" s="16">
        <v>21</v>
      </c>
      <c r="I12" s="16">
        <v>5.7</v>
      </c>
      <c r="J12" s="16"/>
      <c r="K12" s="18"/>
      <c r="L12" s="18"/>
      <c r="M12" s="18"/>
      <c r="N12" s="18"/>
      <c r="O12" s="18"/>
      <c r="P12" s="18"/>
      <c r="Q12" s="18"/>
      <c r="R12" s="16" t="s">
        <v>87</v>
      </c>
      <c r="S12" s="16" t="s">
        <v>88</v>
      </c>
      <c r="T12" s="16" t="s">
        <v>89</v>
      </c>
      <c r="U12" s="16" t="s">
        <v>90</v>
      </c>
      <c r="V12" s="16" t="s">
        <v>98</v>
      </c>
      <c r="W12" s="16" t="s">
        <v>92</v>
      </c>
      <c r="X12" s="15"/>
      <c r="Z12" s="14">
        <f t="shared" si="0"/>
        <v>8.0800000000000018</v>
      </c>
      <c r="AB12" s="14">
        <f t="shared" si="1"/>
        <v>-9.36</v>
      </c>
    </row>
    <row r="13" spans="1:28" x14ac:dyDescent="0.4">
      <c r="A13" s="68" t="s">
        <v>101</v>
      </c>
      <c r="B13" s="16">
        <v>9.83</v>
      </c>
      <c r="C13" s="16">
        <v>1.65</v>
      </c>
      <c r="D13" s="16">
        <v>13.74</v>
      </c>
      <c r="E13" s="16">
        <v>2.2000000000000002</v>
      </c>
      <c r="F13" s="16">
        <v>18.8</v>
      </c>
      <c r="G13" s="16">
        <v>5.4</v>
      </c>
      <c r="H13" s="16">
        <v>21.8</v>
      </c>
      <c r="I13" s="16">
        <v>5.9</v>
      </c>
      <c r="J13" s="16"/>
      <c r="K13" s="18"/>
      <c r="L13" s="18"/>
      <c r="M13" s="18"/>
      <c r="N13" s="18"/>
      <c r="O13" s="18"/>
      <c r="P13" s="18"/>
      <c r="Q13" s="18"/>
      <c r="R13" s="16" t="s">
        <v>87</v>
      </c>
      <c r="S13" s="16" t="s">
        <v>88</v>
      </c>
      <c r="T13" s="16" t="s">
        <v>89</v>
      </c>
      <c r="U13" s="16" t="s">
        <v>90</v>
      </c>
      <c r="V13" s="16" t="s">
        <v>98</v>
      </c>
      <c r="W13" s="16" t="s">
        <v>90</v>
      </c>
      <c r="X13" s="15"/>
      <c r="Z13" s="14">
        <f t="shared" si="0"/>
        <v>8.9700000000000006</v>
      </c>
      <c r="AB13" s="14">
        <f t="shared" si="1"/>
        <v>-9.83</v>
      </c>
    </row>
    <row r="14" spans="1:28" x14ac:dyDescent="0.4">
      <c r="A14" s="6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5"/>
      <c r="Z14" s="14">
        <f t="shared" si="0"/>
        <v>0</v>
      </c>
      <c r="AB14" s="14">
        <f t="shared" si="1"/>
        <v>0</v>
      </c>
    </row>
    <row r="15" spans="1:28" x14ac:dyDescent="0.4">
      <c r="A15" s="69" t="s">
        <v>71</v>
      </c>
      <c r="B15" s="19">
        <v>6.72</v>
      </c>
      <c r="C15" s="19">
        <v>1.76</v>
      </c>
      <c r="D15" s="19">
        <v>11.16</v>
      </c>
      <c r="E15" s="19">
        <v>3.59</v>
      </c>
      <c r="F15" s="19">
        <v>8.7799999999999994</v>
      </c>
      <c r="G15" s="19">
        <v>1.82</v>
      </c>
      <c r="H15" s="19">
        <v>12.63</v>
      </c>
      <c r="I15" s="19">
        <v>3.77</v>
      </c>
      <c r="J15" s="20"/>
      <c r="K15" s="16"/>
      <c r="L15" s="16"/>
      <c r="M15" s="16"/>
      <c r="N15" s="16"/>
      <c r="O15" s="16"/>
      <c r="P15" s="16"/>
      <c r="Q15" s="16"/>
      <c r="R15" s="16" t="s">
        <v>87</v>
      </c>
      <c r="S15" s="16" t="s">
        <v>88</v>
      </c>
      <c r="T15" s="16" t="s">
        <v>89</v>
      </c>
      <c r="U15" s="16" t="s">
        <v>97</v>
      </c>
      <c r="V15" s="16" t="s">
        <v>102</v>
      </c>
      <c r="W15" s="16" t="s">
        <v>98</v>
      </c>
      <c r="X15" s="21" t="s">
        <v>92</v>
      </c>
      <c r="Z15" s="14">
        <f t="shared" si="0"/>
        <v>2.0599999999999996</v>
      </c>
      <c r="AB15" s="14">
        <f t="shared" si="1"/>
        <v>-6.72</v>
      </c>
    </row>
    <row r="16" spans="1:28" x14ac:dyDescent="0.4">
      <c r="A16" s="69"/>
      <c r="B16" s="19">
        <v>6.84</v>
      </c>
      <c r="C16" s="19">
        <v>1.75</v>
      </c>
      <c r="D16" s="19">
        <v>10.96</v>
      </c>
      <c r="E16" s="19">
        <v>3.24</v>
      </c>
      <c r="F16" s="22"/>
      <c r="G16" s="22"/>
      <c r="H16" s="22"/>
      <c r="I16" s="22"/>
      <c r="J16" s="20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21"/>
      <c r="Z16" s="14">
        <f t="shared" si="0"/>
        <v>-6.84</v>
      </c>
      <c r="AB16" s="14">
        <f t="shared" si="1"/>
        <v>-6.84</v>
      </c>
    </row>
    <row r="17" spans="1:31" x14ac:dyDescent="0.4">
      <c r="A17" s="69" t="s">
        <v>74</v>
      </c>
      <c r="B17" s="19">
        <v>7.08</v>
      </c>
      <c r="C17" s="19">
        <v>1.81</v>
      </c>
      <c r="D17" s="19">
        <v>11.31</v>
      </c>
      <c r="E17" s="19">
        <v>3.74</v>
      </c>
      <c r="F17" s="19">
        <v>8.86</v>
      </c>
      <c r="G17" s="19">
        <v>2.06</v>
      </c>
      <c r="H17" s="19">
        <v>12.68</v>
      </c>
      <c r="I17" s="19">
        <v>3.82</v>
      </c>
      <c r="J17" s="20"/>
      <c r="K17" s="16"/>
      <c r="L17" s="16"/>
      <c r="M17" s="16"/>
      <c r="N17" s="16"/>
      <c r="O17" s="16"/>
      <c r="P17" s="16"/>
      <c r="Q17" s="16"/>
      <c r="R17" s="16" t="s">
        <v>87</v>
      </c>
      <c r="S17" s="16" t="s">
        <v>90</v>
      </c>
      <c r="T17" s="16" t="s">
        <v>89</v>
      </c>
      <c r="U17" s="16" t="s">
        <v>97</v>
      </c>
      <c r="V17" s="16" t="s">
        <v>102</v>
      </c>
      <c r="W17" s="16" t="s">
        <v>98</v>
      </c>
      <c r="X17" s="21" t="s">
        <v>92</v>
      </c>
      <c r="Z17" s="14">
        <f t="shared" si="0"/>
        <v>1.7799999999999994</v>
      </c>
      <c r="AB17" s="14">
        <f t="shared" si="1"/>
        <v>-7.08</v>
      </c>
    </row>
    <row r="18" spans="1:31" x14ac:dyDescent="0.4">
      <c r="A18" s="69"/>
      <c r="B18" s="19">
        <v>7.42</v>
      </c>
      <c r="C18" s="19">
        <v>2.02</v>
      </c>
      <c r="D18" s="19">
        <v>11.86</v>
      </c>
      <c r="E18" s="19">
        <v>3.91</v>
      </c>
      <c r="F18" s="23"/>
      <c r="G18" s="23"/>
      <c r="H18" s="23"/>
      <c r="I18" s="23"/>
      <c r="J18" s="20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21"/>
      <c r="Z18" s="14">
        <f t="shared" si="0"/>
        <v>-7.42</v>
      </c>
      <c r="AB18" s="14">
        <f t="shared" si="1"/>
        <v>-7.42</v>
      </c>
    </row>
    <row r="19" spans="1:31" x14ac:dyDescent="0.4">
      <c r="A19" s="69" t="s">
        <v>75</v>
      </c>
      <c r="B19" s="19">
        <v>7.36</v>
      </c>
      <c r="C19" s="19">
        <v>1.83</v>
      </c>
      <c r="D19" s="19">
        <v>11.65</v>
      </c>
      <c r="E19" s="19">
        <v>3.23</v>
      </c>
      <c r="F19" s="19">
        <v>9.11</v>
      </c>
      <c r="G19" s="19">
        <v>1.7</v>
      </c>
      <c r="H19" s="19">
        <v>13.1</v>
      </c>
      <c r="I19" s="19">
        <v>3.45</v>
      </c>
      <c r="J19" s="20"/>
      <c r="K19" s="16"/>
      <c r="L19" s="16"/>
      <c r="M19" s="16"/>
      <c r="N19" s="16"/>
      <c r="O19" s="16"/>
      <c r="P19" s="16"/>
      <c r="Q19" s="16"/>
      <c r="R19" s="16" t="s">
        <v>87</v>
      </c>
      <c r="S19" s="16" t="s">
        <v>88</v>
      </c>
      <c r="T19" s="16" t="s">
        <v>89</v>
      </c>
      <c r="U19" s="16" t="s">
        <v>90</v>
      </c>
      <c r="V19" s="16" t="s">
        <v>102</v>
      </c>
      <c r="W19" s="16" t="s">
        <v>98</v>
      </c>
      <c r="X19" s="21" t="s">
        <v>92</v>
      </c>
      <c r="Z19" s="14">
        <f t="shared" si="0"/>
        <v>1.7499999999999991</v>
      </c>
      <c r="AB19" s="14">
        <f t="shared" si="1"/>
        <v>-7.36</v>
      </c>
    </row>
    <row r="20" spans="1:31" x14ac:dyDescent="0.4">
      <c r="A20" s="69"/>
      <c r="B20" s="19">
        <v>7</v>
      </c>
      <c r="C20" s="19">
        <v>1.6</v>
      </c>
      <c r="D20" s="19">
        <v>11.02</v>
      </c>
      <c r="E20" s="19">
        <v>3.04</v>
      </c>
      <c r="F20" s="23"/>
      <c r="G20" s="23"/>
      <c r="H20" s="23"/>
      <c r="I20" s="23"/>
      <c r="J20" s="20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5"/>
      <c r="Z20" s="14">
        <f t="shared" si="0"/>
        <v>-7</v>
      </c>
      <c r="AB20" s="14">
        <f t="shared" si="1"/>
        <v>-7</v>
      </c>
    </row>
    <row r="21" spans="1:31" x14ac:dyDescent="0.4">
      <c r="A21" s="68"/>
      <c r="B21" s="24"/>
      <c r="C21" s="24"/>
      <c r="D21" s="24"/>
      <c r="E21" s="24"/>
      <c r="F21" s="24"/>
      <c r="G21" s="24"/>
      <c r="H21" s="24"/>
      <c r="I21" s="24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5"/>
      <c r="Z21" s="14">
        <f t="shared" si="0"/>
        <v>0</v>
      </c>
      <c r="AB21" s="14">
        <f t="shared" si="1"/>
        <v>0</v>
      </c>
    </row>
    <row r="22" spans="1:31" x14ac:dyDescent="0.4">
      <c r="A22" s="264" t="s">
        <v>40</v>
      </c>
      <c r="B22" s="265">
        <v>8.66</v>
      </c>
      <c r="C22" s="265">
        <v>1.1000000000000001</v>
      </c>
      <c r="D22" s="265">
        <v>13.2</v>
      </c>
      <c r="E22" s="265">
        <v>1.8</v>
      </c>
      <c r="F22" s="265">
        <v>14.9</v>
      </c>
      <c r="G22" s="265">
        <v>3.6</v>
      </c>
      <c r="H22" s="265">
        <v>19.399999999999999</v>
      </c>
      <c r="I22" s="265">
        <v>4.5</v>
      </c>
      <c r="J22" s="266">
        <v>8.8000000000000007</v>
      </c>
      <c r="K22" s="266">
        <v>1.5</v>
      </c>
      <c r="L22" s="266">
        <v>13</v>
      </c>
      <c r="M22" s="266">
        <v>2.4</v>
      </c>
      <c r="N22" s="266">
        <v>9.0399999999999991</v>
      </c>
      <c r="O22" s="266">
        <v>0.7</v>
      </c>
      <c r="P22" s="266">
        <v>13.7</v>
      </c>
      <c r="Q22" s="266">
        <v>1.8</v>
      </c>
      <c r="R22" s="16" t="s">
        <v>87</v>
      </c>
      <c r="S22" s="16" t="s">
        <v>88</v>
      </c>
      <c r="T22" s="16" t="s">
        <v>89</v>
      </c>
      <c r="U22" s="16" t="s">
        <v>97</v>
      </c>
      <c r="V22" s="16" t="s">
        <v>102</v>
      </c>
      <c r="W22" s="16" t="s">
        <v>98</v>
      </c>
      <c r="X22" s="15" t="s">
        <v>92</v>
      </c>
      <c r="Z22" s="14">
        <f t="shared" si="0"/>
        <v>6.24</v>
      </c>
      <c r="AB22" s="14">
        <f t="shared" si="1"/>
        <v>0.14000000000000057</v>
      </c>
    </row>
    <row r="23" spans="1:31" x14ac:dyDescent="0.4">
      <c r="A23" s="267"/>
      <c r="B23" s="265">
        <v>8.65</v>
      </c>
      <c r="C23" s="265">
        <v>1.3</v>
      </c>
      <c r="D23" s="265">
        <v>12.9</v>
      </c>
      <c r="E23" s="265">
        <v>1.9</v>
      </c>
      <c r="F23" s="268"/>
      <c r="G23" s="268"/>
      <c r="H23" s="268"/>
      <c r="I23" s="268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5"/>
      <c r="Z23" s="14">
        <f t="shared" si="0"/>
        <v>-8.65</v>
      </c>
      <c r="AB23" s="14">
        <f t="shared" si="1"/>
        <v>-8.65</v>
      </c>
    </row>
    <row r="24" spans="1:31" x14ac:dyDescent="0.4">
      <c r="A24" s="264" t="s">
        <v>45</v>
      </c>
      <c r="B24" s="265">
        <v>8.41</v>
      </c>
      <c r="C24" s="265">
        <v>0.93</v>
      </c>
      <c r="D24" s="265">
        <v>13.06</v>
      </c>
      <c r="E24" s="265">
        <v>1.6</v>
      </c>
      <c r="F24" s="265">
        <v>17.3</v>
      </c>
      <c r="G24" s="265">
        <v>4.2</v>
      </c>
      <c r="H24" s="265">
        <v>22.6</v>
      </c>
      <c r="I24" s="265">
        <v>5</v>
      </c>
      <c r="J24" s="16"/>
      <c r="K24" s="16"/>
      <c r="L24" s="16"/>
      <c r="M24" s="16"/>
      <c r="N24" s="16"/>
      <c r="O24" s="16"/>
      <c r="P24" s="16"/>
      <c r="Q24" s="16"/>
      <c r="R24" s="16" t="s">
        <v>87</v>
      </c>
      <c r="S24" s="16" t="s">
        <v>88</v>
      </c>
      <c r="T24" s="16" t="s">
        <v>89</v>
      </c>
      <c r="U24" s="16" t="s">
        <v>90</v>
      </c>
      <c r="V24" s="16" t="s">
        <v>102</v>
      </c>
      <c r="W24" s="16" t="s">
        <v>98</v>
      </c>
      <c r="X24" s="15" t="s">
        <v>92</v>
      </c>
      <c r="Z24" s="14">
        <f t="shared" si="0"/>
        <v>8.89</v>
      </c>
      <c r="AB24" s="14">
        <f t="shared" si="1"/>
        <v>-8.41</v>
      </c>
    </row>
    <row r="25" spans="1:31" x14ac:dyDescent="0.4">
      <c r="A25" s="68"/>
      <c r="B25" s="265">
        <v>8.3800000000000008</v>
      </c>
      <c r="C25" s="265">
        <v>1.27</v>
      </c>
      <c r="D25" s="265">
        <v>12.8</v>
      </c>
      <c r="E25" s="265">
        <v>2.17</v>
      </c>
      <c r="F25" s="268"/>
      <c r="G25" s="268"/>
      <c r="H25" s="268"/>
      <c r="I25" s="268"/>
      <c r="J25" s="16"/>
      <c r="K25" s="16"/>
      <c r="L25" s="16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15"/>
      <c r="Z25" s="14">
        <f t="shared" si="0"/>
        <v>-8.3800000000000008</v>
      </c>
      <c r="AB25" s="14">
        <f t="shared" si="1"/>
        <v>-8.3800000000000008</v>
      </c>
    </row>
    <row r="26" spans="1:31" x14ac:dyDescent="0.4">
      <c r="A26" s="70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</row>
    <row r="27" spans="1:31" x14ac:dyDescent="0.4">
      <c r="A27" s="7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31" x14ac:dyDescent="0.4">
      <c r="A28" s="72"/>
      <c r="B28" s="211" t="s">
        <v>103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80"/>
      <c r="O28" s="80"/>
      <c r="P28" s="80"/>
      <c r="Q28" s="80"/>
      <c r="R28" s="29"/>
      <c r="S28" s="29"/>
      <c r="T28" s="29"/>
      <c r="U28" s="29"/>
      <c r="V28" s="29"/>
      <c r="W28" s="29"/>
      <c r="X28" s="29"/>
      <c r="Y28" s="29"/>
      <c r="Z28" s="29"/>
      <c r="AA28" s="13"/>
    </row>
    <row r="29" spans="1:31" x14ac:dyDescent="0.4">
      <c r="A29" s="262" t="s">
        <v>41</v>
      </c>
      <c r="B29" s="263" t="s">
        <v>2</v>
      </c>
      <c r="C29" s="263" t="s">
        <v>3</v>
      </c>
      <c r="D29" s="263" t="s">
        <v>4</v>
      </c>
      <c r="E29" s="263" t="s">
        <v>3</v>
      </c>
      <c r="F29" s="263" t="s">
        <v>81</v>
      </c>
      <c r="G29" s="263" t="s">
        <v>3</v>
      </c>
      <c r="H29" s="263" t="s">
        <v>82</v>
      </c>
      <c r="I29" s="263" t="s">
        <v>3</v>
      </c>
      <c r="J29" s="263" t="s">
        <v>2</v>
      </c>
      <c r="K29" s="263" t="s">
        <v>3</v>
      </c>
      <c r="L29" s="263" t="s">
        <v>4</v>
      </c>
      <c r="M29" s="263" t="s">
        <v>3</v>
      </c>
      <c r="N29" s="263" t="s">
        <v>2</v>
      </c>
      <c r="O29" s="263" t="s">
        <v>3</v>
      </c>
      <c r="P29" s="263" t="s">
        <v>4</v>
      </c>
      <c r="Q29" s="263" t="s">
        <v>3</v>
      </c>
      <c r="R29" s="203" t="s">
        <v>104</v>
      </c>
      <c r="S29" s="203"/>
      <c r="T29" s="203"/>
      <c r="U29" s="203" t="s">
        <v>83</v>
      </c>
      <c r="V29" s="203"/>
      <c r="W29" s="203"/>
      <c r="X29" s="203"/>
      <c r="Y29" s="203"/>
      <c r="Z29" s="203"/>
      <c r="AA29" s="204"/>
      <c r="AC29" s="14" t="s">
        <v>84</v>
      </c>
      <c r="AE29" s="14" t="s">
        <v>85</v>
      </c>
    </row>
    <row r="30" spans="1:31" x14ac:dyDescent="0.4">
      <c r="A30" s="264" t="s">
        <v>30</v>
      </c>
      <c r="B30" s="265">
        <v>8.3000000000000007</v>
      </c>
      <c r="C30" s="265">
        <v>1.6</v>
      </c>
      <c r="D30" s="265">
        <v>12.5</v>
      </c>
      <c r="E30" s="265">
        <v>2.8</v>
      </c>
      <c r="F30" s="265">
        <v>13.3</v>
      </c>
      <c r="G30" s="265">
        <v>4.2</v>
      </c>
      <c r="H30" s="265">
        <v>18.7</v>
      </c>
      <c r="I30" s="265">
        <v>5.4</v>
      </c>
      <c r="J30" s="269">
        <v>7.9</v>
      </c>
      <c r="K30" s="269">
        <v>1.3</v>
      </c>
      <c r="L30" s="269">
        <v>12.4</v>
      </c>
      <c r="M30" s="269">
        <v>2.1</v>
      </c>
      <c r="N30" s="266">
        <v>8.8000000000000007</v>
      </c>
      <c r="O30" s="266">
        <v>1.7</v>
      </c>
      <c r="P30" s="266">
        <v>12.9</v>
      </c>
      <c r="Q30" s="266">
        <v>2.8</v>
      </c>
      <c r="R30" s="200" t="s">
        <v>105</v>
      </c>
      <c r="S30" s="200"/>
      <c r="T30" s="200"/>
      <c r="U30" s="25" t="s">
        <v>87</v>
      </c>
      <c r="V30" s="25" t="s">
        <v>88</v>
      </c>
      <c r="W30" s="25" t="s">
        <v>89</v>
      </c>
      <c r="X30" s="25" t="s">
        <v>97</v>
      </c>
      <c r="Y30" s="25" t="s">
        <v>102</v>
      </c>
      <c r="Z30" s="25" t="s">
        <v>91</v>
      </c>
      <c r="AA30" s="270" t="s">
        <v>92</v>
      </c>
      <c r="AC30" s="14">
        <f>F30-B30</f>
        <v>5</v>
      </c>
      <c r="AE30" s="14">
        <f>J30-B30</f>
        <v>-0.40000000000000036</v>
      </c>
    </row>
    <row r="31" spans="1:31" x14ac:dyDescent="0.4">
      <c r="A31" s="267"/>
      <c r="B31" s="265">
        <v>8.11</v>
      </c>
      <c r="C31" s="265">
        <v>1.6</v>
      </c>
      <c r="D31" s="265">
        <v>12.1</v>
      </c>
      <c r="E31" s="265">
        <v>2.7</v>
      </c>
      <c r="F31" s="268"/>
      <c r="G31" s="268"/>
      <c r="H31" s="268"/>
      <c r="I31" s="268"/>
      <c r="J31" s="24"/>
      <c r="K31" s="24"/>
      <c r="L31" s="30"/>
      <c r="M31" s="25"/>
      <c r="N31" s="25"/>
      <c r="O31" s="25"/>
      <c r="P31" s="25"/>
      <c r="Q31" s="25"/>
      <c r="R31" s="200"/>
      <c r="S31" s="200"/>
      <c r="T31" s="200"/>
      <c r="U31" s="25"/>
      <c r="V31" s="25"/>
      <c r="W31" s="25"/>
      <c r="X31" s="25"/>
      <c r="Y31" s="25"/>
      <c r="Z31" s="25"/>
      <c r="AA31" s="15"/>
      <c r="AC31" s="14">
        <f t="shared" ref="AC31:AC74" si="2">F31-B31</f>
        <v>-8.11</v>
      </c>
      <c r="AE31" s="14">
        <f t="shared" ref="AE31:AE74" si="3">J31-B31</f>
        <v>-8.11</v>
      </c>
    </row>
    <row r="32" spans="1:31" x14ac:dyDescent="0.4">
      <c r="A32" s="264" t="s">
        <v>33</v>
      </c>
      <c r="B32" s="265">
        <v>7.5</v>
      </c>
      <c r="C32" s="265">
        <v>1.4</v>
      </c>
      <c r="D32" s="265">
        <v>11</v>
      </c>
      <c r="E32" s="265">
        <v>2.2000000000000002</v>
      </c>
      <c r="F32" s="265">
        <v>15.2</v>
      </c>
      <c r="G32" s="265">
        <v>8.1</v>
      </c>
      <c r="H32" s="265">
        <v>19.600000000000001</v>
      </c>
      <c r="I32" s="265">
        <v>7.4</v>
      </c>
      <c r="J32" s="24"/>
      <c r="K32" s="24"/>
      <c r="L32" s="30"/>
      <c r="M32" s="25"/>
      <c r="N32" s="25"/>
      <c r="O32" s="25"/>
      <c r="P32" s="25"/>
      <c r="Q32" s="25"/>
      <c r="R32" s="200" t="s">
        <v>106</v>
      </c>
      <c r="S32" s="200"/>
      <c r="T32" s="200"/>
      <c r="U32" s="25" t="s">
        <v>87</v>
      </c>
      <c r="V32" s="25" t="s">
        <v>88</v>
      </c>
      <c r="W32" s="25" t="s">
        <v>89</v>
      </c>
      <c r="X32" s="25" t="s">
        <v>97</v>
      </c>
      <c r="Y32" s="25" t="s">
        <v>102</v>
      </c>
      <c r="Z32" s="25" t="s">
        <v>91</v>
      </c>
      <c r="AA32" s="270" t="s">
        <v>92</v>
      </c>
      <c r="AC32" s="14">
        <f t="shared" si="2"/>
        <v>7.6999999999999993</v>
      </c>
      <c r="AE32" s="14">
        <f t="shared" si="3"/>
        <v>-7.5</v>
      </c>
    </row>
    <row r="33" spans="1:31" x14ac:dyDescent="0.4">
      <c r="A33" s="267"/>
      <c r="B33" s="265">
        <v>7.3</v>
      </c>
      <c r="C33" s="265">
        <v>1.1000000000000001</v>
      </c>
      <c r="D33" s="265">
        <v>10.7</v>
      </c>
      <c r="E33" s="265">
        <v>1.9</v>
      </c>
      <c r="F33" s="268"/>
      <c r="G33" s="268"/>
      <c r="H33" s="268"/>
      <c r="I33" s="268"/>
      <c r="J33" s="24"/>
      <c r="K33" s="24"/>
      <c r="L33" s="30"/>
      <c r="M33" s="25"/>
      <c r="N33" s="25"/>
      <c r="O33" s="25"/>
      <c r="P33" s="25"/>
      <c r="Q33" s="25"/>
      <c r="R33" s="200"/>
      <c r="S33" s="200"/>
      <c r="T33" s="200"/>
      <c r="U33" s="25"/>
      <c r="V33" s="25"/>
      <c r="W33" s="25"/>
      <c r="X33" s="25"/>
      <c r="Y33" s="25"/>
      <c r="Z33" s="25"/>
      <c r="AA33" s="15"/>
      <c r="AC33" s="14">
        <f t="shared" si="2"/>
        <v>-7.3</v>
      </c>
      <c r="AE33" s="14">
        <f t="shared" si="3"/>
        <v>-7.3</v>
      </c>
    </row>
    <row r="34" spans="1:31" x14ac:dyDescent="0.4">
      <c r="A34" s="264" t="s">
        <v>34</v>
      </c>
      <c r="B34" s="265">
        <v>8.4</v>
      </c>
      <c r="C34" s="265">
        <v>1.6</v>
      </c>
      <c r="D34" s="265">
        <v>12.1</v>
      </c>
      <c r="E34" s="265">
        <v>2.4</v>
      </c>
      <c r="F34" s="265">
        <v>12.9</v>
      </c>
      <c r="G34" s="265">
        <v>4.3</v>
      </c>
      <c r="H34" s="265">
        <v>17.399999999999999</v>
      </c>
      <c r="I34" s="265">
        <v>4.8</v>
      </c>
      <c r="J34" s="24"/>
      <c r="K34" s="24"/>
      <c r="L34" s="30"/>
      <c r="M34" s="25"/>
      <c r="N34" s="25"/>
      <c r="O34" s="25"/>
      <c r="P34" s="25"/>
      <c r="Q34" s="25"/>
      <c r="R34" s="200" t="s">
        <v>107</v>
      </c>
      <c r="S34" s="200"/>
      <c r="T34" s="200"/>
      <c r="U34" s="25" t="s">
        <v>87</v>
      </c>
      <c r="V34" s="25" t="s">
        <v>88</v>
      </c>
      <c r="W34" s="25" t="s">
        <v>89</v>
      </c>
      <c r="X34" s="25" t="s">
        <v>97</v>
      </c>
      <c r="Y34" s="25" t="s">
        <v>102</v>
      </c>
      <c r="Z34" s="25" t="s">
        <v>91</v>
      </c>
      <c r="AA34" s="270" t="s">
        <v>92</v>
      </c>
      <c r="AC34" s="14">
        <f t="shared" si="2"/>
        <v>4.5</v>
      </c>
      <c r="AE34" s="14">
        <f t="shared" si="3"/>
        <v>-8.4</v>
      </c>
    </row>
    <row r="35" spans="1:31" x14ac:dyDescent="0.4">
      <c r="A35" s="267"/>
      <c r="B35" s="265">
        <v>8.4</v>
      </c>
      <c r="C35" s="265">
        <v>1.5</v>
      </c>
      <c r="D35" s="265">
        <v>11.9</v>
      </c>
      <c r="E35" s="265">
        <v>2.2999999999999998</v>
      </c>
      <c r="F35" s="268"/>
      <c r="G35" s="268"/>
      <c r="H35" s="268"/>
      <c r="I35" s="268"/>
      <c r="J35" s="24"/>
      <c r="K35" s="24"/>
      <c r="L35" s="30"/>
      <c r="M35" s="25"/>
      <c r="N35" s="25"/>
      <c r="O35" s="25"/>
      <c r="P35" s="25"/>
      <c r="Q35" s="25"/>
      <c r="R35" s="200"/>
      <c r="S35" s="200"/>
      <c r="T35" s="200"/>
      <c r="U35" s="25"/>
      <c r="V35" s="25"/>
      <c r="W35" s="25"/>
      <c r="X35" s="25"/>
      <c r="Y35" s="25"/>
      <c r="Z35" s="25"/>
      <c r="AA35" s="15"/>
      <c r="AC35" s="14">
        <f t="shared" si="2"/>
        <v>-8.4</v>
      </c>
      <c r="AE35" s="14">
        <f t="shared" si="3"/>
        <v>-8.4</v>
      </c>
    </row>
    <row r="36" spans="1:31" x14ac:dyDescent="0.4">
      <c r="A36" s="264" t="s">
        <v>108</v>
      </c>
      <c r="B36" s="265">
        <v>9.3000000000000007</v>
      </c>
      <c r="C36" s="265">
        <v>1.9</v>
      </c>
      <c r="D36" s="265">
        <v>13.7</v>
      </c>
      <c r="E36" s="265">
        <v>3.02</v>
      </c>
      <c r="F36" s="268">
        <v>14.3</v>
      </c>
      <c r="G36" s="268">
        <v>4</v>
      </c>
      <c r="H36" s="268">
        <v>19.309999999999999</v>
      </c>
      <c r="I36" s="268">
        <v>5.62</v>
      </c>
      <c r="J36" s="24"/>
      <c r="K36" s="24"/>
      <c r="L36" s="30"/>
      <c r="M36" s="25"/>
      <c r="N36" s="25"/>
      <c r="O36" s="25"/>
      <c r="P36" s="25"/>
      <c r="Q36" s="25"/>
      <c r="R36" s="200" t="s">
        <v>109</v>
      </c>
      <c r="S36" s="200"/>
      <c r="T36" s="200"/>
      <c r="U36" s="25" t="s">
        <v>87</v>
      </c>
      <c r="V36" s="25" t="s">
        <v>88</v>
      </c>
      <c r="W36" s="25" t="s">
        <v>89</v>
      </c>
      <c r="X36" s="25" t="s">
        <v>97</v>
      </c>
      <c r="Y36" s="25" t="s">
        <v>102</v>
      </c>
      <c r="Z36" s="25" t="s">
        <v>91</v>
      </c>
      <c r="AA36" s="270" t="s">
        <v>92</v>
      </c>
      <c r="AC36" s="14">
        <f t="shared" si="2"/>
        <v>5</v>
      </c>
      <c r="AE36" s="14">
        <f t="shared" si="3"/>
        <v>-9.3000000000000007</v>
      </c>
    </row>
    <row r="37" spans="1:31" x14ac:dyDescent="0.4">
      <c r="A37" s="267"/>
      <c r="B37" s="265">
        <v>9.8000000000000007</v>
      </c>
      <c r="C37" s="265">
        <v>1.92</v>
      </c>
      <c r="D37" s="265">
        <v>14.56</v>
      </c>
      <c r="E37" s="265">
        <v>3.03</v>
      </c>
      <c r="F37" s="268"/>
      <c r="G37" s="268"/>
      <c r="H37" s="268"/>
      <c r="I37" s="268"/>
      <c r="J37" s="24"/>
      <c r="K37" s="24"/>
      <c r="L37" s="30"/>
      <c r="M37" s="25"/>
      <c r="N37" s="25"/>
      <c r="O37" s="25"/>
      <c r="P37" s="25"/>
      <c r="Q37" s="25"/>
      <c r="R37" s="200"/>
      <c r="S37" s="200"/>
      <c r="T37" s="200"/>
      <c r="U37" s="25"/>
      <c r="V37" s="25"/>
      <c r="W37" s="25"/>
      <c r="X37" s="25"/>
      <c r="Y37" s="25"/>
      <c r="Z37" s="25"/>
      <c r="AA37" s="15"/>
      <c r="AC37" s="14">
        <f t="shared" si="2"/>
        <v>-9.8000000000000007</v>
      </c>
      <c r="AE37" s="14">
        <f t="shared" si="3"/>
        <v>-9.8000000000000007</v>
      </c>
    </row>
    <row r="38" spans="1:31" x14ac:dyDescent="0.4">
      <c r="A38" s="264" t="s">
        <v>110</v>
      </c>
      <c r="B38" s="265">
        <v>9.2200000000000006</v>
      </c>
      <c r="C38" s="265">
        <v>2.2000000000000002</v>
      </c>
      <c r="D38" s="265">
        <v>13.1</v>
      </c>
      <c r="E38" s="265">
        <v>3.1</v>
      </c>
      <c r="F38" s="268">
        <v>13.2</v>
      </c>
      <c r="G38" s="268">
        <v>5.36</v>
      </c>
      <c r="H38" s="268">
        <v>19.899999999999999</v>
      </c>
      <c r="I38" s="268">
        <v>6.34</v>
      </c>
      <c r="J38" s="24"/>
      <c r="K38" s="24"/>
      <c r="L38" s="30"/>
      <c r="M38" s="25"/>
      <c r="N38" s="25"/>
      <c r="O38" s="25"/>
      <c r="P38" s="25"/>
      <c r="Q38" s="25"/>
      <c r="R38" s="200" t="s">
        <v>111</v>
      </c>
      <c r="S38" s="200"/>
      <c r="T38" s="200"/>
      <c r="U38" s="25"/>
      <c r="V38" s="25"/>
      <c r="W38" s="25"/>
      <c r="X38" s="25"/>
      <c r="Y38" s="25"/>
      <c r="Z38" s="25"/>
      <c r="AA38" s="15"/>
      <c r="AC38" s="14">
        <f t="shared" si="2"/>
        <v>3.9799999999999986</v>
      </c>
      <c r="AE38" s="14">
        <f t="shared" si="3"/>
        <v>-9.2200000000000006</v>
      </c>
    </row>
    <row r="39" spans="1:31" x14ac:dyDescent="0.4">
      <c r="A39" s="68"/>
      <c r="B39" s="24">
        <v>8.9600000000000009</v>
      </c>
      <c r="C39" s="271">
        <v>1.98</v>
      </c>
      <c r="D39" s="24">
        <v>12.8</v>
      </c>
      <c r="E39" s="24">
        <v>2.93</v>
      </c>
      <c r="F39" s="24"/>
      <c r="G39" s="24"/>
      <c r="H39" s="24"/>
      <c r="I39" s="24"/>
      <c r="J39" s="24"/>
      <c r="K39" s="24"/>
      <c r="L39" s="30"/>
      <c r="M39" s="25"/>
      <c r="N39" s="25"/>
      <c r="O39" s="25"/>
      <c r="P39" s="25"/>
      <c r="Q39" s="25"/>
      <c r="R39" s="200"/>
      <c r="S39" s="200"/>
      <c r="T39" s="200"/>
      <c r="U39" s="25"/>
      <c r="V39" s="25"/>
      <c r="W39" s="25"/>
      <c r="X39" s="25"/>
      <c r="Y39" s="25"/>
      <c r="Z39" s="25"/>
      <c r="AA39" s="15"/>
      <c r="AC39" s="14">
        <f t="shared" si="2"/>
        <v>-8.9600000000000009</v>
      </c>
      <c r="AE39" s="14">
        <f t="shared" si="3"/>
        <v>-8.9600000000000009</v>
      </c>
    </row>
    <row r="40" spans="1:31" x14ac:dyDescent="0.4">
      <c r="A40" s="264" t="s">
        <v>40</v>
      </c>
      <c r="B40" s="265">
        <v>8.66</v>
      </c>
      <c r="C40" s="265">
        <v>1.1000000000000001</v>
      </c>
      <c r="D40" s="265">
        <v>13.2</v>
      </c>
      <c r="E40" s="265">
        <v>1.8</v>
      </c>
      <c r="F40" s="265">
        <v>14.9</v>
      </c>
      <c r="G40" s="265">
        <v>3.6</v>
      </c>
      <c r="H40" s="265">
        <v>19.399999999999999</v>
      </c>
      <c r="I40" s="265">
        <v>4.5</v>
      </c>
      <c r="J40" s="266">
        <v>8.8000000000000007</v>
      </c>
      <c r="K40" s="266">
        <v>1.5</v>
      </c>
      <c r="L40" s="266">
        <v>13</v>
      </c>
      <c r="M40" s="266">
        <v>2.4</v>
      </c>
      <c r="N40" s="272">
        <v>9.0399999999999991</v>
      </c>
      <c r="O40" s="272">
        <v>0.7</v>
      </c>
      <c r="P40" s="272">
        <v>13.7</v>
      </c>
      <c r="Q40" s="272">
        <v>1.8</v>
      </c>
      <c r="R40" s="200" t="s">
        <v>105</v>
      </c>
      <c r="S40" s="200"/>
      <c r="T40" s="200"/>
      <c r="U40" s="16" t="s">
        <v>87</v>
      </c>
      <c r="V40" s="16" t="s">
        <v>88</v>
      </c>
      <c r="W40" s="16" t="s">
        <v>89</v>
      </c>
      <c r="X40" s="16" t="s">
        <v>97</v>
      </c>
      <c r="Y40" s="16" t="s">
        <v>102</v>
      </c>
      <c r="Z40" s="16" t="s">
        <v>98</v>
      </c>
      <c r="AA40" s="15" t="s">
        <v>92</v>
      </c>
      <c r="AC40" s="14">
        <f t="shared" si="2"/>
        <v>6.24</v>
      </c>
      <c r="AE40" s="14">
        <f t="shared" si="3"/>
        <v>0.14000000000000057</v>
      </c>
    </row>
    <row r="41" spans="1:31" x14ac:dyDescent="0.4">
      <c r="A41" s="267"/>
      <c r="B41" s="265">
        <v>8.65</v>
      </c>
      <c r="C41" s="265">
        <v>1.3</v>
      </c>
      <c r="D41" s="265">
        <v>12.9</v>
      </c>
      <c r="E41" s="265">
        <v>1.9</v>
      </c>
      <c r="F41" s="268"/>
      <c r="G41" s="268"/>
      <c r="H41" s="268"/>
      <c r="I41" s="268"/>
      <c r="J41" s="24"/>
      <c r="K41" s="24"/>
      <c r="L41" s="30"/>
      <c r="M41" s="16"/>
      <c r="N41" s="16"/>
      <c r="O41" s="16"/>
      <c r="P41" s="16"/>
      <c r="Q41" s="16"/>
      <c r="R41" s="200"/>
      <c r="S41" s="200"/>
      <c r="T41" s="200"/>
      <c r="U41" s="25"/>
      <c r="V41" s="25"/>
      <c r="W41" s="25"/>
      <c r="X41" s="25"/>
      <c r="Y41" s="25"/>
      <c r="Z41" s="25"/>
      <c r="AA41" s="15"/>
      <c r="AC41" s="14">
        <f t="shared" si="2"/>
        <v>-8.65</v>
      </c>
      <c r="AE41" s="14">
        <f t="shared" si="3"/>
        <v>-8.65</v>
      </c>
    </row>
    <row r="42" spans="1:31" x14ac:dyDescent="0.4">
      <c r="A42" s="264" t="s">
        <v>57</v>
      </c>
      <c r="B42" s="265">
        <v>8.4499999999999993</v>
      </c>
      <c r="C42" s="265">
        <v>1.46</v>
      </c>
      <c r="D42" s="265">
        <v>12.32</v>
      </c>
      <c r="E42" s="265">
        <v>2.2999999999999998</v>
      </c>
      <c r="F42" s="265">
        <v>15.8</v>
      </c>
      <c r="G42" s="265">
        <v>4.8</v>
      </c>
      <c r="H42" s="265">
        <v>20.09</v>
      </c>
      <c r="I42" s="265">
        <v>5.93</v>
      </c>
      <c r="J42" s="24"/>
      <c r="K42" s="24"/>
      <c r="L42" s="30"/>
      <c r="M42" s="16"/>
      <c r="N42" s="16"/>
      <c r="O42" s="16"/>
      <c r="P42" s="16"/>
      <c r="Q42" s="16"/>
      <c r="R42" s="200" t="s">
        <v>109</v>
      </c>
      <c r="S42" s="200"/>
      <c r="T42" s="200"/>
      <c r="U42" s="25"/>
      <c r="V42" s="25"/>
      <c r="W42" s="25"/>
      <c r="X42" s="25"/>
      <c r="Y42" s="25"/>
      <c r="Z42" s="25"/>
      <c r="AA42" s="15"/>
      <c r="AC42" s="14">
        <f t="shared" si="2"/>
        <v>7.3500000000000014</v>
      </c>
      <c r="AE42" s="14">
        <f t="shared" si="3"/>
        <v>-8.4499999999999993</v>
      </c>
    </row>
    <row r="43" spans="1:31" x14ac:dyDescent="0.4">
      <c r="A43" s="264"/>
      <c r="B43" s="265">
        <v>8.51</v>
      </c>
      <c r="C43" s="265">
        <v>1.19</v>
      </c>
      <c r="D43" s="265">
        <v>12.5</v>
      </c>
      <c r="E43" s="265">
        <v>1.97</v>
      </c>
      <c r="F43" s="265"/>
      <c r="G43" s="265"/>
      <c r="H43" s="265"/>
      <c r="I43" s="265"/>
      <c r="J43" s="24"/>
      <c r="K43" s="24"/>
      <c r="L43" s="30"/>
      <c r="M43" s="16"/>
      <c r="N43" s="16"/>
      <c r="O43" s="16"/>
      <c r="P43" s="16"/>
      <c r="Q43" s="16"/>
      <c r="R43" s="200"/>
      <c r="S43" s="200"/>
      <c r="T43" s="200"/>
      <c r="U43" s="25"/>
      <c r="V43" s="25"/>
      <c r="W43" s="25"/>
      <c r="X43" s="25"/>
      <c r="Y43" s="25"/>
      <c r="Z43" s="25"/>
      <c r="AA43" s="15"/>
      <c r="AC43" s="14">
        <f t="shared" si="2"/>
        <v>-8.51</v>
      </c>
      <c r="AE43" s="14">
        <f t="shared" si="3"/>
        <v>-8.51</v>
      </c>
    </row>
    <row r="44" spans="1:31" x14ac:dyDescent="0.4">
      <c r="A44" s="264" t="s">
        <v>60</v>
      </c>
      <c r="B44" s="14">
        <v>8.14</v>
      </c>
      <c r="C44" s="14">
        <v>1.73</v>
      </c>
      <c r="D44" s="14">
        <v>12.32</v>
      </c>
      <c r="E44" s="14">
        <v>2.9</v>
      </c>
      <c r="F44" s="265">
        <v>12.64</v>
      </c>
      <c r="G44" s="265">
        <v>5.26</v>
      </c>
      <c r="H44" s="265">
        <v>14.47</v>
      </c>
      <c r="I44" s="265">
        <v>5.17</v>
      </c>
      <c r="J44" s="24"/>
      <c r="K44" s="24"/>
      <c r="L44" s="30"/>
      <c r="M44" s="16"/>
      <c r="N44" s="16"/>
      <c r="O44" s="16"/>
      <c r="P44" s="16"/>
      <c r="Q44" s="16"/>
      <c r="R44" s="200" t="s">
        <v>112</v>
      </c>
      <c r="S44" s="200"/>
      <c r="T44" s="200"/>
      <c r="U44" s="25"/>
      <c r="V44" s="25"/>
      <c r="W44" s="25"/>
      <c r="X44" s="25"/>
      <c r="Y44" s="25"/>
      <c r="Z44" s="25"/>
      <c r="AA44" s="15"/>
      <c r="AC44" s="14">
        <f t="shared" si="2"/>
        <v>4.5</v>
      </c>
      <c r="AE44" s="14">
        <f t="shared" si="3"/>
        <v>-8.14</v>
      </c>
    </row>
    <row r="45" spans="1:31" x14ac:dyDescent="0.4">
      <c r="A45" s="267"/>
      <c r="B45" s="14">
        <v>7.83</v>
      </c>
      <c r="C45" s="14">
        <v>1.78</v>
      </c>
      <c r="D45" s="14">
        <v>11.8</v>
      </c>
      <c r="E45" s="14">
        <v>2.9</v>
      </c>
      <c r="F45" s="268"/>
      <c r="G45" s="268"/>
      <c r="H45" s="268"/>
      <c r="I45" s="268"/>
      <c r="J45" s="24"/>
      <c r="K45" s="24"/>
      <c r="L45" s="30"/>
      <c r="M45" s="16"/>
      <c r="N45" s="16"/>
      <c r="O45" s="16"/>
      <c r="P45" s="16"/>
      <c r="Q45" s="16"/>
      <c r="R45" s="200"/>
      <c r="S45" s="200"/>
      <c r="T45" s="200"/>
      <c r="U45" s="25"/>
      <c r="V45" s="25"/>
      <c r="W45" s="25"/>
      <c r="X45" s="25"/>
      <c r="Y45" s="25"/>
      <c r="Z45" s="25"/>
      <c r="AA45" s="15"/>
      <c r="AC45" s="14">
        <f t="shared" si="2"/>
        <v>-7.83</v>
      </c>
      <c r="AE45" s="14">
        <f t="shared" si="3"/>
        <v>-7.83</v>
      </c>
    </row>
    <row r="46" spans="1:31" x14ac:dyDescent="0.4">
      <c r="A46" s="31" t="s">
        <v>64</v>
      </c>
      <c r="B46" s="19">
        <v>11.5</v>
      </c>
      <c r="C46" s="19">
        <v>1.4</v>
      </c>
      <c r="D46" s="19">
        <v>15.6</v>
      </c>
      <c r="E46" s="19">
        <v>2</v>
      </c>
      <c r="F46" s="19">
        <v>14.25</v>
      </c>
      <c r="G46" s="19">
        <v>1.23</v>
      </c>
      <c r="H46" s="19">
        <v>19</v>
      </c>
      <c r="I46" s="19">
        <v>1.8</v>
      </c>
      <c r="J46" s="22"/>
      <c r="K46" s="24"/>
      <c r="L46" s="30"/>
      <c r="M46" s="16"/>
      <c r="N46" s="16"/>
      <c r="O46" s="16"/>
      <c r="P46" s="16"/>
      <c r="Q46" s="16"/>
      <c r="R46" s="200" t="s">
        <v>109</v>
      </c>
      <c r="S46" s="200"/>
      <c r="T46" s="200"/>
      <c r="U46" s="25" t="s">
        <v>113</v>
      </c>
      <c r="V46" s="25"/>
      <c r="W46" s="25"/>
      <c r="X46" s="25"/>
      <c r="Y46" s="25"/>
      <c r="Z46" s="25"/>
      <c r="AA46" s="15"/>
      <c r="AC46" s="14">
        <f t="shared" si="2"/>
        <v>2.75</v>
      </c>
      <c r="AE46" s="14">
        <f t="shared" si="3"/>
        <v>-11.5</v>
      </c>
    </row>
    <row r="47" spans="1:31" x14ac:dyDescent="0.4">
      <c r="A47" s="32"/>
      <c r="B47" s="19">
        <v>11.4</v>
      </c>
      <c r="C47" s="19">
        <v>1.5</v>
      </c>
      <c r="D47" s="19">
        <v>15.4</v>
      </c>
      <c r="E47" s="19">
        <v>2</v>
      </c>
      <c r="F47" s="23"/>
      <c r="G47" s="23"/>
      <c r="H47" s="23"/>
      <c r="I47" s="23"/>
      <c r="J47" s="22"/>
      <c r="K47" s="24"/>
      <c r="L47" s="30"/>
      <c r="M47" s="16"/>
      <c r="N47" s="16"/>
      <c r="O47" s="16"/>
      <c r="P47" s="16"/>
      <c r="Q47" s="16"/>
      <c r="R47" s="200"/>
      <c r="S47" s="200"/>
      <c r="T47" s="200"/>
      <c r="U47" s="25"/>
      <c r="V47" s="25"/>
      <c r="W47" s="25"/>
      <c r="X47" s="25"/>
      <c r="Y47" s="25"/>
      <c r="Z47" s="25"/>
      <c r="AA47" s="15"/>
      <c r="AC47" s="14">
        <f t="shared" si="2"/>
        <v>-11.4</v>
      </c>
      <c r="AE47" s="14">
        <f t="shared" si="3"/>
        <v>-11.4</v>
      </c>
    </row>
    <row r="48" spans="1:31" x14ac:dyDescent="0.4">
      <c r="A48" s="68" t="s">
        <v>69</v>
      </c>
      <c r="B48" s="24">
        <v>8.41</v>
      </c>
      <c r="C48" s="24">
        <v>1.44</v>
      </c>
      <c r="D48" s="24">
        <v>12.58</v>
      </c>
      <c r="E48" s="24">
        <v>2.42</v>
      </c>
      <c r="F48" s="24">
        <v>15.65</v>
      </c>
      <c r="G48" s="24">
        <v>9.8000000000000007</v>
      </c>
      <c r="H48" s="24">
        <v>18.34</v>
      </c>
      <c r="I48" s="24">
        <v>10.54</v>
      </c>
      <c r="J48" s="273">
        <v>8.33</v>
      </c>
      <c r="K48" s="273">
        <v>1.36</v>
      </c>
      <c r="L48" s="273">
        <v>12.62</v>
      </c>
      <c r="M48" s="273">
        <v>2</v>
      </c>
      <c r="N48" s="273">
        <v>8.1</v>
      </c>
      <c r="O48" s="273">
        <v>0.7</v>
      </c>
      <c r="P48" s="14">
        <v>11.9</v>
      </c>
      <c r="Q48" s="14">
        <v>2.4</v>
      </c>
      <c r="R48" s="200" t="s">
        <v>105</v>
      </c>
      <c r="S48" s="200"/>
      <c r="T48" s="200"/>
      <c r="U48" s="25" t="s">
        <v>87</v>
      </c>
      <c r="V48" s="25" t="s">
        <v>88</v>
      </c>
      <c r="W48" s="25" t="s">
        <v>89</v>
      </c>
      <c r="X48" s="25" t="s">
        <v>97</v>
      </c>
      <c r="Y48" s="25" t="s">
        <v>114</v>
      </c>
      <c r="Z48" s="25" t="s">
        <v>91</v>
      </c>
      <c r="AA48" s="15"/>
      <c r="AC48" s="14">
        <f t="shared" si="2"/>
        <v>7.24</v>
      </c>
      <c r="AE48" s="14">
        <f t="shared" si="3"/>
        <v>-8.0000000000000071E-2</v>
      </c>
    </row>
    <row r="49" spans="1:31" x14ac:dyDescent="0.4">
      <c r="A49" s="68"/>
      <c r="B49" s="24">
        <v>8.5399999999999991</v>
      </c>
      <c r="C49" s="24">
        <v>1.41</v>
      </c>
      <c r="D49" s="24">
        <v>12.7</v>
      </c>
      <c r="E49" s="24">
        <v>2.14</v>
      </c>
      <c r="F49" s="24"/>
      <c r="G49" s="24"/>
      <c r="H49" s="24"/>
      <c r="I49" s="24"/>
      <c r="J49" s="24"/>
      <c r="K49" s="24"/>
      <c r="L49" s="30"/>
      <c r="M49" s="16"/>
      <c r="N49" s="16"/>
      <c r="O49" s="16"/>
      <c r="P49" s="16"/>
      <c r="Q49" s="16"/>
      <c r="R49" s="200"/>
      <c r="S49" s="200"/>
      <c r="T49" s="200"/>
      <c r="U49" s="25"/>
      <c r="V49" s="25"/>
      <c r="W49" s="25"/>
      <c r="X49" s="25"/>
      <c r="Y49" s="25"/>
      <c r="Z49" s="25"/>
      <c r="AA49" s="15"/>
      <c r="AC49" s="14">
        <f t="shared" si="2"/>
        <v>-8.5399999999999991</v>
      </c>
      <c r="AE49" s="14">
        <f t="shared" si="3"/>
        <v>-8.5399999999999991</v>
      </c>
    </row>
    <row r="50" spans="1:31" x14ac:dyDescent="0.4">
      <c r="A50" s="68" t="s">
        <v>70</v>
      </c>
      <c r="B50" s="24">
        <v>8.5</v>
      </c>
      <c r="C50" s="24">
        <v>1.5</v>
      </c>
      <c r="D50" s="24">
        <v>12.65</v>
      </c>
      <c r="E50" s="24">
        <v>2.4700000000000002</v>
      </c>
      <c r="F50" s="24">
        <v>11.1</v>
      </c>
      <c r="G50" s="24">
        <v>4.34</v>
      </c>
      <c r="H50" s="24">
        <v>14.24</v>
      </c>
      <c r="I50" s="24">
        <v>5.18</v>
      </c>
      <c r="J50" s="24"/>
      <c r="K50" s="24"/>
      <c r="L50" s="30"/>
      <c r="M50" s="16"/>
      <c r="N50" s="16"/>
      <c r="O50" s="16"/>
      <c r="P50" s="16"/>
      <c r="Q50" s="16"/>
      <c r="R50" s="200" t="s">
        <v>109</v>
      </c>
      <c r="S50" s="200"/>
      <c r="T50" s="200"/>
      <c r="U50" s="25" t="s">
        <v>87</v>
      </c>
      <c r="V50" s="25" t="s">
        <v>88</v>
      </c>
      <c r="W50" s="25" t="s">
        <v>89</v>
      </c>
      <c r="X50" s="25" t="s">
        <v>97</v>
      </c>
      <c r="Y50" s="25" t="s">
        <v>114</v>
      </c>
      <c r="Z50" s="25" t="s">
        <v>91</v>
      </c>
      <c r="AA50" s="15"/>
      <c r="AC50" s="14">
        <f t="shared" si="2"/>
        <v>2.5999999999999996</v>
      </c>
      <c r="AE50" s="14">
        <f t="shared" si="3"/>
        <v>-8.5</v>
      </c>
    </row>
    <row r="51" spans="1:31" x14ac:dyDescent="0.4">
      <c r="A51" s="68"/>
      <c r="B51" s="24">
        <v>7.99</v>
      </c>
      <c r="C51" s="24">
        <v>1.65</v>
      </c>
      <c r="D51" s="24">
        <v>11.9</v>
      </c>
      <c r="E51" s="24">
        <v>2.7</v>
      </c>
      <c r="F51" s="24"/>
      <c r="G51" s="24"/>
      <c r="H51" s="24"/>
      <c r="I51" s="24"/>
      <c r="J51" s="24"/>
      <c r="K51" s="24"/>
      <c r="L51" s="30"/>
      <c r="M51" s="16"/>
      <c r="N51" s="16"/>
      <c r="O51" s="16"/>
      <c r="P51" s="16"/>
      <c r="Q51" s="16"/>
      <c r="R51" s="200"/>
      <c r="S51" s="200"/>
      <c r="T51" s="200"/>
      <c r="U51" s="25"/>
      <c r="V51" s="25"/>
      <c r="W51" s="25"/>
      <c r="X51" s="25"/>
      <c r="Y51" s="25"/>
      <c r="Z51" s="25"/>
      <c r="AA51" s="15"/>
      <c r="AC51" s="14">
        <f t="shared" si="2"/>
        <v>-7.99</v>
      </c>
      <c r="AE51" s="14">
        <f t="shared" si="3"/>
        <v>-7.99</v>
      </c>
    </row>
    <row r="52" spans="1:31" x14ac:dyDescent="0.4">
      <c r="A52" s="68" t="s">
        <v>71</v>
      </c>
      <c r="B52" s="24">
        <v>6.72</v>
      </c>
      <c r="C52" s="24">
        <v>1.76</v>
      </c>
      <c r="D52" s="24">
        <v>11.16</v>
      </c>
      <c r="E52" s="24">
        <v>3.59</v>
      </c>
      <c r="F52" s="24">
        <v>8.7799999999999994</v>
      </c>
      <c r="G52" s="24">
        <v>1.82</v>
      </c>
      <c r="H52" s="24">
        <v>12.63</v>
      </c>
      <c r="I52" s="24">
        <v>3.77</v>
      </c>
      <c r="J52" s="266">
        <v>7.1</v>
      </c>
      <c r="K52" s="266">
        <v>1.78</v>
      </c>
      <c r="L52" s="266">
        <v>11.17</v>
      </c>
      <c r="M52" s="266">
        <v>2.91</v>
      </c>
      <c r="N52" s="266">
        <v>7.2</v>
      </c>
      <c r="O52" s="266">
        <v>1.9</v>
      </c>
      <c r="P52" s="266">
        <v>11.6</v>
      </c>
      <c r="Q52" s="266">
        <v>3.8</v>
      </c>
      <c r="R52" s="200" t="s">
        <v>112</v>
      </c>
      <c r="S52" s="200"/>
      <c r="T52" s="200"/>
      <c r="U52" s="25" t="s">
        <v>87</v>
      </c>
      <c r="V52" s="25" t="s">
        <v>88</v>
      </c>
      <c r="W52" s="25" t="s">
        <v>89</v>
      </c>
      <c r="X52" s="25" t="s">
        <v>97</v>
      </c>
      <c r="Y52" s="25" t="s">
        <v>114</v>
      </c>
      <c r="Z52" s="25" t="s">
        <v>91</v>
      </c>
      <c r="AA52" s="15"/>
      <c r="AC52" s="14">
        <f t="shared" si="2"/>
        <v>2.0599999999999996</v>
      </c>
      <c r="AE52" s="14">
        <f t="shared" si="3"/>
        <v>0.37999999999999989</v>
      </c>
    </row>
    <row r="53" spans="1:31" x14ac:dyDescent="0.4">
      <c r="A53" s="68"/>
      <c r="B53" s="24">
        <v>6.84</v>
      </c>
      <c r="C53" s="24">
        <v>1.75</v>
      </c>
      <c r="D53" s="24">
        <v>10.96</v>
      </c>
      <c r="E53" s="24">
        <v>3.24</v>
      </c>
      <c r="F53" s="24"/>
      <c r="G53" s="24"/>
      <c r="H53" s="24"/>
      <c r="I53" s="24"/>
      <c r="J53" s="24"/>
      <c r="K53" s="24"/>
      <c r="L53" s="30"/>
      <c r="M53" s="16"/>
      <c r="N53" s="16"/>
      <c r="O53" s="16"/>
      <c r="P53" s="16"/>
      <c r="Q53" s="16"/>
      <c r="R53" s="200"/>
      <c r="S53" s="200"/>
      <c r="T53" s="200"/>
      <c r="U53" s="25"/>
      <c r="V53" s="25"/>
      <c r="W53" s="25"/>
      <c r="X53" s="25"/>
      <c r="Y53" s="25"/>
      <c r="Z53" s="25"/>
      <c r="AA53" s="15"/>
      <c r="AC53" s="14">
        <f t="shared" si="2"/>
        <v>-6.84</v>
      </c>
      <c r="AE53" s="14">
        <f t="shared" si="3"/>
        <v>-6.84</v>
      </c>
    </row>
    <row r="54" spans="1:31" x14ac:dyDescent="0.4">
      <c r="A54" s="6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30"/>
      <c r="M54" s="16"/>
      <c r="N54" s="16"/>
      <c r="O54" s="16"/>
      <c r="P54" s="16"/>
      <c r="Q54" s="16"/>
      <c r="R54" s="81"/>
      <c r="S54" s="81"/>
      <c r="T54" s="81"/>
      <c r="U54" s="25"/>
      <c r="V54" s="25"/>
      <c r="W54" s="25"/>
      <c r="X54" s="25"/>
      <c r="Y54" s="25"/>
      <c r="Z54" s="25"/>
      <c r="AA54" s="15"/>
      <c r="AC54" s="14">
        <f t="shared" si="2"/>
        <v>0</v>
      </c>
      <c r="AE54" s="14">
        <f t="shared" si="3"/>
        <v>0</v>
      </c>
    </row>
    <row r="55" spans="1:31" x14ac:dyDescent="0.4">
      <c r="A55" s="73" t="s">
        <v>115</v>
      </c>
      <c r="B55" s="25">
        <v>8.99</v>
      </c>
      <c r="C55" s="25">
        <v>1.62</v>
      </c>
      <c r="D55" s="25">
        <v>12.82</v>
      </c>
      <c r="E55" s="25">
        <v>2.46</v>
      </c>
      <c r="F55" s="25">
        <v>14.3</v>
      </c>
      <c r="G55" s="25">
        <v>3.21</v>
      </c>
      <c r="H55" s="25">
        <v>18.2</v>
      </c>
      <c r="I55" s="25">
        <v>4.2</v>
      </c>
      <c r="J55" s="25">
        <v>7.11</v>
      </c>
      <c r="K55" s="33">
        <v>0.15</v>
      </c>
      <c r="L55" s="33">
        <v>11.24</v>
      </c>
      <c r="M55" s="33">
        <v>1.1000000000000001</v>
      </c>
      <c r="N55" s="14">
        <v>7.1</v>
      </c>
      <c r="O55" s="14">
        <v>0.8</v>
      </c>
      <c r="P55" s="14">
        <v>11.1</v>
      </c>
      <c r="Q55" s="14">
        <v>0.9</v>
      </c>
      <c r="R55" s="200" t="s">
        <v>105</v>
      </c>
      <c r="S55" s="200"/>
      <c r="T55" s="200"/>
      <c r="U55" s="25" t="s">
        <v>87</v>
      </c>
      <c r="V55" s="25" t="s">
        <v>88</v>
      </c>
      <c r="W55" s="25" t="s">
        <v>89</v>
      </c>
      <c r="X55" s="25" t="s">
        <v>97</v>
      </c>
      <c r="Y55" s="25" t="s">
        <v>98</v>
      </c>
      <c r="Z55" s="25" t="s">
        <v>92</v>
      </c>
      <c r="AA55" s="15"/>
      <c r="AC55" s="14">
        <f t="shared" si="2"/>
        <v>5.3100000000000005</v>
      </c>
      <c r="AE55" s="14">
        <f t="shared" si="3"/>
        <v>-1.88</v>
      </c>
    </row>
    <row r="56" spans="1:31" x14ac:dyDescent="0.4">
      <c r="A56" s="73" t="s">
        <v>116</v>
      </c>
      <c r="B56" s="25">
        <v>8.82</v>
      </c>
      <c r="C56" s="25">
        <v>1.94</v>
      </c>
      <c r="D56" s="25">
        <v>12.16</v>
      </c>
      <c r="E56" s="25">
        <v>2.7</v>
      </c>
      <c r="F56" s="25">
        <v>13.9</v>
      </c>
      <c r="G56" s="25">
        <v>7</v>
      </c>
      <c r="H56" s="25">
        <v>17.3</v>
      </c>
      <c r="I56" s="25">
        <v>7.7</v>
      </c>
      <c r="J56" s="25">
        <v>9.1999999999999993</v>
      </c>
      <c r="K56" s="33">
        <v>1.7</v>
      </c>
      <c r="L56" s="33">
        <v>12.9</v>
      </c>
      <c r="M56" s="33">
        <v>1.5</v>
      </c>
      <c r="N56" s="33">
        <v>9.3000000000000007</v>
      </c>
      <c r="O56" s="33">
        <v>2</v>
      </c>
      <c r="P56" s="33">
        <v>12.5</v>
      </c>
      <c r="Q56" s="33">
        <v>3</v>
      </c>
      <c r="R56" s="200" t="s">
        <v>109</v>
      </c>
      <c r="S56" s="200"/>
      <c r="T56" s="200"/>
      <c r="U56" s="25" t="s">
        <v>87</v>
      </c>
      <c r="V56" s="25" t="s">
        <v>88</v>
      </c>
      <c r="W56" s="25" t="s">
        <v>89</v>
      </c>
      <c r="X56" s="25" t="s">
        <v>97</v>
      </c>
      <c r="Y56" s="25" t="s">
        <v>98</v>
      </c>
      <c r="Z56" s="25" t="s">
        <v>92</v>
      </c>
      <c r="AA56" s="15"/>
      <c r="AC56" s="14">
        <f t="shared" si="2"/>
        <v>5.08</v>
      </c>
      <c r="AE56" s="14">
        <f t="shared" si="3"/>
        <v>0.37999999999999901</v>
      </c>
    </row>
    <row r="57" spans="1:31" x14ac:dyDescent="0.4">
      <c r="A57" s="73" t="s">
        <v>117</v>
      </c>
      <c r="B57" s="25">
        <v>8.77</v>
      </c>
      <c r="C57" s="25">
        <v>2.37</v>
      </c>
      <c r="D57" s="25">
        <v>12.21</v>
      </c>
      <c r="E57" s="25">
        <v>3.2</v>
      </c>
      <c r="F57" s="25">
        <v>12.9</v>
      </c>
      <c r="G57" s="25">
        <v>7.2</v>
      </c>
      <c r="H57" s="25">
        <v>16.7</v>
      </c>
      <c r="I57" s="25">
        <v>9.1</v>
      </c>
      <c r="J57" s="25"/>
      <c r="K57" s="33"/>
      <c r="L57" s="33"/>
      <c r="M57" s="33"/>
      <c r="N57" s="33"/>
      <c r="O57" s="33"/>
      <c r="P57" s="33"/>
      <c r="Q57" s="33"/>
      <c r="R57" s="200" t="s">
        <v>112</v>
      </c>
      <c r="S57" s="200"/>
      <c r="T57" s="200"/>
      <c r="U57" s="25" t="s">
        <v>87</v>
      </c>
      <c r="V57" s="25" t="s">
        <v>88</v>
      </c>
      <c r="W57" s="25" t="s">
        <v>89</v>
      </c>
      <c r="X57" s="25" t="s">
        <v>97</v>
      </c>
      <c r="Y57" s="25" t="s">
        <v>98</v>
      </c>
      <c r="Z57" s="25" t="s">
        <v>92</v>
      </c>
      <c r="AA57" s="15"/>
      <c r="AC57" s="14">
        <f t="shared" si="2"/>
        <v>4.1300000000000008</v>
      </c>
      <c r="AE57" s="14">
        <f t="shared" si="3"/>
        <v>-8.77</v>
      </c>
    </row>
    <row r="58" spans="1:31" x14ac:dyDescent="0.4">
      <c r="A58" s="6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30"/>
      <c r="M58" s="16"/>
      <c r="N58" s="16"/>
      <c r="O58" s="16"/>
      <c r="P58" s="16"/>
      <c r="Q58" s="16"/>
      <c r="R58" s="200"/>
      <c r="S58" s="200"/>
      <c r="T58" s="200"/>
      <c r="U58" s="25"/>
      <c r="V58" s="25"/>
      <c r="W58" s="25"/>
      <c r="X58" s="25"/>
      <c r="Y58" s="25"/>
      <c r="Z58" s="25"/>
      <c r="AA58" s="15"/>
      <c r="AC58" s="14">
        <f t="shared" si="2"/>
        <v>0</v>
      </c>
      <c r="AE58" s="14">
        <f t="shared" si="3"/>
        <v>0</v>
      </c>
    </row>
    <row r="59" spans="1:31" x14ac:dyDescent="0.4">
      <c r="A59" s="73" t="s">
        <v>86</v>
      </c>
      <c r="B59" s="25">
        <v>8.75</v>
      </c>
      <c r="C59" s="25">
        <v>1.49</v>
      </c>
      <c r="D59" s="25">
        <v>12.97</v>
      </c>
      <c r="E59" s="25">
        <v>2.11</v>
      </c>
      <c r="F59" s="25">
        <v>20.04</v>
      </c>
      <c r="G59" s="25">
        <v>5.19</v>
      </c>
      <c r="H59" s="25">
        <v>25.62</v>
      </c>
      <c r="I59" s="25">
        <v>4.87</v>
      </c>
      <c r="J59" s="25"/>
      <c r="K59" s="24"/>
      <c r="L59" s="30"/>
      <c r="M59" s="16"/>
      <c r="N59" s="16"/>
      <c r="O59" s="16"/>
      <c r="P59" s="16"/>
      <c r="Q59" s="16"/>
      <c r="R59" s="200" t="s">
        <v>105</v>
      </c>
      <c r="S59" s="200"/>
      <c r="T59" s="200"/>
      <c r="U59" s="25" t="s">
        <v>87</v>
      </c>
      <c r="V59" s="25" t="s">
        <v>88</v>
      </c>
      <c r="W59" s="25" t="s">
        <v>89</v>
      </c>
      <c r="X59" s="25" t="s">
        <v>97</v>
      </c>
      <c r="Y59" s="25" t="s">
        <v>98</v>
      </c>
      <c r="Z59" s="25" t="s">
        <v>92</v>
      </c>
      <c r="AA59" s="15"/>
      <c r="AC59" s="14">
        <f t="shared" si="2"/>
        <v>11.29</v>
      </c>
      <c r="AE59" s="14">
        <f t="shared" si="3"/>
        <v>-8.75</v>
      </c>
    </row>
    <row r="60" spans="1:31" x14ac:dyDescent="0.4">
      <c r="A60" s="73" t="s">
        <v>118</v>
      </c>
      <c r="B60" s="25">
        <v>8.51</v>
      </c>
      <c r="C60" s="25">
        <v>1.68</v>
      </c>
      <c r="D60" s="25">
        <v>12.03</v>
      </c>
      <c r="E60" s="25">
        <v>2.2999999999999998</v>
      </c>
      <c r="F60" s="25">
        <v>21.1</v>
      </c>
      <c r="G60" s="25">
        <v>10</v>
      </c>
      <c r="H60" s="25">
        <v>25</v>
      </c>
      <c r="I60" s="25">
        <v>11</v>
      </c>
      <c r="J60" s="33">
        <v>8.1999999999999993</v>
      </c>
      <c r="K60" s="33">
        <v>1</v>
      </c>
      <c r="L60" s="33">
        <v>12.3</v>
      </c>
      <c r="M60" s="33">
        <v>2.7</v>
      </c>
      <c r="N60" s="33">
        <v>9.3000000000000007</v>
      </c>
      <c r="O60" s="33">
        <v>1.1000000000000001</v>
      </c>
      <c r="P60" s="33">
        <v>12.9</v>
      </c>
      <c r="Q60" s="33">
        <v>2</v>
      </c>
      <c r="R60" s="200" t="s">
        <v>109</v>
      </c>
      <c r="S60" s="200"/>
      <c r="T60" s="200"/>
      <c r="U60" s="25" t="s">
        <v>87</v>
      </c>
      <c r="V60" s="25" t="s">
        <v>88</v>
      </c>
      <c r="W60" s="25" t="s">
        <v>89</v>
      </c>
      <c r="X60" s="25" t="s">
        <v>91</v>
      </c>
      <c r="Y60" s="25" t="s">
        <v>92</v>
      </c>
      <c r="Z60" s="25"/>
      <c r="AA60" s="15"/>
      <c r="AC60" s="14">
        <f t="shared" si="2"/>
        <v>12.590000000000002</v>
      </c>
      <c r="AE60" s="14">
        <f t="shared" si="3"/>
        <v>-0.3100000000000005</v>
      </c>
    </row>
    <row r="61" spans="1:31" x14ac:dyDescent="0.4">
      <c r="A61" s="74" t="s">
        <v>119</v>
      </c>
      <c r="B61" s="27">
        <v>7.95</v>
      </c>
      <c r="C61" s="27">
        <v>1.86</v>
      </c>
      <c r="D61" s="27">
        <v>11.8</v>
      </c>
      <c r="E61" s="27">
        <v>2.6</v>
      </c>
      <c r="F61" s="27">
        <v>17.100000000000001</v>
      </c>
      <c r="G61" s="27">
        <v>4.5999999999999996</v>
      </c>
      <c r="H61" s="27">
        <v>21.1</v>
      </c>
      <c r="I61" s="27">
        <v>5.4</v>
      </c>
      <c r="J61" s="34">
        <v>7.74</v>
      </c>
      <c r="K61" s="34">
        <v>1.9</v>
      </c>
      <c r="L61" s="34">
        <v>11.2</v>
      </c>
      <c r="M61" s="34">
        <v>3</v>
      </c>
      <c r="N61" s="34">
        <v>7.33</v>
      </c>
      <c r="O61" s="34">
        <v>1.3</v>
      </c>
      <c r="P61" s="34">
        <v>11.1</v>
      </c>
      <c r="Q61" s="34">
        <v>2.1</v>
      </c>
      <c r="R61" s="203" t="s">
        <v>112</v>
      </c>
      <c r="S61" s="203"/>
      <c r="T61" s="203"/>
      <c r="U61" s="27" t="s">
        <v>87</v>
      </c>
      <c r="V61" s="27" t="s">
        <v>88</v>
      </c>
      <c r="W61" s="27" t="s">
        <v>89</v>
      </c>
      <c r="X61" s="27" t="s">
        <v>91</v>
      </c>
      <c r="Y61" s="27" t="s">
        <v>92</v>
      </c>
      <c r="Z61" s="27"/>
      <c r="AA61" s="28"/>
      <c r="AC61" s="14">
        <f t="shared" si="2"/>
        <v>9.1500000000000021</v>
      </c>
      <c r="AE61" s="14">
        <f t="shared" si="3"/>
        <v>-0.20999999999999996</v>
      </c>
    </row>
    <row r="62" spans="1:31" x14ac:dyDescent="0.4">
      <c r="B62" s="35"/>
      <c r="C62" s="35"/>
      <c r="D62" s="35"/>
      <c r="E62" s="35"/>
      <c r="F62" s="35"/>
      <c r="G62" s="35"/>
      <c r="H62" s="35"/>
      <c r="I62" s="35"/>
      <c r="J62" s="35"/>
      <c r="K62" s="35"/>
      <c r="R62" s="206"/>
      <c r="S62" s="206"/>
      <c r="T62" s="206"/>
      <c r="AE62" s="14">
        <f t="shared" si="3"/>
        <v>0</v>
      </c>
    </row>
    <row r="63" spans="1:31" x14ac:dyDescent="0.4">
      <c r="A63" s="76"/>
      <c r="B63" s="205" t="s">
        <v>120</v>
      </c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78"/>
      <c r="O63" s="78"/>
      <c r="P63" s="78"/>
      <c r="Q63" s="78"/>
      <c r="R63" s="207"/>
      <c r="S63" s="207"/>
      <c r="T63" s="207"/>
      <c r="U63" s="29"/>
      <c r="V63" s="29"/>
      <c r="W63" s="29"/>
      <c r="X63" s="29"/>
      <c r="Y63" s="29"/>
      <c r="Z63" s="29"/>
      <c r="AA63" s="13"/>
    </row>
    <row r="64" spans="1:31" x14ac:dyDescent="0.4">
      <c r="A64" s="262" t="s">
        <v>41</v>
      </c>
      <c r="B64" s="263" t="s">
        <v>2</v>
      </c>
      <c r="C64" s="263" t="s">
        <v>3</v>
      </c>
      <c r="D64" s="263" t="s">
        <v>4</v>
      </c>
      <c r="E64" s="263" t="s">
        <v>3</v>
      </c>
      <c r="F64" s="263" t="s">
        <v>81</v>
      </c>
      <c r="G64" s="263" t="s">
        <v>3</v>
      </c>
      <c r="H64" s="263" t="s">
        <v>82</v>
      </c>
      <c r="I64" s="263" t="s">
        <v>3</v>
      </c>
      <c r="J64" s="263" t="s">
        <v>2</v>
      </c>
      <c r="K64" s="263" t="s">
        <v>3</v>
      </c>
      <c r="L64" s="263" t="s">
        <v>4</v>
      </c>
      <c r="M64" s="263" t="s">
        <v>3</v>
      </c>
      <c r="N64" s="263" t="s">
        <v>2</v>
      </c>
      <c r="O64" s="263" t="s">
        <v>3</v>
      </c>
      <c r="P64" s="263" t="s">
        <v>4</v>
      </c>
      <c r="Q64" s="263" t="s">
        <v>3</v>
      </c>
      <c r="R64" s="203" t="s">
        <v>104</v>
      </c>
      <c r="S64" s="203"/>
      <c r="T64" s="203"/>
      <c r="U64" s="201" t="s">
        <v>83</v>
      </c>
      <c r="V64" s="201"/>
      <c r="W64" s="201"/>
      <c r="X64" s="201"/>
      <c r="Y64" s="201"/>
      <c r="Z64" s="201"/>
      <c r="AA64" s="202"/>
    </row>
    <row r="65" spans="1:31" x14ac:dyDescent="0.4">
      <c r="A65" s="274" t="s">
        <v>34</v>
      </c>
      <c r="B65" s="275">
        <v>8.4</v>
      </c>
      <c r="C65" s="275">
        <v>1.6</v>
      </c>
      <c r="D65" s="275">
        <v>12.1</v>
      </c>
      <c r="E65" s="275">
        <v>2.4</v>
      </c>
      <c r="F65" s="275">
        <v>12.9</v>
      </c>
      <c r="G65" s="275">
        <v>4.3</v>
      </c>
      <c r="H65" s="275">
        <v>17.399999999999999</v>
      </c>
      <c r="I65" s="275">
        <v>4.8</v>
      </c>
      <c r="J65" s="82"/>
      <c r="K65" s="82"/>
      <c r="L65" s="82"/>
      <c r="M65" s="82"/>
      <c r="N65" s="82"/>
      <c r="O65" s="82"/>
      <c r="P65" s="82"/>
      <c r="Q65" s="82"/>
      <c r="R65" s="199" t="s">
        <v>121</v>
      </c>
      <c r="S65" s="199"/>
      <c r="T65" s="199"/>
      <c r="U65" s="25" t="s">
        <v>87</v>
      </c>
      <c r="V65" s="25" t="s">
        <v>88</v>
      </c>
      <c r="W65" s="25" t="s">
        <v>89</v>
      </c>
      <c r="X65" s="25" t="s">
        <v>97</v>
      </c>
      <c r="Y65" s="25" t="s">
        <v>102</v>
      </c>
      <c r="Z65" s="25" t="s">
        <v>91</v>
      </c>
      <c r="AA65" s="270" t="s">
        <v>92</v>
      </c>
      <c r="AC65" s="14">
        <f t="shared" si="2"/>
        <v>4.5</v>
      </c>
      <c r="AE65" s="14">
        <f t="shared" si="3"/>
        <v>-8.4</v>
      </c>
    </row>
    <row r="66" spans="1:31" x14ac:dyDescent="0.4">
      <c r="A66" s="276"/>
      <c r="B66" s="275">
        <v>8.4</v>
      </c>
      <c r="C66" s="275">
        <v>1.5</v>
      </c>
      <c r="D66" s="275">
        <v>11.9</v>
      </c>
      <c r="E66" s="275">
        <v>2.2999999999999998</v>
      </c>
      <c r="F66" s="277"/>
      <c r="G66" s="277"/>
      <c r="H66" s="277"/>
      <c r="I66" s="277"/>
      <c r="J66" s="82"/>
      <c r="K66" s="82"/>
      <c r="L66" s="82"/>
      <c r="M66" s="82"/>
      <c r="N66" s="82"/>
      <c r="O66" s="82"/>
      <c r="P66" s="82"/>
      <c r="Q66" s="82"/>
      <c r="R66" s="199"/>
      <c r="S66" s="199"/>
      <c r="T66" s="199"/>
      <c r="U66" s="25"/>
      <c r="V66" s="25"/>
      <c r="W66" s="25"/>
      <c r="X66" s="25"/>
      <c r="Y66" s="25"/>
      <c r="Z66" s="25"/>
      <c r="AA66" s="15"/>
      <c r="AC66" s="14">
        <f t="shared" si="2"/>
        <v>-8.4</v>
      </c>
      <c r="AE66" s="14">
        <f t="shared" si="3"/>
        <v>-8.4</v>
      </c>
    </row>
    <row r="67" spans="1:31" x14ac:dyDescent="0.4">
      <c r="A67" s="274" t="s">
        <v>35</v>
      </c>
      <c r="B67" s="275">
        <v>6.9</v>
      </c>
      <c r="C67" s="275">
        <v>1.3</v>
      </c>
      <c r="D67" s="275">
        <v>9.9</v>
      </c>
      <c r="E67" s="275">
        <v>1.7</v>
      </c>
      <c r="F67" s="275">
        <v>10.6</v>
      </c>
      <c r="G67" s="275">
        <v>3.3</v>
      </c>
      <c r="H67" s="275">
        <v>13.6</v>
      </c>
      <c r="I67" s="275">
        <v>4</v>
      </c>
      <c r="J67" s="82"/>
      <c r="K67" s="82"/>
      <c r="L67" s="82"/>
      <c r="M67" s="82"/>
      <c r="N67" s="82"/>
      <c r="O67" s="82"/>
      <c r="P67" s="82"/>
      <c r="Q67" s="82"/>
      <c r="R67" s="199" t="s">
        <v>122</v>
      </c>
      <c r="S67" s="199"/>
      <c r="T67" s="199"/>
      <c r="U67" s="25" t="s">
        <v>87</v>
      </c>
      <c r="V67" s="25" t="s">
        <v>88</v>
      </c>
      <c r="W67" s="25" t="s">
        <v>89</v>
      </c>
      <c r="X67" s="25" t="s">
        <v>97</v>
      </c>
      <c r="Y67" s="25" t="s">
        <v>102</v>
      </c>
      <c r="Z67" s="25" t="s">
        <v>91</v>
      </c>
      <c r="AA67" s="270" t="s">
        <v>92</v>
      </c>
      <c r="AC67" s="14">
        <f t="shared" si="2"/>
        <v>3.6999999999999993</v>
      </c>
      <c r="AE67" s="14">
        <f t="shared" si="3"/>
        <v>-6.9</v>
      </c>
    </row>
    <row r="68" spans="1:31" x14ac:dyDescent="0.4">
      <c r="A68" s="276"/>
      <c r="B68" s="275">
        <v>6.9</v>
      </c>
      <c r="C68" s="275">
        <v>1.4</v>
      </c>
      <c r="D68" s="275">
        <v>9.6999999999999993</v>
      </c>
      <c r="E68" s="275">
        <v>2</v>
      </c>
      <c r="F68" s="277"/>
      <c r="G68" s="277"/>
      <c r="H68" s="277"/>
      <c r="I68" s="277"/>
      <c r="J68" s="82"/>
      <c r="K68" s="82"/>
      <c r="L68" s="82"/>
      <c r="M68" s="82"/>
      <c r="N68" s="82"/>
      <c r="O68" s="82"/>
      <c r="P68" s="82"/>
      <c r="Q68" s="82"/>
      <c r="R68" s="199"/>
      <c r="S68" s="199"/>
      <c r="T68" s="199"/>
      <c r="U68" s="25"/>
      <c r="V68" s="25"/>
      <c r="W68" s="25"/>
      <c r="X68" s="25"/>
      <c r="Y68" s="25"/>
      <c r="Z68" s="25"/>
      <c r="AA68" s="15"/>
      <c r="AC68" s="14">
        <f t="shared" si="2"/>
        <v>-6.9</v>
      </c>
      <c r="AE68" s="14">
        <f t="shared" si="3"/>
        <v>-6.9</v>
      </c>
    </row>
    <row r="69" spans="1:31" x14ac:dyDescent="0.4">
      <c r="A69" s="274" t="s">
        <v>37</v>
      </c>
      <c r="B69" s="275">
        <v>4.8</v>
      </c>
      <c r="C69" s="275">
        <v>0.9</v>
      </c>
      <c r="D69" s="275">
        <v>6.4</v>
      </c>
      <c r="E69" s="275">
        <v>1.1000000000000001</v>
      </c>
      <c r="F69" s="275">
        <v>7.3</v>
      </c>
      <c r="G69" s="275">
        <v>2.2999999999999998</v>
      </c>
      <c r="H69" s="275">
        <v>8.8000000000000007</v>
      </c>
      <c r="I69" s="275">
        <v>2.1</v>
      </c>
      <c r="J69" s="82"/>
      <c r="K69" s="82"/>
      <c r="L69" s="82"/>
      <c r="M69" s="82"/>
      <c r="N69" s="82"/>
      <c r="O69" s="82"/>
      <c r="P69" s="82"/>
      <c r="Q69" s="82"/>
      <c r="R69" s="199" t="s">
        <v>123</v>
      </c>
      <c r="S69" s="199"/>
      <c r="T69" s="199"/>
      <c r="U69" s="25" t="s">
        <v>87</v>
      </c>
      <c r="V69" s="25" t="s">
        <v>88</v>
      </c>
      <c r="W69" s="25" t="s">
        <v>89</v>
      </c>
      <c r="X69" s="25" t="s">
        <v>97</v>
      </c>
      <c r="Y69" s="25" t="s">
        <v>102</v>
      </c>
      <c r="Z69" s="25" t="s">
        <v>91</v>
      </c>
      <c r="AA69" s="270" t="s">
        <v>92</v>
      </c>
      <c r="AC69" s="14">
        <f t="shared" si="2"/>
        <v>2.5</v>
      </c>
      <c r="AE69" s="14">
        <f t="shared" si="3"/>
        <v>-4.8</v>
      </c>
    </row>
    <row r="70" spans="1:31" x14ac:dyDescent="0.4">
      <c r="A70" s="278"/>
      <c r="B70" s="275">
        <v>4.5999999999999996</v>
      </c>
      <c r="C70" s="275">
        <v>1</v>
      </c>
      <c r="D70" s="275">
        <v>6.1</v>
      </c>
      <c r="E70" s="275">
        <v>1.2</v>
      </c>
      <c r="F70" s="277"/>
      <c r="G70" s="277"/>
      <c r="H70" s="277"/>
      <c r="I70" s="277"/>
      <c r="J70" s="82"/>
      <c r="K70" s="82"/>
      <c r="L70" s="82"/>
      <c r="M70" s="82"/>
      <c r="N70" s="82"/>
      <c r="O70" s="82"/>
      <c r="P70" s="82"/>
      <c r="Q70" s="82"/>
      <c r="R70" s="199"/>
      <c r="S70" s="199"/>
      <c r="T70" s="199"/>
      <c r="U70" s="25"/>
      <c r="V70" s="25"/>
      <c r="W70" s="25"/>
      <c r="X70" s="25"/>
      <c r="Y70" s="25"/>
      <c r="Z70" s="25"/>
      <c r="AA70" s="15"/>
      <c r="AC70" s="14">
        <f t="shared" si="2"/>
        <v>-4.5999999999999996</v>
      </c>
      <c r="AE70" s="14">
        <f t="shared" si="3"/>
        <v>-4.5999999999999996</v>
      </c>
    </row>
    <row r="71" spans="1:31" x14ac:dyDescent="0.4">
      <c r="A71" s="264" t="s">
        <v>40</v>
      </c>
      <c r="B71" s="265">
        <v>8.66</v>
      </c>
      <c r="C71" s="265">
        <v>1.1000000000000001</v>
      </c>
      <c r="D71" s="265">
        <v>13.2</v>
      </c>
      <c r="E71" s="265">
        <v>1.8</v>
      </c>
      <c r="F71" s="265">
        <v>14.9</v>
      </c>
      <c r="G71" s="265">
        <v>3.6</v>
      </c>
      <c r="H71" s="265">
        <v>19.399999999999999</v>
      </c>
      <c r="I71" s="265">
        <v>4.5</v>
      </c>
      <c r="J71" s="266">
        <v>8.8000000000000007</v>
      </c>
      <c r="K71" s="266">
        <v>1.5</v>
      </c>
      <c r="L71" s="266">
        <v>13</v>
      </c>
      <c r="M71" s="266">
        <v>2.4</v>
      </c>
      <c r="N71" s="266">
        <v>9.0399999999999991</v>
      </c>
      <c r="O71" s="266">
        <v>0.7</v>
      </c>
      <c r="P71" s="266">
        <v>13.7</v>
      </c>
      <c r="Q71" s="266">
        <v>1.8</v>
      </c>
      <c r="R71" s="199"/>
      <c r="S71" s="199"/>
      <c r="T71" s="199"/>
      <c r="U71" s="25" t="s">
        <v>87</v>
      </c>
      <c r="V71" s="25" t="s">
        <v>88</v>
      </c>
      <c r="W71" s="25" t="s">
        <v>89</v>
      </c>
      <c r="X71" s="25" t="s">
        <v>97</v>
      </c>
      <c r="Y71" s="25" t="s">
        <v>102</v>
      </c>
      <c r="Z71" s="25" t="s">
        <v>91</v>
      </c>
      <c r="AA71" s="270" t="s">
        <v>92</v>
      </c>
      <c r="AC71" s="14">
        <f t="shared" si="2"/>
        <v>6.24</v>
      </c>
      <c r="AE71" s="14">
        <f t="shared" si="3"/>
        <v>0.14000000000000057</v>
      </c>
    </row>
    <row r="72" spans="1:31" x14ac:dyDescent="0.4">
      <c r="A72" s="267"/>
      <c r="B72" s="265">
        <v>8.65</v>
      </c>
      <c r="C72" s="265">
        <v>1.3</v>
      </c>
      <c r="D72" s="265">
        <v>12.9</v>
      </c>
      <c r="E72" s="265">
        <v>1.9</v>
      </c>
      <c r="F72" s="268"/>
      <c r="G72" s="268"/>
      <c r="H72" s="268"/>
      <c r="I72" s="268"/>
      <c r="J72" s="82"/>
      <c r="K72" s="82"/>
      <c r="L72" s="82"/>
      <c r="M72" s="82"/>
      <c r="N72" s="82"/>
      <c r="O72" s="82"/>
      <c r="P72" s="82"/>
      <c r="Q72" s="82"/>
      <c r="R72" s="199"/>
      <c r="S72" s="199"/>
      <c r="T72" s="199"/>
      <c r="U72" s="25"/>
      <c r="V72" s="25"/>
      <c r="W72" s="25"/>
      <c r="X72" s="25"/>
      <c r="Y72" s="25"/>
      <c r="Z72" s="25"/>
      <c r="AA72" s="15"/>
      <c r="AC72" s="14">
        <f t="shared" si="2"/>
        <v>-8.65</v>
      </c>
      <c r="AE72" s="14">
        <f t="shared" si="3"/>
        <v>-8.65</v>
      </c>
    </row>
    <row r="73" spans="1:31" x14ac:dyDescent="0.4">
      <c r="A73" s="274" t="s">
        <v>50</v>
      </c>
      <c r="B73" s="275">
        <v>4.8</v>
      </c>
      <c r="C73" s="275">
        <v>0.7</v>
      </c>
      <c r="D73" s="275">
        <v>6.7</v>
      </c>
      <c r="E73" s="275">
        <v>1</v>
      </c>
      <c r="F73" s="275">
        <v>7.3</v>
      </c>
      <c r="G73" s="275">
        <v>1.8</v>
      </c>
      <c r="H73" s="275">
        <v>8.8000000000000007</v>
      </c>
      <c r="I73" s="275">
        <v>1.8</v>
      </c>
      <c r="J73" s="82"/>
      <c r="K73" s="25"/>
      <c r="L73" s="25"/>
      <c r="M73" s="25"/>
      <c r="N73" s="25"/>
      <c r="O73" s="25"/>
      <c r="P73" s="25"/>
      <c r="Q73" s="25"/>
      <c r="R73" s="199" t="s">
        <v>124</v>
      </c>
      <c r="S73" s="199"/>
      <c r="T73" s="199"/>
      <c r="U73" s="25" t="s">
        <v>87</v>
      </c>
      <c r="V73" s="25" t="s">
        <v>88</v>
      </c>
      <c r="W73" s="25" t="s">
        <v>89</v>
      </c>
      <c r="X73" s="25" t="s">
        <v>97</v>
      </c>
      <c r="Y73" s="25" t="s">
        <v>102</v>
      </c>
      <c r="Z73" s="25" t="s">
        <v>91</v>
      </c>
      <c r="AA73" s="270" t="s">
        <v>92</v>
      </c>
      <c r="AC73" s="14">
        <f t="shared" si="2"/>
        <v>2.5</v>
      </c>
      <c r="AE73" s="14">
        <f t="shared" si="3"/>
        <v>-4.8</v>
      </c>
    </row>
    <row r="74" spans="1:31" x14ac:dyDescent="0.4">
      <c r="A74" s="279"/>
      <c r="B74" s="280">
        <v>4.5999999999999996</v>
      </c>
      <c r="C74" s="280">
        <v>0.6</v>
      </c>
      <c r="D74" s="280">
        <v>6.3</v>
      </c>
      <c r="E74" s="280">
        <v>0.8</v>
      </c>
      <c r="F74" s="280"/>
      <c r="G74" s="280"/>
      <c r="H74" s="280"/>
      <c r="I74" s="280"/>
      <c r="J74" s="250"/>
      <c r="K74" s="27"/>
      <c r="L74" s="27"/>
      <c r="M74" s="27"/>
      <c r="N74" s="27"/>
      <c r="O74" s="27"/>
      <c r="P74" s="27"/>
      <c r="Q74" s="27"/>
      <c r="R74" s="251"/>
      <c r="S74" s="251"/>
      <c r="T74" s="251"/>
      <c r="U74" s="27"/>
      <c r="V74" s="27"/>
      <c r="W74" s="27"/>
      <c r="X74" s="27"/>
      <c r="Y74" s="27"/>
      <c r="Z74" s="27"/>
      <c r="AA74" s="28"/>
      <c r="AC74" s="14">
        <f t="shared" si="2"/>
        <v>-4.5999999999999996</v>
      </c>
      <c r="AE74" s="14">
        <f t="shared" si="3"/>
        <v>-4.5999999999999996</v>
      </c>
    </row>
    <row r="75" spans="1:31" x14ac:dyDescent="0.4">
      <c r="B75" s="82"/>
      <c r="C75" s="82"/>
      <c r="D75" s="82"/>
      <c r="E75" s="82"/>
      <c r="F75" s="82"/>
      <c r="G75" s="82"/>
      <c r="H75" s="82"/>
      <c r="I75" s="82"/>
      <c r="J75" s="82"/>
    </row>
    <row r="76" spans="1:31" ht="26.25" x14ac:dyDescent="0.4">
      <c r="A76" s="252" t="s">
        <v>41</v>
      </c>
      <c r="B76" s="281" t="s">
        <v>2</v>
      </c>
      <c r="C76" s="281" t="s">
        <v>3</v>
      </c>
      <c r="D76" s="281" t="s">
        <v>4</v>
      </c>
      <c r="E76" s="281" t="s">
        <v>3</v>
      </c>
      <c r="F76" s="281" t="s">
        <v>81</v>
      </c>
      <c r="G76" s="281" t="s">
        <v>3</v>
      </c>
      <c r="H76" s="281" t="s">
        <v>82</v>
      </c>
      <c r="I76" s="281" t="s">
        <v>3</v>
      </c>
      <c r="J76" s="282" t="s">
        <v>125</v>
      </c>
      <c r="O76" s="14" t="s">
        <v>2</v>
      </c>
      <c r="P76" s="14" t="s">
        <v>4</v>
      </c>
    </row>
    <row r="77" spans="1:31" x14ac:dyDescent="0.4">
      <c r="A77" s="253" t="s">
        <v>126</v>
      </c>
      <c r="B77" s="81">
        <v>13.9</v>
      </c>
      <c r="C77" s="81">
        <v>1.3</v>
      </c>
      <c r="D77" s="81">
        <v>18</v>
      </c>
      <c r="E77" s="81">
        <v>1.6</v>
      </c>
      <c r="F77" s="81">
        <v>21.5</v>
      </c>
      <c r="G77" s="81">
        <v>10.4</v>
      </c>
      <c r="H77" s="81">
        <v>24.5</v>
      </c>
      <c r="I77" s="81">
        <v>10.3</v>
      </c>
      <c r="J77" s="254">
        <v>310</v>
      </c>
      <c r="L77" s="14" t="s">
        <v>247</v>
      </c>
      <c r="O77" s="14">
        <v>13.9</v>
      </c>
      <c r="P77" s="14">
        <v>18</v>
      </c>
    </row>
    <row r="78" spans="1:31" x14ac:dyDescent="0.4">
      <c r="A78" s="253" t="s">
        <v>127</v>
      </c>
      <c r="B78" s="81">
        <v>11.3</v>
      </c>
      <c r="C78" s="81">
        <v>1.3</v>
      </c>
      <c r="D78" s="81">
        <v>16.3</v>
      </c>
      <c r="E78" s="81">
        <v>1.7</v>
      </c>
      <c r="F78" s="81">
        <v>19.82</v>
      </c>
      <c r="G78" s="81">
        <v>9.76</v>
      </c>
      <c r="H78" s="81">
        <v>23.22</v>
      </c>
      <c r="I78" s="81">
        <v>9.5</v>
      </c>
      <c r="J78" s="254">
        <v>310</v>
      </c>
      <c r="L78" s="14" t="s">
        <v>248</v>
      </c>
      <c r="O78" s="14">
        <v>16.399999999999999</v>
      </c>
      <c r="P78" s="14">
        <v>20.5</v>
      </c>
    </row>
    <row r="79" spans="1:31" x14ac:dyDescent="0.4">
      <c r="A79" s="253" t="s">
        <v>129</v>
      </c>
      <c r="B79" s="81">
        <v>16.399999999999999</v>
      </c>
      <c r="C79" s="81">
        <v>1.2</v>
      </c>
      <c r="D79" s="81">
        <v>20.5</v>
      </c>
      <c r="E79" s="81">
        <v>1.4</v>
      </c>
      <c r="F79" s="81">
        <v>22.7</v>
      </c>
      <c r="G79" s="81">
        <v>12.1</v>
      </c>
      <c r="H79" s="81">
        <v>24.4</v>
      </c>
      <c r="I79" s="81">
        <v>11.7</v>
      </c>
      <c r="J79" s="254">
        <v>310</v>
      </c>
      <c r="L79" s="14" t="s">
        <v>249</v>
      </c>
      <c r="O79" s="14">
        <v>11.3</v>
      </c>
      <c r="P79" s="14">
        <v>16.3</v>
      </c>
    </row>
    <row r="80" spans="1:31" x14ac:dyDescent="0.4">
      <c r="A80" s="253" t="s">
        <v>130</v>
      </c>
      <c r="B80" s="81">
        <v>9.6999999999999993</v>
      </c>
      <c r="C80" s="81">
        <v>1.4</v>
      </c>
      <c r="D80" s="81">
        <v>13.8</v>
      </c>
      <c r="E80" s="81">
        <v>2.4</v>
      </c>
      <c r="F80" s="81">
        <v>21.4</v>
      </c>
      <c r="G80" s="81">
        <v>7.6</v>
      </c>
      <c r="H80" s="81">
        <v>25.9</v>
      </c>
      <c r="I80" s="81">
        <v>8.8000000000000007</v>
      </c>
      <c r="J80" s="254">
        <v>182</v>
      </c>
      <c r="L80" s="14" t="s">
        <v>250</v>
      </c>
      <c r="O80" s="14">
        <v>10.3</v>
      </c>
    </row>
    <row r="81" spans="1:18" x14ac:dyDescent="0.4">
      <c r="A81" s="253" t="s">
        <v>131</v>
      </c>
      <c r="B81" s="81">
        <v>11.4</v>
      </c>
      <c r="C81" s="81">
        <v>1.4</v>
      </c>
      <c r="D81" s="81">
        <v>16.3</v>
      </c>
      <c r="E81" s="81">
        <v>1.9</v>
      </c>
      <c r="F81" s="81">
        <v>19.600000000000001</v>
      </c>
      <c r="G81" s="81">
        <v>9.9</v>
      </c>
      <c r="H81" s="81">
        <v>23</v>
      </c>
      <c r="I81" s="81">
        <v>9.6</v>
      </c>
      <c r="J81" s="254">
        <v>310</v>
      </c>
      <c r="Q81" s="14" t="s">
        <v>2</v>
      </c>
      <c r="R81" s="14" t="s">
        <v>4</v>
      </c>
    </row>
    <row r="82" spans="1:18" x14ac:dyDescent="0.4">
      <c r="A82" s="253" t="s">
        <v>132</v>
      </c>
      <c r="B82" s="81">
        <v>10.5</v>
      </c>
      <c r="C82" s="81">
        <v>1.3</v>
      </c>
      <c r="D82" s="81">
        <v>15.1</v>
      </c>
      <c r="E82" s="81">
        <v>1.9</v>
      </c>
      <c r="F82" s="81">
        <v>18.3</v>
      </c>
      <c r="G82" s="81">
        <v>8.8000000000000007</v>
      </c>
      <c r="H82" s="81">
        <v>22</v>
      </c>
      <c r="I82" s="81">
        <v>8.1999999999999993</v>
      </c>
      <c r="J82" s="254">
        <v>310</v>
      </c>
      <c r="P82" s="14" t="s">
        <v>133</v>
      </c>
      <c r="Q82" s="14">
        <v>11.3</v>
      </c>
      <c r="R82" s="14">
        <v>16.3</v>
      </c>
    </row>
    <row r="83" spans="1:18" x14ac:dyDescent="0.4">
      <c r="A83" s="255" t="s">
        <v>134</v>
      </c>
      <c r="B83" s="53">
        <v>10.3</v>
      </c>
      <c r="C83" s="53">
        <v>1.2</v>
      </c>
      <c r="D83" s="53">
        <v>14.8</v>
      </c>
      <c r="E83" s="53">
        <v>1.9</v>
      </c>
      <c r="F83" s="53">
        <v>18.3</v>
      </c>
      <c r="G83" s="53">
        <v>8.6999999999999993</v>
      </c>
      <c r="H83" s="53">
        <v>21.3</v>
      </c>
      <c r="I83" s="53">
        <v>8.4</v>
      </c>
      <c r="J83" s="256">
        <v>310</v>
      </c>
      <c r="P83" s="14" t="s">
        <v>135</v>
      </c>
      <c r="Q83" s="14">
        <v>11.4</v>
      </c>
      <c r="R83" s="14">
        <v>16.3</v>
      </c>
    </row>
    <row r="84" spans="1:18" x14ac:dyDescent="0.4">
      <c r="P84" s="14" t="s">
        <v>136</v>
      </c>
      <c r="Q84" s="14">
        <v>10.5</v>
      </c>
      <c r="R84" s="14">
        <v>15.1</v>
      </c>
    </row>
    <row r="85" spans="1:18" x14ac:dyDescent="0.4">
      <c r="A85" s="257" t="s">
        <v>41</v>
      </c>
      <c r="B85" s="258" t="s">
        <v>137</v>
      </c>
      <c r="C85" s="258" t="s">
        <v>3</v>
      </c>
      <c r="D85" s="258" t="s">
        <v>137</v>
      </c>
      <c r="E85" s="259" t="s">
        <v>3</v>
      </c>
      <c r="P85" s="14" t="s">
        <v>138</v>
      </c>
      <c r="Q85" s="14">
        <v>10.3</v>
      </c>
      <c r="R85" s="14">
        <v>14.8</v>
      </c>
    </row>
    <row r="86" spans="1:18" x14ac:dyDescent="0.4">
      <c r="A86" s="253" t="s">
        <v>139</v>
      </c>
      <c r="B86" s="81">
        <v>77</v>
      </c>
      <c r="C86" s="81">
        <v>5</v>
      </c>
      <c r="D86" s="81">
        <v>73</v>
      </c>
      <c r="E86" s="254">
        <v>11</v>
      </c>
    </row>
    <row r="87" spans="1:18" x14ac:dyDescent="0.4">
      <c r="A87" s="253" t="s">
        <v>140</v>
      </c>
      <c r="B87" s="81">
        <v>71</v>
      </c>
      <c r="C87" s="81">
        <v>5</v>
      </c>
      <c r="D87" s="81">
        <v>69</v>
      </c>
      <c r="E87" s="254">
        <v>3</v>
      </c>
    </row>
    <row r="88" spans="1:18" x14ac:dyDescent="0.4">
      <c r="A88" s="253"/>
      <c r="B88" s="81"/>
      <c r="C88" s="81"/>
      <c r="D88" s="81"/>
      <c r="E88" s="254"/>
    </row>
    <row r="89" spans="1:18" x14ac:dyDescent="0.4">
      <c r="A89" s="253" t="s">
        <v>141</v>
      </c>
      <c r="B89" s="81">
        <v>84</v>
      </c>
      <c r="C89" s="81">
        <v>5</v>
      </c>
      <c r="D89" s="81">
        <v>75</v>
      </c>
      <c r="E89" s="254">
        <v>3</v>
      </c>
    </row>
    <row r="90" spans="1:18" x14ac:dyDescent="0.4">
      <c r="A90" s="253" t="s">
        <v>142</v>
      </c>
      <c r="B90" s="81">
        <v>64</v>
      </c>
      <c r="C90" s="81">
        <v>6</v>
      </c>
      <c r="D90" s="81">
        <v>56</v>
      </c>
      <c r="E90" s="254">
        <v>11</v>
      </c>
    </row>
    <row r="91" spans="1:18" x14ac:dyDescent="0.4">
      <c r="A91" s="253"/>
      <c r="B91" s="81"/>
      <c r="C91" s="81"/>
      <c r="D91" s="81"/>
      <c r="E91" s="254"/>
    </row>
    <row r="92" spans="1:18" x14ac:dyDescent="0.4">
      <c r="A92" s="253" t="s">
        <v>238</v>
      </c>
      <c r="B92" s="81">
        <v>69</v>
      </c>
      <c r="C92" s="81">
        <v>5</v>
      </c>
      <c r="D92" s="81"/>
      <c r="E92" s="254"/>
    </row>
    <row r="93" spans="1:18" x14ac:dyDescent="0.4">
      <c r="A93" s="253" t="s">
        <v>236</v>
      </c>
      <c r="B93" s="81">
        <v>83</v>
      </c>
      <c r="C93" s="81">
        <v>5</v>
      </c>
      <c r="D93" s="81">
        <v>74</v>
      </c>
      <c r="E93" s="254">
        <v>11</v>
      </c>
    </row>
    <row r="94" spans="1:18" x14ac:dyDescent="0.4">
      <c r="A94" s="253" t="s">
        <v>237</v>
      </c>
      <c r="B94" s="81">
        <v>73</v>
      </c>
      <c r="C94" s="81">
        <v>6</v>
      </c>
      <c r="D94" s="81">
        <v>65</v>
      </c>
      <c r="E94" s="254">
        <v>5</v>
      </c>
    </row>
    <row r="95" spans="1:18" x14ac:dyDescent="0.4">
      <c r="A95" s="253"/>
      <c r="B95" s="81"/>
      <c r="C95" s="81"/>
      <c r="D95" s="81"/>
      <c r="E95" s="254"/>
    </row>
    <row r="96" spans="1:18" x14ac:dyDescent="0.4">
      <c r="A96" s="253" t="s">
        <v>239</v>
      </c>
      <c r="B96" s="81">
        <v>85</v>
      </c>
      <c r="C96" s="81">
        <v>4</v>
      </c>
      <c r="D96" s="81"/>
      <c r="E96" s="254"/>
    </row>
    <row r="97" spans="1:5" x14ac:dyDescent="0.4">
      <c r="A97" s="253" t="s">
        <v>240</v>
      </c>
      <c r="B97" s="81">
        <v>85</v>
      </c>
      <c r="C97" s="81">
        <v>4</v>
      </c>
      <c r="D97" s="81"/>
      <c r="E97" s="254"/>
    </row>
    <row r="98" spans="1:5" x14ac:dyDescent="0.4">
      <c r="A98" s="253" t="s">
        <v>241</v>
      </c>
      <c r="B98" s="81">
        <v>88</v>
      </c>
      <c r="C98" s="81">
        <v>4</v>
      </c>
      <c r="D98" s="81"/>
      <c r="E98" s="254"/>
    </row>
    <row r="99" spans="1:5" x14ac:dyDescent="0.4">
      <c r="A99" s="253"/>
      <c r="B99" s="81"/>
      <c r="C99" s="81"/>
      <c r="D99" s="81"/>
      <c r="E99" s="254"/>
    </row>
    <row r="100" spans="1:5" x14ac:dyDescent="0.4">
      <c r="A100" s="253" t="s">
        <v>244</v>
      </c>
      <c r="B100" s="81">
        <v>87</v>
      </c>
      <c r="C100" s="81">
        <v>5</v>
      </c>
      <c r="D100" s="81"/>
      <c r="E100" s="254"/>
    </row>
    <row r="101" spans="1:5" x14ac:dyDescent="0.4">
      <c r="A101" s="253" t="s">
        <v>242</v>
      </c>
      <c r="B101" s="81">
        <v>84</v>
      </c>
      <c r="C101" s="81">
        <v>5</v>
      </c>
      <c r="D101" s="81"/>
      <c r="E101" s="254"/>
    </row>
    <row r="102" spans="1:5" x14ac:dyDescent="0.4">
      <c r="A102" s="255"/>
      <c r="B102" s="53"/>
      <c r="C102" s="53"/>
      <c r="D102" s="53"/>
      <c r="E102" s="256"/>
    </row>
    <row r="107" spans="1:5" x14ac:dyDescent="0.4">
      <c r="A107" s="283">
        <v>0.6</v>
      </c>
      <c r="B107" s="284" t="s">
        <v>137</v>
      </c>
      <c r="C107" s="285" t="s">
        <v>311</v>
      </c>
    </row>
    <row r="108" spans="1:5" x14ac:dyDescent="0.4">
      <c r="A108" s="286" t="s">
        <v>113</v>
      </c>
      <c r="B108" s="287">
        <v>0.77</v>
      </c>
      <c r="C108" s="288">
        <v>5</v>
      </c>
    </row>
    <row r="109" spans="1:5" x14ac:dyDescent="0.4">
      <c r="A109" s="286" t="s">
        <v>128</v>
      </c>
      <c r="B109" s="287">
        <v>0.69</v>
      </c>
      <c r="C109" s="288">
        <v>5</v>
      </c>
    </row>
    <row r="110" spans="1:5" x14ac:dyDescent="0.4">
      <c r="A110" s="286" t="s">
        <v>243</v>
      </c>
      <c r="B110" s="287">
        <v>0.83</v>
      </c>
      <c r="C110" s="288">
        <v>5</v>
      </c>
    </row>
    <row r="111" spans="1:5" x14ac:dyDescent="0.4">
      <c r="A111" s="286" t="s">
        <v>135</v>
      </c>
      <c r="B111" s="287">
        <v>0.85</v>
      </c>
      <c r="C111" s="288">
        <v>5</v>
      </c>
    </row>
    <row r="112" spans="1:5" x14ac:dyDescent="0.4">
      <c r="A112" s="286" t="s">
        <v>136</v>
      </c>
      <c r="B112" s="287">
        <v>0.85</v>
      </c>
      <c r="C112" s="288">
        <v>5</v>
      </c>
    </row>
    <row r="113" spans="1:13" ht="26.25" x14ac:dyDescent="0.4">
      <c r="A113" s="286" t="s">
        <v>138</v>
      </c>
      <c r="B113" s="287">
        <v>0.88</v>
      </c>
      <c r="C113" s="288">
        <v>5</v>
      </c>
    </row>
    <row r="114" spans="1:13" x14ac:dyDescent="0.4">
      <c r="A114" s="286"/>
      <c r="B114" s="25"/>
      <c r="C114" s="288"/>
    </row>
    <row r="115" spans="1:13" x14ac:dyDescent="0.4">
      <c r="A115" s="292"/>
      <c r="B115" s="293" t="s">
        <v>137</v>
      </c>
      <c r="C115" s="294" t="s">
        <v>311</v>
      </c>
    </row>
    <row r="116" spans="1:13" ht="26.25" x14ac:dyDescent="0.4">
      <c r="A116" s="286" t="s">
        <v>245</v>
      </c>
      <c r="B116" s="287">
        <v>0.77</v>
      </c>
      <c r="C116" s="288">
        <v>5</v>
      </c>
      <c r="L116" s="261">
        <v>0.6</v>
      </c>
      <c r="M116" s="261">
        <v>0.88</v>
      </c>
    </row>
    <row r="117" spans="1:13" ht="26.25" x14ac:dyDescent="0.4">
      <c r="A117" s="289" t="s">
        <v>246</v>
      </c>
      <c r="B117" s="290">
        <v>0.76</v>
      </c>
      <c r="C117" s="291">
        <v>5</v>
      </c>
      <c r="L117" s="261">
        <v>0.7</v>
      </c>
      <c r="M117" s="261">
        <v>0.77</v>
      </c>
    </row>
    <row r="118" spans="1:13" x14ac:dyDescent="0.4">
      <c r="L118" s="261">
        <v>0.8</v>
      </c>
      <c r="M118" s="261">
        <v>0.76</v>
      </c>
    </row>
    <row r="122" spans="1:13" x14ac:dyDescent="0.4">
      <c r="A122" s="75" t="s">
        <v>348</v>
      </c>
      <c r="B122" s="14" t="s">
        <v>2</v>
      </c>
      <c r="C122" s="14" t="s">
        <v>4</v>
      </c>
    </row>
    <row r="123" spans="1:13" x14ac:dyDescent="0.4">
      <c r="A123" s="75" t="s">
        <v>105</v>
      </c>
      <c r="B123" s="14">
        <v>8.6999999999999993</v>
      </c>
      <c r="C123" s="14">
        <v>13.2</v>
      </c>
    </row>
    <row r="124" spans="1:13" x14ac:dyDescent="0.4">
      <c r="A124" s="260">
        <v>0.4</v>
      </c>
      <c r="B124" s="14">
        <v>6.8</v>
      </c>
      <c r="C124" s="14">
        <v>9.6</v>
      </c>
    </row>
    <row r="125" spans="1:13" x14ac:dyDescent="0.4">
      <c r="A125" s="260">
        <v>0.6</v>
      </c>
      <c r="B125" s="14">
        <v>4.8</v>
      </c>
      <c r="C125" s="14">
        <v>6.7</v>
      </c>
    </row>
    <row r="126" spans="1:13" x14ac:dyDescent="0.4">
      <c r="A126" s="260">
        <v>0.8</v>
      </c>
      <c r="B126" s="14">
        <v>2.9</v>
      </c>
      <c r="C126" s="14">
        <v>4.0999999999999996</v>
      </c>
    </row>
    <row r="127" spans="1:13" x14ac:dyDescent="0.4">
      <c r="B127" s="14" t="s">
        <v>2</v>
      </c>
    </row>
    <row r="128" spans="1:13" x14ac:dyDescent="0.4">
      <c r="A128" s="75" t="s">
        <v>105</v>
      </c>
      <c r="B128" s="14">
        <v>8.4</v>
      </c>
    </row>
    <row r="129" spans="1:2" x14ac:dyDescent="0.4">
      <c r="A129" s="260">
        <v>0.4</v>
      </c>
      <c r="B129" s="14">
        <v>6.9</v>
      </c>
    </row>
    <row r="130" spans="1:2" x14ac:dyDescent="0.4">
      <c r="A130" s="260">
        <v>0.6</v>
      </c>
      <c r="B130" s="14">
        <v>4.8</v>
      </c>
    </row>
    <row r="131" spans="1:2" x14ac:dyDescent="0.4">
      <c r="A131" s="260"/>
    </row>
  </sheetData>
  <mergeCells count="55">
    <mergeCell ref="R37:T37"/>
    <mergeCell ref="R38:T38"/>
    <mergeCell ref="A1:W2"/>
    <mergeCell ref="B3:E3"/>
    <mergeCell ref="F3:I3"/>
    <mergeCell ref="J3:M3"/>
    <mergeCell ref="B28:M28"/>
    <mergeCell ref="R29:T29"/>
    <mergeCell ref="R31:T31"/>
    <mergeCell ref="R32:T32"/>
    <mergeCell ref="R33:T33"/>
    <mergeCell ref="R36:T36"/>
    <mergeCell ref="N3:Q3"/>
    <mergeCell ref="B63:M63"/>
    <mergeCell ref="R71:T71"/>
    <mergeCell ref="R58:T58"/>
    <mergeCell ref="R65:T65"/>
    <mergeCell ref="R66:T66"/>
    <mergeCell ref="R67:T67"/>
    <mergeCell ref="R60:T60"/>
    <mergeCell ref="R61:T61"/>
    <mergeCell ref="R62:T62"/>
    <mergeCell ref="R63:T63"/>
    <mergeCell ref="R64:T64"/>
    <mergeCell ref="R59:T59"/>
    <mergeCell ref="U64:AA64"/>
    <mergeCell ref="R74:T74"/>
    <mergeCell ref="R4:X4"/>
    <mergeCell ref="R68:T68"/>
    <mergeCell ref="R69:T69"/>
    <mergeCell ref="R70:T70"/>
    <mergeCell ref="U29:AA29"/>
    <mergeCell ref="R46:T46"/>
    <mergeCell ref="R34:T34"/>
    <mergeCell ref="R35:T35"/>
    <mergeCell ref="R39:T39"/>
    <mergeCell ref="R40:T40"/>
    <mergeCell ref="R41:T41"/>
    <mergeCell ref="R30:T30"/>
    <mergeCell ref="R47:T47"/>
    <mergeCell ref="R48:T48"/>
    <mergeCell ref="R72:T72"/>
    <mergeCell ref="R73:T73"/>
    <mergeCell ref="R49:T49"/>
    <mergeCell ref="R50:T50"/>
    <mergeCell ref="R42:T42"/>
    <mergeCell ref="R43:T43"/>
    <mergeCell ref="R44:T44"/>
    <mergeCell ref="R45:T45"/>
    <mergeCell ref="R51:T51"/>
    <mergeCell ref="R52:T52"/>
    <mergeCell ref="R53:T53"/>
    <mergeCell ref="R55:T55"/>
    <mergeCell ref="R56:T56"/>
    <mergeCell ref="R57:T5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24FF8-A903-45FA-A371-EEE7B02013A5}">
  <dimension ref="A1:I11"/>
  <sheetViews>
    <sheetView workbookViewId="0">
      <selection sqref="A1:I1"/>
    </sheetView>
  </sheetViews>
  <sheetFormatPr defaultRowHeight="14.25" x14ac:dyDescent="0.45"/>
  <sheetData>
    <row r="1" spans="1:9" x14ac:dyDescent="0.45">
      <c r="A1" s="213" t="s">
        <v>349</v>
      </c>
      <c r="B1" s="213"/>
      <c r="C1" s="213"/>
      <c r="D1" s="213"/>
      <c r="E1" s="213"/>
      <c r="F1" s="213"/>
      <c r="G1" s="213"/>
      <c r="H1" s="213"/>
      <c r="I1" s="213"/>
    </row>
    <row r="3" spans="1:9" x14ac:dyDescent="0.45">
      <c r="B3" s="210" t="s">
        <v>77</v>
      </c>
      <c r="C3" s="210"/>
      <c r="D3" s="210"/>
      <c r="E3" s="210"/>
      <c r="F3" s="212" t="s">
        <v>314</v>
      </c>
      <c r="G3" s="212"/>
      <c r="H3" s="212"/>
      <c r="I3" s="212"/>
    </row>
    <row r="4" spans="1:9" x14ac:dyDescent="0.45">
      <c r="A4" s="11" t="s">
        <v>41</v>
      </c>
      <c r="B4" s="9" t="s">
        <v>2</v>
      </c>
      <c r="C4" s="9" t="s">
        <v>3</v>
      </c>
      <c r="D4" s="9" t="s">
        <v>4</v>
      </c>
      <c r="E4" s="9" t="s">
        <v>3</v>
      </c>
      <c r="F4" s="9" t="s">
        <v>2</v>
      </c>
      <c r="G4" s="9" t="s">
        <v>3</v>
      </c>
      <c r="H4" s="9" t="s">
        <v>4</v>
      </c>
      <c r="I4" s="9" t="s">
        <v>3</v>
      </c>
    </row>
    <row r="5" spans="1:9" x14ac:dyDescent="0.45">
      <c r="A5" s="12" t="s">
        <v>40</v>
      </c>
      <c r="B5" s="10">
        <v>8.66</v>
      </c>
      <c r="C5" s="10">
        <v>1.1000000000000001</v>
      </c>
      <c r="D5" s="10">
        <v>13.2</v>
      </c>
      <c r="E5" s="10">
        <v>1.8</v>
      </c>
      <c r="F5" s="55">
        <v>9.0399999999999991</v>
      </c>
      <c r="G5" s="55">
        <v>0.7</v>
      </c>
      <c r="H5" s="55">
        <v>13.7</v>
      </c>
      <c r="I5" s="55">
        <v>1.8</v>
      </c>
    </row>
    <row r="6" spans="1:9" x14ac:dyDescent="0.45">
      <c r="A6" s="68" t="s">
        <v>69</v>
      </c>
      <c r="B6" s="62">
        <v>8.41</v>
      </c>
      <c r="C6" s="62">
        <v>1.44</v>
      </c>
      <c r="D6" s="62">
        <v>12.58</v>
      </c>
      <c r="E6" s="62">
        <v>2.42</v>
      </c>
      <c r="F6" s="4">
        <v>8.1</v>
      </c>
      <c r="G6" s="4">
        <v>0.7</v>
      </c>
      <c r="H6" s="56">
        <v>11.9</v>
      </c>
      <c r="I6" s="56">
        <v>2.4</v>
      </c>
    </row>
    <row r="7" spans="1:9" x14ac:dyDescent="0.45">
      <c r="A7" s="68" t="s">
        <v>71</v>
      </c>
      <c r="B7" s="24">
        <v>6.72</v>
      </c>
      <c r="C7" s="24">
        <v>1.76</v>
      </c>
      <c r="D7" s="24">
        <v>11.16</v>
      </c>
      <c r="E7" s="24">
        <v>3.59</v>
      </c>
      <c r="F7" s="55">
        <v>7.2</v>
      </c>
      <c r="G7" s="55">
        <v>1.9</v>
      </c>
      <c r="H7" s="55">
        <v>11.6</v>
      </c>
      <c r="I7" s="55">
        <v>3.8</v>
      </c>
    </row>
    <row r="8" spans="1:9" x14ac:dyDescent="0.45">
      <c r="A8" s="73" t="s">
        <v>27</v>
      </c>
      <c r="B8" s="25">
        <v>8.99</v>
      </c>
      <c r="C8" s="25">
        <v>1.62</v>
      </c>
      <c r="D8" s="25">
        <v>12.82</v>
      </c>
      <c r="E8" s="25">
        <v>2.46</v>
      </c>
      <c r="F8" s="14">
        <v>7.1</v>
      </c>
      <c r="G8" s="14">
        <v>0.8</v>
      </c>
      <c r="H8" s="14">
        <v>11.1</v>
      </c>
      <c r="I8" s="14">
        <v>0.9</v>
      </c>
    </row>
    <row r="9" spans="1:9" x14ac:dyDescent="0.45">
      <c r="A9" s="73" t="s">
        <v>313</v>
      </c>
      <c r="B9" s="25">
        <v>8.82</v>
      </c>
      <c r="C9" s="25">
        <v>1.94</v>
      </c>
      <c r="D9" s="25">
        <v>12.16</v>
      </c>
      <c r="E9" s="25">
        <v>2.7</v>
      </c>
      <c r="F9" s="33">
        <v>9.3000000000000007</v>
      </c>
      <c r="G9" s="33">
        <v>2</v>
      </c>
      <c r="H9" s="33">
        <v>12.5</v>
      </c>
      <c r="I9" s="33">
        <v>3</v>
      </c>
    </row>
    <row r="10" spans="1:9" x14ac:dyDescent="0.45">
      <c r="A10" s="73" t="s">
        <v>118</v>
      </c>
      <c r="B10" s="25">
        <v>8.51</v>
      </c>
      <c r="C10" s="25">
        <v>1.68</v>
      </c>
      <c r="D10" s="25">
        <v>12.03</v>
      </c>
      <c r="E10" s="25">
        <v>2.2999999999999998</v>
      </c>
      <c r="F10" s="33">
        <v>9.3000000000000007</v>
      </c>
      <c r="G10" s="33">
        <v>1.1000000000000001</v>
      </c>
      <c r="H10" s="33">
        <v>12.9</v>
      </c>
      <c r="I10" s="33">
        <v>2</v>
      </c>
    </row>
    <row r="11" spans="1:9" x14ac:dyDescent="0.45">
      <c r="A11" s="74" t="s">
        <v>119</v>
      </c>
      <c r="B11" s="27">
        <v>7.95</v>
      </c>
      <c r="C11" s="27">
        <v>1.86</v>
      </c>
      <c r="D11" s="27">
        <v>11.8</v>
      </c>
      <c r="E11" s="27">
        <v>2.6</v>
      </c>
      <c r="F11" s="34">
        <v>7.33</v>
      </c>
      <c r="G11" s="34">
        <v>1.3</v>
      </c>
      <c r="H11" s="34">
        <v>11.1</v>
      </c>
      <c r="I11" s="34">
        <v>2.1</v>
      </c>
    </row>
  </sheetData>
  <mergeCells count="3">
    <mergeCell ref="B3:E3"/>
    <mergeCell ref="F3:I3"/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E963E-D8AC-4FC7-9954-1B3F33EA8236}">
  <dimension ref="A1:V66"/>
  <sheetViews>
    <sheetView zoomScale="82" zoomScaleNormal="82" workbookViewId="0">
      <selection activeCell="B34" sqref="B34"/>
    </sheetView>
  </sheetViews>
  <sheetFormatPr defaultRowHeight="14.25" x14ac:dyDescent="0.45"/>
  <cols>
    <col min="1" max="1" width="14.3984375" bestFit="1" customWidth="1"/>
    <col min="2" max="2" width="16.796875" bestFit="1" customWidth="1"/>
    <col min="3" max="3" width="20.9296875" customWidth="1"/>
    <col min="6" max="6" width="13.9296875" bestFit="1" customWidth="1"/>
    <col min="8" max="8" width="11.86328125" customWidth="1"/>
    <col min="10" max="10" width="8.33203125" customWidth="1"/>
    <col min="13" max="13" width="14.3984375" bestFit="1" customWidth="1"/>
  </cols>
  <sheetData>
    <row r="1" spans="1:22" x14ac:dyDescent="0.45">
      <c r="A1" s="295" t="s">
        <v>251</v>
      </c>
      <c r="B1" s="296"/>
      <c r="C1" s="296"/>
      <c r="D1" s="296"/>
      <c r="E1" s="296"/>
      <c r="F1" s="296"/>
      <c r="G1" s="296"/>
      <c r="H1" s="296"/>
      <c r="I1" s="296"/>
      <c r="J1" s="297"/>
      <c r="M1" s="295" t="s">
        <v>261</v>
      </c>
      <c r="N1" s="296"/>
      <c r="O1" s="296"/>
      <c r="P1" s="296"/>
      <c r="Q1" s="296"/>
      <c r="R1" s="296"/>
      <c r="S1" s="296"/>
      <c r="T1" s="296"/>
      <c r="U1" s="296"/>
      <c r="V1" s="297"/>
    </row>
    <row r="2" spans="1:22" s="56" customFormat="1" x14ac:dyDescent="0.45">
      <c r="A2" s="298"/>
      <c r="B2" s="299"/>
      <c r="C2" s="299"/>
      <c r="D2" s="299"/>
      <c r="E2" s="299"/>
      <c r="F2" s="299"/>
      <c r="G2" s="299"/>
      <c r="H2" s="299"/>
      <c r="I2" s="299"/>
      <c r="J2" s="300"/>
      <c r="M2" s="298"/>
      <c r="N2" s="299"/>
      <c r="O2" s="299"/>
      <c r="P2" s="299"/>
      <c r="Q2" s="299"/>
      <c r="R2" s="299"/>
      <c r="S2" s="299"/>
      <c r="T2" s="299"/>
      <c r="U2" s="299"/>
      <c r="V2" s="300"/>
    </row>
    <row r="3" spans="1:22" x14ac:dyDescent="0.45">
      <c r="A3" s="310">
        <v>0.6</v>
      </c>
      <c r="B3" s="306" t="s">
        <v>254</v>
      </c>
      <c r="C3" s="247" t="s">
        <v>3</v>
      </c>
      <c r="D3" s="247" t="s">
        <v>255</v>
      </c>
      <c r="E3" s="247"/>
      <c r="F3" s="247" t="s">
        <v>258</v>
      </c>
      <c r="G3" s="247" t="s">
        <v>104</v>
      </c>
      <c r="H3" s="247" t="s">
        <v>257</v>
      </c>
      <c r="I3" s="247" t="s">
        <v>256</v>
      </c>
      <c r="J3" s="248" t="s">
        <v>260</v>
      </c>
      <c r="M3" s="307"/>
      <c r="N3" s="245"/>
      <c r="O3" s="245"/>
      <c r="P3" s="245"/>
      <c r="Q3" s="245"/>
      <c r="R3" s="245"/>
      <c r="S3" s="245"/>
      <c r="T3" s="245"/>
      <c r="U3" s="245"/>
      <c r="V3" s="246"/>
    </row>
    <row r="4" spans="1:22" x14ac:dyDescent="0.45">
      <c r="A4" s="302" t="s">
        <v>105</v>
      </c>
      <c r="B4" s="307">
        <v>89</v>
      </c>
      <c r="C4" s="245">
        <v>5</v>
      </c>
      <c r="D4" s="245">
        <v>171</v>
      </c>
      <c r="E4" s="245"/>
      <c r="F4" s="308" t="s">
        <v>105</v>
      </c>
      <c r="G4" s="245">
        <v>60</v>
      </c>
      <c r="H4" s="245">
        <v>115</v>
      </c>
      <c r="I4" s="245">
        <f>171-H4</f>
        <v>56</v>
      </c>
      <c r="J4" s="309">
        <f>(H4)/(I4+H4)</f>
        <v>0.67251461988304095</v>
      </c>
      <c r="M4" s="306">
        <v>60</v>
      </c>
      <c r="N4" s="247" t="s">
        <v>137</v>
      </c>
      <c r="O4" s="247" t="s">
        <v>3</v>
      </c>
      <c r="P4" s="247" t="s">
        <v>9</v>
      </c>
      <c r="Q4" s="247"/>
      <c r="R4" s="247" t="s">
        <v>258</v>
      </c>
      <c r="S4" s="247" t="s">
        <v>104</v>
      </c>
      <c r="T4" s="247" t="s">
        <v>257</v>
      </c>
      <c r="U4" s="247" t="s">
        <v>256</v>
      </c>
      <c r="V4" s="248" t="s">
        <v>260</v>
      </c>
    </row>
    <row r="5" spans="1:22" x14ac:dyDescent="0.45">
      <c r="A5" s="302" t="s">
        <v>252</v>
      </c>
      <c r="B5" s="302">
        <v>96</v>
      </c>
      <c r="C5" s="1">
        <v>5</v>
      </c>
      <c r="D5" s="1">
        <v>124</v>
      </c>
      <c r="E5" s="1"/>
      <c r="F5" s="303"/>
      <c r="G5" s="1">
        <v>70</v>
      </c>
      <c r="H5" s="1">
        <v>93</v>
      </c>
      <c r="I5" s="1">
        <f>171-H5</f>
        <v>78</v>
      </c>
      <c r="J5" s="304">
        <f t="shared" ref="J5:J14" si="0">(H5)/(I5+H5)</f>
        <v>0.54385964912280704</v>
      </c>
      <c r="M5" s="302" t="s">
        <v>105</v>
      </c>
      <c r="N5" s="1">
        <v>87</v>
      </c>
      <c r="O5" s="1">
        <v>3</v>
      </c>
      <c r="P5" s="1">
        <v>310</v>
      </c>
      <c r="Q5" s="1"/>
      <c r="R5" s="303" t="s">
        <v>105</v>
      </c>
      <c r="S5" s="1">
        <v>60</v>
      </c>
      <c r="T5" s="1">
        <v>203</v>
      </c>
      <c r="U5" s="1">
        <f>$P$5-T5</f>
        <v>107</v>
      </c>
      <c r="V5" s="304">
        <f>(T5)/(U5+T5)</f>
        <v>0.65483870967741931</v>
      </c>
    </row>
    <row r="6" spans="1:22" x14ac:dyDescent="0.45">
      <c r="A6" s="302" t="s">
        <v>253</v>
      </c>
      <c r="B6" s="302">
        <v>71</v>
      </c>
      <c r="C6" s="1">
        <v>10</v>
      </c>
      <c r="D6" s="1">
        <v>99</v>
      </c>
      <c r="E6" s="1"/>
      <c r="F6" s="303"/>
      <c r="G6" s="1">
        <v>80</v>
      </c>
      <c r="H6" s="1">
        <v>54</v>
      </c>
      <c r="I6" s="1">
        <f>171-H6</f>
        <v>117</v>
      </c>
      <c r="J6" s="304">
        <f t="shared" si="0"/>
        <v>0.31578947368421051</v>
      </c>
      <c r="M6" s="302" t="s">
        <v>252</v>
      </c>
      <c r="N6" s="1">
        <v>92</v>
      </c>
      <c r="O6" s="1">
        <v>4</v>
      </c>
      <c r="P6" s="1">
        <v>199</v>
      </c>
      <c r="Q6" s="1"/>
      <c r="R6" s="303"/>
      <c r="S6" s="1">
        <v>70</v>
      </c>
      <c r="T6" s="1">
        <v>165</v>
      </c>
      <c r="U6" s="1">
        <f t="shared" ref="U6:U7" si="1">$P$5-T6</f>
        <v>145</v>
      </c>
      <c r="V6" s="304">
        <f t="shared" ref="V6:V7" si="2">(T6)/(U6+T6)</f>
        <v>0.532258064516129</v>
      </c>
    </row>
    <row r="7" spans="1:22" x14ac:dyDescent="0.45">
      <c r="A7" s="302"/>
      <c r="B7" s="302"/>
      <c r="C7" s="1"/>
      <c r="D7" s="1"/>
      <c r="E7" s="1"/>
      <c r="F7" s="1"/>
      <c r="G7" s="1"/>
      <c r="H7" s="1"/>
      <c r="I7" s="1"/>
      <c r="J7" s="304"/>
      <c r="M7" s="302" t="s">
        <v>253</v>
      </c>
      <c r="N7" s="1">
        <v>94</v>
      </c>
      <c r="O7" s="1">
        <v>4</v>
      </c>
      <c r="P7" s="1">
        <v>152</v>
      </c>
      <c r="Q7" s="1"/>
      <c r="R7" s="303"/>
      <c r="S7" s="1">
        <v>80</v>
      </c>
      <c r="T7" s="1">
        <v>95</v>
      </c>
      <c r="U7" s="1">
        <f t="shared" si="1"/>
        <v>215</v>
      </c>
      <c r="V7" s="304">
        <f t="shared" si="2"/>
        <v>0.30645161290322581</v>
      </c>
    </row>
    <row r="8" spans="1:22" x14ac:dyDescent="0.45">
      <c r="A8" s="302"/>
      <c r="B8" s="302"/>
      <c r="C8" s="1"/>
      <c r="D8" s="1"/>
      <c r="E8" s="1"/>
      <c r="F8" s="303" t="s">
        <v>263</v>
      </c>
      <c r="G8" s="1">
        <v>60</v>
      </c>
      <c r="H8" s="1">
        <v>81</v>
      </c>
      <c r="I8" s="1">
        <f>124-H8</f>
        <v>43</v>
      </c>
      <c r="J8" s="304">
        <f t="shared" si="0"/>
        <v>0.65322580645161288</v>
      </c>
      <c r="M8" s="306"/>
      <c r="N8" s="247"/>
      <c r="O8" s="247"/>
      <c r="P8" s="247"/>
      <c r="Q8" s="247"/>
      <c r="R8" s="247"/>
      <c r="S8" s="247"/>
      <c r="T8" s="247"/>
      <c r="U8" s="247"/>
      <c r="V8" s="326"/>
    </row>
    <row r="9" spans="1:22" x14ac:dyDescent="0.45">
      <c r="A9" s="310">
        <v>0.7</v>
      </c>
      <c r="B9" s="302"/>
      <c r="C9" s="1"/>
      <c r="D9" s="1"/>
      <c r="E9" s="1"/>
      <c r="F9" s="303"/>
      <c r="G9" s="1">
        <v>70</v>
      </c>
      <c r="H9" s="1">
        <v>69</v>
      </c>
      <c r="I9" s="1">
        <f>124-H9</f>
        <v>55</v>
      </c>
      <c r="J9" s="304">
        <f t="shared" si="0"/>
        <v>0.55645161290322576</v>
      </c>
      <c r="M9" s="306">
        <v>70</v>
      </c>
      <c r="N9" s="247" t="s">
        <v>137</v>
      </c>
      <c r="O9" s="247" t="s">
        <v>3</v>
      </c>
      <c r="P9" s="247"/>
      <c r="Q9" s="248"/>
      <c r="R9" s="303" t="s">
        <v>252</v>
      </c>
      <c r="S9" s="1">
        <v>60</v>
      </c>
      <c r="T9" s="1">
        <v>135</v>
      </c>
      <c r="U9" s="1">
        <f>$P$6-T9</f>
        <v>64</v>
      </c>
      <c r="V9" s="304">
        <f t="shared" ref="V9:V11" si="3">(T9)/(U9+T9)</f>
        <v>0.67839195979899503</v>
      </c>
    </row>
    <row r="10" spans="1:22" x14ac:dyDescent="0.45">
      <c r="A10" s="302" t="s">
        <v>105</v>
      </c>
      <c r="B10" s="302">
        <v>85</v>
      </c>
      <c r="C10" s="1">
        <v>5</v>
      </c>
      <c r="D10" s="1">
        <v>171</v>
      </c>
      <c r="E10" s="1"/>
      <c r="F10" s="303"/>
      <c r="G10" s="1">
        <v>80</v>
      </c>
      <c r="H10" s="1">
        <v>43</v>
      </c>
      <c r="I10" s="1">
        <f>125-H10</f>
        <v>82</v>
      </c>
      <c r="J10" s="304">
        <f t="shared" si="0"/>
        <v>0.34399999999999997</v>
      </c>
      <c r="M10" s="302" t="s">
        <v>105</v>
      </c>
      <c r="N10" s="1">
        <v>85</v>
      </c>
      <c r="O10" s="1">
        <v>5</v>
      </c>
      <c r="P10" s="1"/>
      <c r="Q10" s="1"/>
      <c r="R10" s="303"/>
      <c r="S10" s="1">
        <v>70</v>
      </c>
      <c r="T10" s="1">
        <v>117</v>
      </c>
      <c r="U10" s="1">
        <f t="shared" ref="U10:U11" si="4">$P$6-T10</f>
        <v>82</v>
      </c>
      <c r="V10" s="304">
        <f t="shared" si="3"/>
        <v>0.5879396984924623</v>
      </c>
    </row>
    <row r="11" spans="1:22" x14ac:dyDescent="0.45">
      <c r="A11" s="302" t="s">
        <v>252</v>
      </c>
      <c r="B11" s="302">
        <v>89</v>
      </c>
      <c r="C11" s="1">
        <v>6</v>
      </c>
      <c r="D11" s="1">
        <v>124</v>
      </c>
      <c r="E11" s="1"/>
      <c r="F11" s="1"/>
      <c r="G11" s="1"/>
      <c r="H11" s="1"/>
      <c r="I11" s="1"/>
      <c r="J11" s="304"/>
      <c r="M11" s="302" t="s">
        <v>252</v>
      </c>
      <c r="N11" s="1">
        <v>85</v>
      </c>
      <c r="O11" s="1">
        <v>6</v>
      </c>
      <c r="P11" s="1"/>
      <c r="Q11" s="1"/>
      <c r="R11" s="303"/>
      <c r="S11" s="1">
        <v>80</v>
      </c>
      <c r="T11" s="1">
        <v>72</v>
      </c>
      <c r="U11" s="1">
        <f t="shared" si="4"/>
        <v>127</v>
      </c>
      <c r="V11" s="304">
        <f t="shared" si="3"/>
        <v>0.36180904522613067</v>
      </c>
    </row>
    <row r="12" spans="1:22" x14ac:dyDescent="0.45">
      <c r="A12" s="302" t="s">
        <v>253</v>
      </c>
      <c r="B12" s="302">
        <v>91</v>
      </c>
      <c r="C12" s="1">
        <v>5</v>
      </c>
      <c r="D12" s="1">
        <v>99</v>
      </c>
      <c r="E12" s="1"/>
      <c r="F12" s="303" t="s">
        <v>262</v>
      </c>
      <c r="G12" s="1">
        <v>60</v>
      </c>
      <c r="H12" s="1">
        <v>72</v>
      </c>
      <c r="I12" s="1">
        <f>99-H12</f>
        <v>27</v>
      </c>
      <c r="J12" s="304">
        <f t="shared" si="0"/>
        <v>0.72727272727272729</v>
      </c>
      <c r="M12" s="302" t="s">
        <v>253</v>
      </c>
      <c r="N12" s="1">
        <v>86</v>
      </c>
      <c r="O12" s="1">
        <v>6</v>
      </c>
      <c r="P12" s="1"/>
      <c r="Q12" s="1"/>
      <c r="R12" s="1"/>
      <c r="S12" s="1"/>
      <c r="T12" s="1"/>
      <c r="U12" s="1"/>
      <c r="V12" s="304"/>
    </row>
    <row r="13" spans="1:22" x14ac:dyDescent="0.45">
      <c r="A13" s="302"/>
      <c r="B13" s="302"/>
      <c r="C13" s="1"/>
      <c r="D13" s="1"/>
      <c r="E13" s="1"/>
      <c r="F13" s="303"/>
      <c r="G13" s="1">
        <v>70</v>
      </c>
      <c r="H13" s="1">
        <v>61</v>
      </c>
      <c r="I13" s="1">
        <f>99-H13</f>
        <v>38</v>
      </c>
      <c r="J13" s="304">
        <f t="shared" si="0"/>
        <v>0.61616161616161613</v>
      </c>
      <c r="M13" s="302"/>
      <c r="N13" s="1"/>
      <c r="O13" s="1"/>
      <c r="P13" s="1"/>
      <c r="Q13" s="1"/>
      <c r="R13" s="303" t="s">
        <v>259</v>
      </c>
      <c r="S13" s="1">
        <v>60</v>
      </c>
      <c r="T13" s="1">
        <v>114</v>
      </c>
      <c r="U13" s="1">
        <f>$P$7-T13</f>
        <v>38</v>
      </c>
      <c r="V13" s="304">
        <f t="shared" ref="V13:V15" si="5">(T13)/(U13+T13)</f>
        <v>0.75</v>
      </c>
    </row>
    <row r="14" spans="1:22" x14ac:dyDescent="0.45">
      <c r="A14" s="310">
        <v>0.8</v>
      </c>
      <c r="B14" s="302"/>
      <c r="C14" s="1"/>
      <c r="D14" s="1"/>
      <c r="E14" s="1"/>
      <c r="F14" s="303"/>
      <c r="G14" s="1">
        <v>80</v>
      </c>
      <c r="H14" s="1">
        <v>37</v>
      </c>
      <c r="I14" s="1">
        <f>99-H14</f>
        <v>62</v>
      </c>
      <c r="J14" s="304">
        <f t="shared" si="0"/>
        <v>0.37373737373737376</v>
      </c>
      <c r="M14" s="306">
        <v>80</v>
      </c>
      <c r="N14" s="247" t="s">
        <v>137</v>
      </c>
      <c r="O14" s="247" t="s">
        <v>3</v>
      </c>
      <c r="P14" s="247"/>
      <c r="Q14" s="248"/>
      <c r="R14" s="303"/>
      <c r="S14" s="1">
        <v>70</v>
      </c>
      <c r="T14" s="1">
        <v>97</v>
      </c>
      <c r="U14" s="1">
        <f t="shared" ref="U14:U15" si="6">$P$7-T14</f>
        <v>55</v>
      </c>
      <c r="V14" s="304">
        <f t="shared" si="5"/>
        <v>0.63815789473684215</v>
      </c>
    </row>
    <row r="15" spans="1:22" x14ac:dyDescent="0.45">
      <c r="A15" s="302" t="s">
        <v>105</v>
      </c>
      <c r="B15" s="302">
        <v>84</v>
      </c>
      <c r="C15" s="1">
        <v>6</v>
      </c>
      <c r="D15" s="1">
        <v>171</v>
      </c>
      <c r="E15" s="1"/>
      <c r="F15" s="1"/>
      <c r="G15" s="1"/>
      <c r="H15" s="1"/>
      <c r="I15" s="1"/>
      <c r="J15" s="229"/>
      <c r="M15" s="302" t="s">
        <v>105</v>
      </c>
      <c r="N15" s="1">
        <v>79</v>
      </c>
      <c r="O15" s="1">
        <v>4</v>
      </c>
      <c r="P15" s="1"/>
      <c r="Q15" s="1"/>
      <c r="R15" s="303"/>
      <c r="S15" s="1">
        <v>80</v>
      </c>
      <c r="T15" s="1">
        <v>60</v>
      </c>
      <c r="U15" s="1">
        <f t="shared" si="6"/>
        <v>92</v>
      </c>
      <c r="V15" s="304">
        <f t="shared" si="5"/>
        <v>0.39473684210526316</v>
      </c>
    </row>
    <row r="16" spans="1:22" x14ac:dyDescent="0.45">
      <c r="A16" s="302" t="s">
        <v>252</v>
      </c>
      <c r="B16" s="302">
        <v>81</v>
      </c>
      <c r="C16" s="1">
        <v>8</v>
      </c>
      <c r="D16" s="1">
        <v>124</v>
      </c>
      <c r="E16" s="1"/>
      <c r="F16" s="1"/>
      <c r="G16" s="1"/>
      <c r="H16" s="1"/>
      <c r="I16" s="1"/>
      <c r="J16" s="229"/>
      <c r="M16" s="302" t="s">
        <v>252</v>
      </c>
      <c r="N16" s="1">
        <v>75</v>
      </c>
      <c r="O16" s="1">
        <v>6</v>
      </c>
      <c r="P16" s="1"/>
      <c r="Q16" s="1"/>
      <c r="R16" s="1"/>
      <c r="S16" s="1"/>
      <c r="T16" s="1"/>
      <c r="U16" s="1"/>
      <c r="V16" s="229"/>
    </row>
    <row r="17" spans="1:22" x14ac:dyDescent="0.45">
      <c r="A17" s="230" t="s">
        <v>253</v>
      </c>
      <c r="B17" s="230">
        <v>79</v>
      </c>
      <c r="C17" s="231">
        <v>8</v>
      </c>
      <c r="D17" s="231">
        <v>99</v>
      </c>
      <c r="E17" s="231"/>
      <c r="F17" s="231"/>
      <c r="G17" s="231"/>
      <c r="H17" s="231"/>
      <c r="I17" s="231"/>
      <c r="J17" s="232"/>
      <c r="M17" s="302" t="s">
        <v>253</v>
      </c>
      <c r="N17" s="1">
        <v>73</v>
      </c>
      <c r="O17" s="1">
        <v>8</v>
      </c>
      <c r="P17" s="1"/>
      <c r="Q17" s="1"/>
      <c r="R17" s="303"/>
      <c r="S17" s="1"/>
      <c r="T17" s="1"/>
      <c r="U17" s="1"/>
      <c r="V17" s="304"/>
    </row>
    <row r="18" spans="1:22" x14ac:dyDescent="0.45">
      <c r="M18" s="302"/>
      <c r="N18" s="1"/>
      <c r="O18" s="1"/>
      <c r="P18" s="1"/>
      <c r="Q18" s="1"/>
      <c r="R18" s="303"/>
      <c r="S18" s="1"/>
      <c r="T18" s="1"/>
      <c r="U18" s="1"/>
      <c r="V18" s="304"/>
    </row>
    <row r="19" spans="1:22" x14ac:dyDescent="0.45">
      <c r="M19" s="230"/>
      <c r="N19" s="231"/>
      <c r="O19" s="231"/>
      <c r="P19" s="231"/>
      <c r="Q19" s="231"/>
      <c r="R19" s="218"/>
      <c r="S19" s="231"/>
      <c r="T19" s="231"/>
      <c r="U19" s="231"/>
      <c r="V19" s="325"/>
    </row>
    <row r="20" spans="1:22" x14ac:dyDescent="0.45">
      <c r="A20" s="301" t="s">
        <v>104</v>
      </c>
      <c r="B20" s="245" t="s">
        <v>105</v>
      </c>
      <c r="C20" s="245" t="s">
        <v>263</v>
      </c>
      <c r="D20" s="245" t="s">
        <v>264</v>
      </c>
      <c r="E20" s="246"/>
      <c r="O20" s="307"/>
      <c r="P20" s="245" t="s">
        <v>105</v>
      </c>
      <c r="Q20" s="245" t="s">
        <v>263</v>
      </c>
      <c r="R20" s="245" t="s">
        <v>264</v>
      </c>
      <c r="S20" s="246"/>
    </row>
    <row r="21" spans="1:22" x14ac:dyDescent="0.45">
      <c r="A21" s="305">
        <v>0.6</v>
      </c>
      <c r="B21" s="311">
        <v>0.89</v>
      </c>
      <c r="C21" s="311">
        <v>0.96</v>
      </c>
      <c r="D21" s="311">
        <v>0.71</v>
      </c>
      <c r="E21" s="229"/>
      <c r="O21" s="305">
        <v>0.6</v>
      </c>
      <c r="P21" s="311">
        <v>0.87</v>
      </c>
      <c r="Q21" s="311">
        <v>0.92</v>
      </c>
      <c r="R21" s="311">
        <v>0.94</v>
      </c>
      <c r="S21" s="229"/>
    </row>
    <row r="22" spans="1:22" x14ac:dyDescent="0.45">
      <c r="A22" s="305">
        <v>0.7</v>
      </c>
      <c r="B22" s="311">
        <v>0.85</v>
      </c>
      <c r="C22" s="311">
        <v>0.89</v>
      </c>
      <c r="D22" s="311">
        <v>0.91</v>
      </c>
      <c r="E22" s="229"/>
      <c r="O22" s="305">
        <v>0.7</v>
      </c>
      <c r="P22" s="311">
        <v>0.85</v>
      </c>
      <c r="Q22" s="311">
        <v>0.85</v>
      </c>
      <c r="R22" s="311">
        <v>0.86</v>
      </c>
      <c r="S22" s="229"/>
    </row>
    <row r="23" spans="1:22" x14ac:dyDescent="0.45">
      <c r="A23" s="312">
        <v>0.8</v>
      </c>
      <c r="B23" s="313">
        <v>0.84</v>
      </c>
      <c r="C23" s="313">
        <v>0.81</v>
      </c>
      <c r="D23" s="313">
        <v>0.79</v>
      </c>
      <c r="E23" s="232"/>
      <c r="O23" s="305">
        <v>0.8</v>
      </c>
      <c r="P23" s="311">
        <v>0.79</v>
      </c>
      <c r="Q23" s="311">
        <v>0.75</v>
      </c>
      <c r="R23" s="311">
        <v>0.73</v>
      </c>
      <c r="S23" s="229"/>
    </row>
    <row r="24" spans="1:22" x14ac:dyDescent="0.45">
      <c r="O24" s="302"/>
      <c r="P24" s="1"/>
      <c r="Q24" s="1"/>
      <c r="R24" s="1"/>
      <c r="S24" s="229"/>
    </row>
    <row r="25" spans="1:22" x14ac:dyDescent="0.45">
      <c r="A25" s="56"/>
      <c r="O25" s="302"/>
      <c r="P25" s="1" t="s">
        <v>265</v>
      </c>
      <c r="Q25" s="1"/>
      <c r="R25" s="1"/>
      <c r="S25" s="229"/>
    </row>
    <row r="26" spans="1:22" x14ac:dyDescent="0.45">
      <c r="A26" s="218" t="s">
        <v>350</v>
      </c>
      <c r="B26" s="218"/>
      <c r="C26" s="218"/>
      <c r="D26" s="218"/>
      <c r="E26" s="218"/>
      <c r="O26" s="302"/>
      <c r="P26" s="1" t="s">
        <v>105</v>
      </c>
      <c r="Q26" s="1" t="s">
        <v>263</v>
      </c>
      <c r="R26" s="1" t="s">
        <v>264</v>
      </c>
      <c r="S26" s="229"/>
    </row>
    <row r="27" spans="1:22" x14ac:dyDescent="0.45">
      <c r="A27" s="307" t="s">
        <v>104</v>
      </c>
      <c r="B27" s="245" t="s">
        <v>105</v>
      </c>
      <c r="C27" s="245" t="s">
        <v>263</v>
      </c>
      <c r="D27" s="245" t="s">
        <v>264</v>
      </c>
      <c r="E27" s="246"/>
      <c r="O27" s="305">
        <v>0.6</v>
      </c>
      <c r="P27" s="311">
        <v>0.65483870967741931</v>
      </c>
      <c r="Q27" s="311">
        <v>0.67839195979899503</v>
      </c>
      <c r="R27" s="311">
        <v>0.75</v>
      </c>
      <c r="S27" s="229"/>
    </row>
    <row r="28" spans="1:22" x14ac:dyDescent="0.45">
      <c r="A28" s="305">
        <v>0.6</v>
      </c>
      <c r="B28" s="311">
        <v>0.67251461988304095</v>
      </c>
      <c r="C28" s="311">
        <v>0.65322580645161288</v>
      </c>
      <c r="D28" s="311">
        <v>0.72727272727272729</v>
      </c>
      <c r="E28" s="229"/>
      <c r="O28" s="305">
        <v>0.7</v>
      </c>
      <c r="P28" s="311">
        <v>0.532258064516129</v>
      </c>
      <c r="Q28" s="311">
        <v>0.5879396984924623</v>
      </c>
      <c r="R28" s="311">
        <v>0.63815789473684215</v>
      </c>
      <c r="S28" s="229"/>
    </row>
    <row r="29" spans="1:22" x14ac:dyDescent="0.45">
      <c r="A29" s="305">
        <v>0.7</v>
      </c>
      <c r="B29" s="311">
        <v>0.54385964912280704</v>
      </c>
      <c r="C29" s="311">
        <v>0.55645161290322576</v>
      </c>
      <c r="D29" s="311">
        <v>0.61616161616161613</v>
      </c>
      <c r="E29" s="229"/>
      <c r="O29" s="312">
        <v>0.8</v>
      </c>
      <c r="P29" s="313">
        <v>0.30645161290322581</v>
      </c>
      <c r="Q29" s="313">
        <v>0.36180904522613067</v>
      </c>
      <c r="R29" s="313">
        <v>0.39473684210526316</v>
      </c>
      <c r="S29" s="232"/>
    </row>
    <row r="30" spans="1:22" x14ac:dyDescent="0.45">
      <c r="A30" s="312">
        <v>0.8</v>
      </c>
      <c r="B30" s="313">
        <v>0.31578947368421051</v>
      </c>
      <c r="C30" s="313">
        <v>0.34399999999999997</v>
      </c>
      <c r="D30" s="313">
        <v>0.37373737373737376</v>
      </c>
      <c r="E30" s="232"/>
    </row>
    <row r="47" spans="1:6" x14ac:dyDescent="0.45">
      <c r="A47" s="322" t="s">
        <v>336</v>
      </c>
      <c r="B47" s="323"/>
      <c r="C47" s="323"/>
      <c r="D47" s="323"/>
      <c r="E47" s="323"/>
      <c r="F47" s="324"/>
    </row>
    <row r="48" spans="1:6" x14ac:dyDescent="0.45">
      <c r="A48" s="314" t="s">
        <v>41</v>
      </c>
      <c r="B48" s="315" t="s">
        <v>326</v>
      </c>
      <c r="C48" s="315" t="s">
        <v>103</v>
      </c>
      <c r="D48" s="315" t="s">
        <v>137</v>
      </c>
      <c r="E48" s="315" t="s">
        <v>3</v>
      </c>
      <c r="F48" s="316" t="s">
        <v>9</v>
      </c>
    </row>
    <row r="49" spans="1:11" x14ac:dyDescent="0.45">
      <c r="A49" s="314" t="s">
        <v>317</v>
      </c>
      <c r="B49" s="317">
        <v>0.6</v>
      </c>
      <c r="C49" s="315" t="s">
        <v>105</v>
      </c>
      <c r="D49" s="315">
        <v>89</v>
      </c>
      <c r="E49" s="315">
        <v>5</v>
      </c>
      <c r="F49" s="316">
        <v>171</v>
      </c>
    </row>
    <row r="50" spans="1:11" x14ac:dyDescent="0.45">
      <c r="A50" s="314" t="s">
        <v>318</v>
      </c>
      <c r="B50" s="317">
        <v>0.6</v>
      </c>
      <c r="C50" s="315" t="s">
        <v>263</v>
      </c>
      <c r="D50" s="315">
        <v>96</v>
      </c>
      <c r="E50" s="315">
        <v>5</v>
      </c>
      <c r="F50" s="316">
        <v>124</v>
      </c>
    </row>
    <row r="51" spans="1:11" x14ac:dyDescent="0.45">
      <c r="A51" s="314" t="s">
        <v>319</v>
      </c>
      <c r="B51" s="317">
        <v>0.6</v>
      </c>
      <c r="C51" s="315" t="s">
        <v>264</v>
      </c>
      <c r="D51" s="315">
        <v>71</v>
      </c>
      <c r="E51" s="315">
        <v>10</v>
      </c>
      <c r="F51" s="316">
        <v>99</v>
      </c>
    </row>
    <row r="52" spans="1:11" x14ac:dyDescent="0.45">
      <c r="A52" s="314" t="s">
        <v>320</v>
      </c>
      <c r="B52" s="317">
        <v>0.7</v>
      </c>
      <c r="C52" s="315" t="s">
        <v>105</v>
      </c>
      <c r="D52" s="315">
        <v>85</v>
      </c>
      <c r="E52" s="315">
        <v>5</v>
      </c>
      <c r="F52" s="316">
        <v>171</v>
      </c>
    </row>
    <row r="53" spans="1:11" x14ac:dyDescent="0.45">
      <c r="A53" s="314" t="s">
        <v>321</v>
      </c>
      <c r="B53" s="317">
        <v>0.7</v>
      </c>
      <c r="C53" s="315" t="s">
        <v>263</v>
      </c>
      <c r="D53" s="315">
        <v>89</v>
      </c>
      <c r="E53" s="315">
        <v>6</v>
      </c>
      <c r="F53" s="316">
        <v>124</v>
      </c>
      <c r="J53" s="56"/>
      <c r="K53" s="56"/>
    </row>
    <row r="54" spans="1:11" x14ac:dyDescent="0.45">
      <c r="A54" s="314" t="s">
        <v>322</v>
      </c>
      <c r="B54" s="317">
        <v>0.7</v>
      </c>
      <c r="C54" s="315" t="s">
        <v>264</v>
      </c>
      <c r="D54" s="315">
        <v>91</v>
      </c>
      <c r="E54" s="315">
        <v>5</v>
      </c>
      <c r="F54" s="316">
        <v>99</v>
      </c>
      <c r="J54" s="56"/>
      <c r="K54" s="56"/>
    </row>
    <row r="55" spans="1:11" x14ac:dyDescent="0.45">
      <c r="A55" s="314" t="s">
        <v>323</v>
      </c>
      <c r="B55" s="317">
        <v>0.8</v>
      </c>
      <c r="C55" s="315" t="s">
        <v>105</v>
      </c>
      <c r="D55" s="315">
        <v>84</v>
      </c>
      <c r="E55" s="315">
        <v>6</v>
      </c>
      <c r="F55" s="316">
        <v>171</v>
      </c>
      <c r="J55" s="56"/>
      <c r="K55" s="56"/>
    </row>
    <row r="56" spans="1:11" x14ac:dyDescent="0.45">
      <c r="A56" s="314" t="s">
        <v>324</v>
      </c>
      <c r="B56" s="317">
        <v>0.8</v>
      </c>
      <c r="C56" s="315" t="s">
        <v>263</v>
      </c>
      <c r="D56" s="315">
        <v>81</v>
      </c>
      <c r="E56" s="315">
        <v>8</v>
      </c>
      <c r="F56" s="316">
        <v>124</v>
      </c>
      <c r="J56" s="56"/>
      <c r="K56" s="56"/>
    </row>
    <row r="57" spans="1:11" x14ac:dyDescent="0.45">
      <c r="A57" s="314" t="s">
        <v>325</v>
      </c>
      <c r="B57" s="317">
        <v>0.8</v>
      </c>
      <c r="C57" s="315" t="s">
        <v>264</v>
      </c>
      <c r="D57" s="315">
        <v>79</v>
      </c>
      <c r="E57" s="315">
        <v>8</v>
      </c>
      <c r="F57" s="316">
        <v>99</v>
      </c>
      <c r="J57" s="56"/>
      <c r="K57" s="56"/>
    </row>
    <row r="58" spans="1:11" x14ac:dyDescent="0.45">
      <c r="A58" s="314" t="s">
        <v>327</v>
      </c>
      <c r="B58" s="317">
        <v>0.6</v>
      </c>
      <c r="C58" s="315" t="s">
        <v>105</v>
      </c>
      <c r="D58" s="315">
        <v>87</v>
      </c>
      <c r="E58" s="315">
        <v>3</v>
      </c>
      <c r="F58" s="316">
        <v>310</v>
      </c>
      <c r="J58" s="56"/>
      <c r="K58" s="56"/>
    </row>
    <row r="59" spans="1:11" x14ac:dyDescent="0.45">
      <c r="A59" s="314" t="s">
        <v>328</v>
      </c>
      <c r="B59" s="317">
        <v>0.6</v>
      </c>
      <c r="C59" s="315" t="s">
        <v>263</v>
      </c>
      <c r="D59" s="315">
        <v>92</v>
      </c>
      <c r="E59" s="315">
        <v>4</v>
      </c>
      <c r="F59" s="316">
        <v>199</v>
      </c>
      <c r="J59" s="56"/>
      <c r="K59" s="56"/>
    </row>
    <row r="60" spans="1:11" x14ac:dyDescent="0.45">
      <c r="A60" s="314" t="s">
        <v>329</v>
      </c>
      <c r="B60" s="317">
        <v>0.6</v>
      </c>
      <c r="C60" s="315" t="s">
        <v>264</v>
      </c>
      <c r="D60" s="315">
        <v>94</v>
      </c>
      <c r="E60" s="315">
        <v>4</v>
      </c>
      <c r="F60" s="316">
        <v>152</v>
      </c>
      <c r="J60" s="56"/>
      <c r="K60" s="56"/>
    </row>
    <row r="61" spans="1:11" x14ac:dyDescent="0.45">
      <c r="A61" s="314" t="s">
        <v>330</v>
      </c>
      <c r="B61" s="317">
        <v>0.7</v>
      </c>
      <c r="C61" s="315" t="s">
        <v>105</v>
      </c>
      <c r="D61" s="315">
        <v>85</v>
      </c>
      <c r="E61" s="315">
        <v>5</v>
      </c>
      <c r="F61" s="316">
        <v>310</v>
      </c>
      <c r="J61" s="56"/>
      <c r="K61" s="56"/>
    </row>
    <row r="62" spans="1:11" x14ac:dyDescent="0.45">
      <c r="A62" s="314" t="s">
        <v>331</v>
      </c>
      <c r="B62" s="317">
        <v>0.7</v>
      </c>
      <c r="C62" s="315" t="s">
        <v>263</v>
      </c>
      <c r="D62" s="315">
        <v>85</v>
      </c>
      <c r="E62" s="315">
        <v>6</v>
      </c>
      <c r="F62" s="316">
        <v>199</v>
      </c>
      <c r="J62" s="56"/>
      <c r="K62" s="56"/>
    </row>
    <row r="63" spans="1:11" x14ac:dyDescent="0.45">
      <c r="A63" s="314" t="s">
        <v>332</v>
      </c>
      <c r="B63" s="317">
        <v>0.7</v>
      </c>
      <c r="C63" s="315" t="s">
        <v>264</v>
      </c>
      <c r="D63" s="315">
        <v>86</v>
      </c>
      <c r="E63" s="315">
        <v>6</v>
      </c>
      <c r="F63" s="316">
        <v>152</v>
      </c>
      <c r="J63" s="56"/>
      <c r="K63" s="56"/>
    </row>
    <row r="64" spans="1:11" x14ac:dyDescent="0.45">
      <c r="A64" s="314" t="s">
        <v>333</v>
      </c>
      <c r="B64" s="317">
        <v>0.8</v>
      </c>
      <c r="C64" s="315" t="s">
        <v>105</v>
      </c>
      <c r="D64" s="315">
        <v>79</v>
      </c>
      <c r="E64" s="315">
        <v>4</v>
      </c>
      <c r="F64" s="316">
        <v>310</v>
      </c>
      <c r="J64" s="56"/>
      <c r="K64" s="56"/>
    </row>
    <row r="65" spans="1:11" x14ac:dyDescent="0.45">
      <c r="A65" s="314" t="s">
        <v>334</v>
      </c>
      <c r="B65" s="317">
        <v>0.8</v>
      </c>
      <c r="C65" s="315" t="s">
        <v>263</v>
      </c>
      <c r="D65" s="315">
        <v>75</v>
      </c>
      <c r="E65" s="315">
        <v>6</v>
      </c>
      <c r="F65" s="316">
        <v>199</v>
      </c>
      <c r="J65" s="56"/>
      <c r="K65" s="56"/>
    </row>
    <row r="66" spans="1:11" x14ac:dyDescent="0.45">
      <c r="A66" s="318" t="s">
        <v>335</v>
      </c>
      <c r="B66" s="319">
        <v>0.8</v>
      </c>
      <c r="C66" s="320" t="s">
        <v>264</v>
      </c>
      <c r="D66" s="320">
        <v>73</v>
      </c>
      <c r="E66" s="320">
        <v>8</v>
      </c>
      <c r="F66" s="321">
        <v>152</v>
      </c>
    </row>
  </sheetData>
  <mergeCells count="11">
    <mergeCell ref="A47:F47"/>
    <mergeCell ref="F4:F6"/>
    <mergeCell ref="F8:F10"/>
    <mergeCell ref="F12:F14"/>
    <mergeCell ref="A1:J2"/>
    <mergeCell ref="A26:E26"/>
    <mergeCell ref="R17:R19"/>
    <mergeCell ref="M1:V2"/>
    <mergeCell ref="R5:R7"/>
    <mergeCell ref="R9:R11"/>
    <mergeCell ref="R13:R15"/>
  </mergeCells>
  <phoneticPr fontId="19" type="noConversion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F0240-3E54-495E-B880-9906E505B5ED}">
  <dimension ref="A1:S28"/>
  <sheetViews>
    <sheetView workbookViewId="0">
      <selection activeCell="D9" sqref="D9:E9"/>
    </sheetView>
  </sheetViews>
  <sheetFormatPr defaultRowHeight="14.25" x14ac:dyDescent="0.45"/>
  <cols>
    <col min="1" max="1" width="16.1328125" customWidth="1"/>
    <col min="3" max="3" width="22.46484375" bestFit="1" customWidth="1"/>
    <col min="4" max="4" width="26.46484375" bestFit="1" customWidth="1"/>
    <col min="5" max="6" width="18.6640625" bestFit="1" customWidth="1"/>
    <col min="7" max="7" width="24.1328125" bestFit="1" customWidth="1"/>
    <col min="8" max="8" width="15.59765625" bestFit="1" customWidth="1"/>
    <col min="18" max="18" width="11.06640625" customWidth="1"/>
  </cols>
  <sheetData>
    <row r="1" spans="1:19" s="56" customFormat="1" x14ac:dyDescent="0.45">
      <c r="A1" s="333" t="s">
        <v>266</v>
      </c>
      <c r="B1" s="57" t="s">
        <v>351</v>
      </c>
      <c r="C1" s="57" t="s">
        <v>83</v>
      </c>
      <c r="D1" s="323" t="s">
        <v>12</v>
      </c>
      <c r="E1" s="323"/>
      <c r="F1" s="57" t="s">
        <v>3</v>
      </c>
      <c r="G1" s="57" t="s">
        <v>13</v>
      </c>
      <c r="H1" s="57" t="s">
        <v>14</v>
      </c>
      <c r="I1" s="249" t="s">
        <v>15</v>
      </c>
    </row>
    <row r="2" spans="1:19" x14ac:dyDescent="0.45">
      <c r="A2" s="334" t="s">
        <v>16</v>
      </c>
      <c r="B2" s="61">
        <v>7</v>
      </c>
      <c r="C2" s="61" t="s">
        <v>17</v>
      </c>
      <c r="D2" s="345">
        <v>0.46</v>
      </c>
      <c r="E2" s="345"/>
      <c r="F2" s="61">
        <v>0.08</v>
      </c>
      <c r="G2" s="61">
        <v>0.29239999999999999</v>
      </c>
      <c r="H2" s="343">
        <v>7.7517997910162917</v>
      </c>
      <c r="I2" s="242">
        <v>171</v>
      </c>
    </row>
    <row r="3" spans="1:19" x14ac:dyDescent="0.45">
      <c r="A3" s="334" t="s">
        <v>18</v>
      </c>
      <c r="B3" s="61">
        <v>4</v>
      </c>
      <c r="C3" s="61" t="s">
        <v>17</v>
      </c>
      <c r="D3" s="344">
        <v>0.6</v>
      </c>
      <c r="E3" s="344"/>
      <c r="F3" s="61">
        <v>7.0000000000000007E-2</v>
      </c>
      <c r="G3" s="61">
        <v>0.38</v>
      </c>
      <c r="H3" s="61">
        <v>6.5</v>
      </c>
      <c r="I3" s="242">
        <v>171</v>
      </c>
    </row>
    <row r="4" spans="1:19" x14ac:dyDescent="0.45">
      <c r="A4" s="334" t="s">
        <v>19</v>
      </c>
      <c r="B4" s="61" t="s">
        <v>20</v>
      </c>
      <c r="C4" s="61" t="s">
        <v>17</v>
      </c>
      <c r="D4" s="344">
        <v>0.89</v>
      </c>
      <c r="E4" s="344"/>
      <c r="F4" s="61">
        <v>0.05</v>
      </c>
      <c r="G4" s="61">
        <v>0.69</v>
      </c>
      <c r="H4" s="61">
        <v>11.34</v>
      </c>
      <c r="I4" s="242">
        <v>171</v>
      </c>
    </row>
    <row r="5" spans="1:19" x14ac:dyDescent="0.45">
      <c r="A5" s="334" t="s">
        <v>21</v>
      </c>
      <c r="B5" s="61" t="s">
        <v>20</v>
      </c>
      <c r="C5" s="61" t="s">
        <v>17</v>
      </c>
      <c r="D5" s="344">
        <v>0.85</v>
      </c>
      <c r="E5" s="344"/>
      <c r="F5" s="61">
        <v>0.05</v>
      </c>
      <c r="G5" s="61">
        <v>0.50800000000000001</v>
      </c>
      <c r="H5" s="61">
        <v>16.7</v>
      </c>
      <c r="I5" s="242">
        <v>171</v>
      </c>
    </row>
    <row r="6" spans="1:19" x14ac:dyDescent="0.45">
      <c r="A6" s="334" t="s">
        <v>22</v>
      </c>
      <c r="B6" s="61" t="s">
        <v>20</v>
      </c>
      <c r="C6" s="61" t="s">
        <v>17</v>
      </c>
      <c r="D6" s="344">
        <v>0.84</v>
      </c>
      <c r="E6" s="344"/>
      <c r="F6" s="61">
        <v>0.06</v>
      </c>
      <c r="G6" s="61">
        <v>0.66600000000000004</v>
      </c>
      <c r="H6" s="61">
        <v>14.09</v>
      </c>
      <c r="I6" s="242">
        <v>171</v>
      </c>
    </row>
    <row r="7" spans="1:19" x14ac:dyDescent="0.45">
      <c r="A7" s="334" t="s">
        <v>23</v>
      </c>
      <c r="B7" s="61" t="s">
        <v>24</v>
      </c>
      <c r="C7" s="61" t="s">
        <v>25</v>
      </c>
      <c r="D7" s="344">
        <v>0.87</v>
      </c>
      <c r="E7" s="344"/>
      <c r="F7" s="61">
        <v>0.03</v>
      </c>
      <c r="G7" s="61">
        <v>0.82</v>
      </c>
      <c r="H7" s="61">
        <v>0.1</v>
      </c>
      <c r="I7" s="242">
        <v>310</v>
      </c>
    </row>
    <row r="8" spans="1:19" x14ac:dyDescent="0.45">
      <c r="A8" s="334" t="s">
        <v>28</v>
      </c>
      <c r="B8" s="61" t="s">
        <v>29</v>
      </c>
      <c r="C8" s="61" t="s">
        <v>25</v>
      </c>
      <c r="D8" s="344">
        <v>0.85</v>
      </c>
      <c r="E8" s="344"/>
      <c r="F8" s="61">
        <v>0.05</v>
      </c>
      <c r="G8" s="61">
        <v>0.78</v>
      </c>
      <c r="H8" s="61">
        <v>0.14000000000000001</v>
      </c>
      <c r="I8" s="242">
        <v>310</v>
      </c>
    </row>
    <row r="9" spans="1:19" x14ac:dyDescent="0.45">
      <c r="A9" s="243" t="s">
        <v>31</v>
      </c>
      <c r="B9" s="83" t="s">
        <v>32</v>
      </c>
      <c r="C9" s="83" t="s">
        <v>25</v>
      </c>
      <c r="D9" s="346">
        <v>0.79</v>
      </c>
      <c r="E9" s="346"/>
      <c r="F9" s="83">
        <v>0.04</v>
      </c>
      <c r="G9" s="83">
        <v>0.72</v>
      </c>
      <c r="H9" s="83">
        <v>0.12</v>
      </c>
      <c r="I9" s="244">
        <v>310</v>
      </c>
    </row>
    <row r="11" spans="1:19" x14ac:dyDescent="0.45">
      <c r="M11" s="307"/>
      <c r="N11" s="245"/>
      <c r="O11" s="245" t="s">
        <v>77</v>
      </c>
      <c r="P11" s="245"/>
      <c r="Q11" s="245" t="s">
        <v>316</v>
      </c>
      <c r="R11" s="245"/>
      <c r="S11" s="246"/>
    </row>
    <row r="12" spans="1:19" x14ac:dyDescent="0.45">
      <c r="B12" s="337" t="s">
        <v>41</v>
      </c>
      <c r="C12" s="59" t="s">
        <v>104</v>
      </c>
      <c r="D12" s="59" t="s">
        <v>254</v>
      </c>
      <c r="E12" s="59" t="s">
        <v>267</v>
      </c>
      <c r="F12" s="59" t="s">
        <v>270</v>
      </c>
      <c r="G12" s="59" t="s">
        <v>3</v>
      </c>
      <c r="H12" s="59" t="s">
        <v>271</v>
      </c>
      <c r="I12" s="59" t="s">
        <v>3</v>
      </c>
      <c r="J12" s="338" t="s">
        <v>15</v>
      </c>
      <c r="M12" s="306" t="s">
        <v>41</v>
      </c>
      <c r="N12" s="247" t="s">
        <v>315</v>
      </c>
      <c r="O12" s="247" t="s">
        <v>254</v>
      </c>
      <c r="P12" s="247" t="s">
        <v>267</v>
      </c>
      <c r="Q12" s="247" t="s">
        <v>137</v>
      </c>
      <c r="R12" s="247" t="s">
        <v>3</v>
      </c>
      <c r="S12" s="248" t="s">
        <v>9</v>
      </c>
    </row>
    <row r="13" spans="1:19" x14ac:dyDescent="0.45">
      <c r="B13" s="334" t="s">
        <v>268</v>
      </c>
      <c r="C13" s="335">
        <v>0.6</v>
      </c>
      <c r="D13" s="335">
        <v>0.89</v>
      </c>
      <c r="E13" s="335">
        <v>0.05</v>
      </c>
      <c r="F13" s="335">
        <v>0.69</v>
      </c>
      <c r="G13" s="335">
        <v>0.11</v>
      </c>
      <c r="H13" s="335">
        <v>0.89</v>
      </c>
      <c r="I13" s="335">
        <v>0.03</v>
      </c>
      <c r="J13" s="339">
        <v>171</v>
      </c>
      <c r="M13" s="302" t="s">
        <v>268</v>
      </c>
      <c r="N13" s="311">
        <v>0.6</v>
      </c>
      <c r="O13" s="311">
        <v>0.89</v>
      </c>
      <c r="P13" s="311">
        <v>0.05</v>
      </c>
      <c r="Q13" s="311">
        <v>0.89</v>
      </c>
      <c r="R13" s="311">
        <v>0.03</v>
      </c>
      <c r="S13" s="327">
        <v>171</v>
      </c>
    </row>
    <row r="14" spans="1:19" x14ac:dyDescent="0.45">
      <c r="B14" s="334" t="s">
        <v>46</v>
      </c>
      <c r="C14" s="335">
        <v>0.7</v>
      </c>
      <c r="D14" s="335">
        <v>0.85</v>
      </c>
      <c r="E14" s="335">
        <v>0.05</v>
      </c>
      <c r="F14" s="335">
        <v>0.50800000000000001</v>
      </c>
      <c r="G14" s="335">
        <v>0.17</v>
      </c>
      <c r="H14" s="335">
        <v>0.89</v>
      </c>
      <c r="I14" s="335">
        <v>0.03</v>
      </c>
      <c r="J14" s="339">
        <v>171</v>
      </c>
      <c r="M14" s="302" t="s">
        <v>46</v>
      </c>
      <c r="N14" s="311">
        <v>0.7</v>
      </c>
      <c r="O14" s="311">
        <v>0.85</v>
      </c>
      <c r="P14" s="311">
        <v>0.05</v>
      </c>
      <c r="Q14" s="311">
        <v>0.89</v>
      </c>
      <c r="R14" s="311">
        <v>0.03</v>
      </c>
      <c r="S14" s="327">
        <v>171</v>
      </c>
    </row>
    <row r="15" spans="1:19" x14ac:dyDescent="0.45">
      <c r="B15" s="334" t="s">
        <v>269</v>
      </c>
      <c r="C15" s="335">
        <v>0.8</v>
      </c>
      <c r="D15" s="335">
        <v>0.84</v>
      </c>
      <c r="E15" s="335">
        <v>0.06</v>
      </c>
      <c r="F15" s="335">
        <v>0.66600000000000004</v>
      </c>
      <c r="G15" s="335">
        <v>0.14000000000000001</v>
      </c>
      <c r="H15" s="335">
        <v>0.83</v>
      </c>
      <c r="I15" s="335">
        <v>0.08</v>
      </c>
      <c r="J15" s="339">
        <v>171</v>
      </c>
      <c r="M15" s="302" t="s">
        <v>269</v>
      </c>
      <c r="N15" s="311">
        <v>0.8</v>
      </c>
      <c r="O15" s="311">
        <v>0.84</v>
      </c>
      <c r="P15" s="311">
        <v>0.06</v>
      </c>
      <c r="Q15" s="311">
        <v>0.83</v>
      </c>
      <c r="R15" s="311">
        <v>0.08</v>
      </c>
      <c r="S15" s="327">
        <v>171</v>
      </c>
    </row>
    <row r="16" spans="1:19" x14ac:dyDescent="0.45">
      <c r="B16" s="334" t="s">
        <v>272</v>
      </c>
      <c r="C16" s="335">
        <v>0.6</v>
      </c>
      <c r="D16" s="335">
        <v>0.87</v>
      </c>
      <c r="E16" s="335">
        <v>0.03</v>
      </c>
      <c r="F16" s="335">
        <v>0.82</v>
      </c>
      <c r="G16" s="335">
        <v>0.1</v>
      </c>
      <c r="H16" s="335">
        <v>0.86</v>
      </c>
      <c r="I16" s="335">
        <v>0.03</v>
      </c>
      <c r="J16" s="339">
        <v>310</v>
      </c>
      <c r="M16" s="302" t="s">
        <v>272</v>
      </c>
      <c r="N16" s="311">
        <v>0.6</v>
      </c>
      <c r="O16" s="311">
        <v>0.87</v>
      </c>
      <c r="P16" s="311">
        <v>0.03</v>
      </c>
      <c r="Q16" s="311">
        <v>0.86</v>
      </c>
      <c r="R16" s="311">
        <v>0.03</v>
      </c>
      <c r="S16" s="327">
        <v>310</v>
      </c>
    </row>
    <row r="17" spans="2:19" x14ac:dyDescent="0.45">
      <c r="B17" s="334" t="s">
        <v>273</v>
      </c>
      <c r="C17" s="335">
        <v>0.7</v>
      </c>
      <c r="D17" s="335">
        <v>0.85</v>
      </c>
      <c r="E17" s="335">
        <v>0.05</v>
      </c>
      <c r="F17" s="335">
        <v>0.78</v>
      </c>
      <c r="G17" s="335">
        <v>0.14000000000000001</v>
      </c>
      <c r="H17" s="335">
        <v>0.86</v>
      </c>
      <c r="I17" s="335">
        <v>0.06</v>
      </c>
      <c r="J17" s="339">
        <v>310</v>
      </c>
      <c r="M17" s="302" t="s">
        <v>273</v>
      </c>
      <c r="N17" s="311">
        <v>0.7</v>
      </c>
      <c r="O17" s="311">
        <v>0.85</v>
      </c>
      <c r="P17" s="311">
        <v>0.05</v>
      </c>
      <c r="Q17" s="311">
        <v>0.86</v>
      </c>
      <c r="R17" s="311">
        <v>0.06</v>
      </c>
      <c r="S17" s="327">
        <v>310</v>
      </c>
    </row>
    <row r="18" spans="2:19" x14ac:dyDescent="0.45">
      <c r="B18" s="243" t="s">
        <v>274</v>
      </c>
      <c r="C18" s="336">
        <v>0.8</v>
      </c>
      <c r="D18" s="336">
        <v>0.79</v>
      </c>
      <c r="E18" s="336">
        <v>0.04</v>
      </c>
      <c r="F18" s="336">
        <v>0.72</v>
      </c>
      <c r="G18" s="336">
        <v>0.12</v>
      </c>
      <c r="H18" s="336">
        <v>0.83</v>
      </c>
      <c r="I18" s="336">
        <v>0.04</v>
      </c>
      <c r="J18" s="340">
        <v>310</v>
      </c>
      <c r="M18" s="230" t="s">
        <v>274</v>
      </c>
      <c r="N18" s="313">
        <v>0.8</v>
      </c>
      <c r="O18" s="313">
        <v>0.79</v>
      </c>
      <c r="P18" s="313">
        <v>0.04</v>
      </c>
      <c r="Q18" s="313">
        <v>0.83</v>
      </c>
      <c r="R18" s="313">
        <v>0.04</v>
      </c>
      <c r="S18" s="328">
        <v>310</v>
      </c>
    </row>
    <row r="20" spans="2:19" x14ac:dyDescent="0.45">
      <c r="B20" s="337" t="s">
        <v>266</v>
      </c>
      <c r="C20" s="59" t="s">
        <v>104</v>
      </c>
      <c r="D20" s="59" t="s">
        <v>254</v>
      </c>
      <c r="E20" s="59" t="s">
        <v>270</v>
      </c>
      <c r="F20" s="338" t="s">
        <v>277</v>
      </c>
    </row>
    <row r="21" spans="2:19" x14ac:dyDescent="0.45">
      <c r="B21" s="329" t="s">
        <v>275</v>
      </c>
      <c r="C21" s="335">
        <v>0.6</v>
      </c>
      <c r="D21" s="335">
        <v>0.89</v>
      </c>
      <c r="E21" s="335">
        <v>0.69</v>
      </c>
      <c r="F21" s="341">
        <v>0.89</v>
      </c>
      <c r="M21" s="307"/>
      <c r="N21" s="245"/>
      <c r="O21" s="245" t="s">
        <v>77</v>
      </c>
      <c r="P21" s="245"/>
      <c r="Q21" s="245" t="s">
        <v>312</v>
      </c>
      <c r="R21" s="246"/>
    </row>
    <row r="22" spans="2:19" x14ac:dyDescent="0.45">
      <c r="B22" s="329"/>
      <c r="C22" s="335">
        <v>0.7</v>
      </c>
      <c r="D22" s="335">
        <v>0.85</v>
      </c>
      <c r="E22" s="335">
        <v>0.50800000000000001</v>
      </c>
      <c r="F22" s="341">
        <v>0.89</v>
      </c>
      <c r="M22" s="306" t="s">
        <v>41</v>
      </c>
      <c r="N22" s="247" t="s">
        <v>104</v>
      </c>
      <c r="O22" s="247" t="s">
        <v>254</v>
      </c>
      <c r="P22" s="247" t="s">
        <v>267</v>
      </c>
      <c r="Q22" s="247" t="s">
        <v>137</v>
      </c>
      <c r="R22" s="248" t="s">
        <v>3</v>
      </c>
    </row>
    <row r="23" spans="2:19" x14ac:dyDescent="0.45">
      <c r="B23" s="329"/>
      <c r="C23" s="335">
        <v>0.8</v>
      </c>
      <c r="D23" s="335">
        <v>0.84</v>
      </c>
      <c r="E23" s="335">
        <v>0.66600000000000004</v>
      </c>
      <c r="F23" s="341">
        <v>0.83</v>
      </c>
      <c r="M23" s="302" t="s">
        <v>268</v>
      </c>
      <c r="N23" s="311">
        <v>0.6</v>
      </c>
      <c r="O23" s="311">
        <v>0.89</v>
      </c>
      <c r="P23" s="311">
        <v>0.05</v>
      </c>
      <c r="Q23" s="311">
        <v>0.69</v>
      </c>
      <c r="R23" s="330">
        <v>0.11</v>
      </c>
    </row>
    <row r="24" spans="2:19" x14ac:dyDescent="0.45">
      <c r="B24" s="329" t="s">
        <v>276</v>
      </c>
      <c r="C24" s="335">
        <v>0.6</v>
      </c>
      <c r="D24" s="335">
        <v>0.87</v>
      </c>
      <c r="E24" s="335">
        <v>0.82</v>
      </c>
      <c r="F24" s="341">
        <v>0.86</v>
      </c>
      <c r="M24" s="302" t="s">
        <v>46</v>
      </c>
      <c r="N24" s="311">
        <v>0.7</v>
      </c>
      <c r="O24" s="311">
        <v>0.85</v>
      </c>
      <c r="P24" s="311">
        <v>0.05</v>
      </c>
      <c r="Q24" s="311">
        <v>0.50800000000000001</v>
      </c>
      <c r="R24" s="330">
        <v>0.17</v>
      </c>
    </row>
    <row r="25" spans="2:19" x14ac:dyDescent="0.45">
      <c r="B25" s="329"/>
      <c r="C25" s="335">
        <v>0.7</v>
      </c>
      <c r="D25" s="335">
        <v>0.85</v>
      </c>
      <c r="E25" s="335">
        <v>0.78</v>
      </c>
      <c r="F25" s="341">
        <v>0.86</v>
      </c>
      <c r="M25" s="302" t="s">
        <v>269</v>
      </c>
      <c r="N25" s="311">
        <v>0.8</v>
      </c>
      <c r="O25" s="311">
        <v>0.84</v>
      </c>
      <c r="P25" s="311">
        <v>0.06</v>
      </c>
      <c r="Q25" s="311">
        <v>0.66600000000000004</v>
      </c>
      <c r="R25" s="330">
        <v>0.14000000000000001</v>
      </c>
    </row>
    <row r="26" spans="2:19" x14ac:dyDescent="0.45">
      <c r="B26" s="331"/>
      <c r="C26" s="336">
        <v>0.8</v>
      </c>
      <c r="D26" s="336">
        <v>0.79</v>
      </c>
      <c r="E26" s="336">
        <v>0.72</v>
      </c>
      <c r="F26" s="342">
        <v>0.83</v>
      </c>
      <c r="M26" s="302" t="s">
        <v>272</v>
      </c>
      <c r="N26" s="311">
        <v>0.6</v>
      </c>
      <c r="O26" s="311">
        <v>0.87</v>
      </c>
      <c r="P26" s="311">
        <v>0.03</v>
      </c>
      <c r="Q26" s="311">
        <v>0.82</v>
      </c>
      <c r="R26" s="330">
        <v>0.1</v>
      </c>
    </row>
    <row r="27" spans="2:19" x14ac:dyDescent="0.45">
      <c r="M27" s="302" t="s">
        <v>273</v>
      </c>
      <c r="N27" s="311">
        <v>0.7</v>
      </c>
      <c r="O27" s="311">
        <v>0.85</v>
      </c>
      <c r="P27" s="311">
        <v>0.05</v>
      </c>
      <c r="Q27" s="311">
        <v>0.78</v>
      </c>
      <c r="R27" s="330">
        <v>0.14000000000000001</v>
      </c>
    </row>
    <row r="28" spans="2:19" x14ac:dyDescent="0.45">
      <c r="M28" s="230" t="s">
        <v>274</v>
      </c>
      <c r="N28" s="313">
        <v>0.8</v>
      </c>
      <c r="O28" s="313">
        <v>0.79</v>
      </c>
      <c r="P28" s="313">
        <v>0.04</v>
      </c>
      <c r="Q28" s="313">
        <v>0.72</v>
      </c>
      <c r="R28" s="332">
        <v>0.12</v>
      </c>
    </row>
  </sheetData>
  <mergeCells count="11">
    <mergeCell ref="B21:B23"/>
    <mergeCell ref="B24:B26"/>
    <mergeCell ref="D1:E1"/>
    <mergeCell ref="D2:E2"/>
    <mergeCell ref="D3:E3"/>
    <mergeCell ref="D4:E4"/>
    <mergeCell ref="D5:E5"/>
    <mergeCell ref="D6:E6"/>
    <mergeCell ref="D7:E7"/>
    <mergeCell ref="D8:E8"/>
    <mergeCell ref="D9:E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462DA-8E55-4A8C-9AD8-7481CD48E3E4}">
  <dimension ref="A1:S65"/>
  <sheetViews>
    <sheetView workbookViewId="0">
      <selection activeCell="R2" sqref="A2:R2"/>
    </sheetView>
  </sheetViews>
  <sheetFormatPr defaultRowHeight="14.25" x14ac:dyDescent="0.45"/>
  <cols>
    <col min="1" max="1" width="34.46484375" customWidth="1"/>
    <col min="9" max="9" width="11.3984375" bestFit="1" customWidth="1"/>
    <col min="10" max="10" width="10.59765625" bestFit="1" customWidth="1"/>
  </cols>
  <sheetData>
    <row r="1" spans="1:19" s="56" customFormat="1" x14ac:dyDescent="0.45">
      <c r="A1" s="295" t="s">
        <v>303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7"/>
    </row>
    <row r="2" spans="1:19" s="56" customFormat="1" x14ac:dyDescent="0.45">
      <c r="A2" s="306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8"/>
    </row>
    <row r="3" spans="1:19" x14ac:dyDescent="0.45">
      <c r="A3" s="302"/>
      <c r="B3" s="1" t="s">
        <v>278</v>
      </c>
      <c r="C3" s="1" t="s">
        <v>279</v>
      </c>
      <c r="D3" s="1" t="s">
        <v>280</v>
      </c>
      <c r="E3" s="1" t="s">
        <v>308</v>
      </c>
      <c r="F3" s="1" t="s">
        <v>281</v>
      </c>
      <c r="G3" s="1" t="s">
        <v>282</v>
      </c>
      <c r="H3" s="1" t="s">
        <v>128</v>
      </c>
      <c r="I3" s="1" t="s">
        <v>283</v>
      </c>
      <c r="J3" s="1" t="s">
        <v>284</v>
      </c>
      <c r="K3" s="1" t="s">
        <v>285</v>
      </c>
      <c r="L3" s="1" t="s">
        <v>286</v>
      </c>
      <c r="M3" s="1" t="s">
        <v>287</v>
      </c>
      <c r="N3" s="1" t="s">
        <v>288</v>
      </c>
      <c r="O3" s="1" t="s">
        <v>289</v>
      </c>
      <c r="P3" s="1" t="s">
        <v>290</v>
      </c>
      <c r="Q3" s="1" t="s">
        <v>291</v>
      </c>
      <c r="R3" s="229" t="s">
        <v>292</v>
      </c>
    </row>
    <row r="4" spans="1:19" x14ac:dyDescent="0.45">
      <c r="A4" s="302" t="s">
        <v>294</v>
      </c>
      <c r="B4" s="311">
        <v>0.02</v>
      </c>
      <c r="C4" s="311">
        <v>0.03</v>
      </c>
      <c r="D4" s="311">
        <v>0.03</v>
      </c>
      <c r="E4" s="311">
        <v>0.04</v>
      </c>
      <c r="F4" s="311">
        <v>0.01</v>
      </c>
      <c r="G4" s="311">
        <v>0.1</v>
      </c>
      <c r="H4" s="311">
        <v>0.14000000000000001</v>
      </c>
      <c r="I4" s="311">
        <v>0.04</v>
      </c>
      <c r="J4" s="311">
        <v>0.24</v>
      </c>
      <c r="K4" s="311">
        <v>0.19</v>
      </c>
      <c r="L4" s="311">
        <v>0.11</v>
      </c>
      <c r="M4" s="311">
        <v>0.02</v>
      </c>
      <c r="N4" s="311">
        <v>0.01</v>
      </c>
      <c r="O4" s="311">
        <v>0</v>
      </c>
      <c r="P4" s="311">
        <v>0.01</v>
      </c>
      <c r="Q4" s="311">
        <v>0.01</v>
      </c>
      <c r="R4" s="330">
        <v>0</v>
      </c>
    </row>
    <row r="5" spans="1:19" s="56" customFormat="1" x14ac:dyDescent="0.45">
      <c r="A5" s="3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29"/>
    </row>
    <row r="6" spans="1:19" s="56" customFormat="1" x14ac:dyDescent="0.45">
      <c r="A6" s="302"/>
      <c r="B6" s="1" t="s">
        <v>278</v>
      </c>
      <c r="C6" s="1" t="s">
        <v>279</v>
      </c>
      <c r="D6" s="1" t="s">
        <v>280</v>
      </c>
      <c r="E6" s="1" t="s">
        <v>308</v>
      </c>
      <c r="F6" s="1" t="s">
        <v>281</v>
      </c>
      <c r="G6" s="1" t="s">
        <v>282</v>
      </c>
      <c r="H6" s="1" t="s">
        <v>128</v>
      </c>
      <c r="I6" s="1" t="s">
        <v>283</v>
      </c>
      <c r="J6" s="1" t="s">
        <v>284</v>
      </c>
      <c r="K6" s="1" t="s">
        <v>285</v>
      </c>
      <c r="L6" s="1" t="s">
        <v>286</v>
      </c>
      <c r="M6" s="1" t="s">
        <v>287</v>
      </c>
      <c r="N6" s="1"/>
      <c r="O6" s="1"/>
      <c r="P6" s="1"/>
      <c r="Q6" s="1"/>
      <c r="R6" s="229"/>
    </row>
    <row r="7" spans="1:19" s="56" customFormat="1" x14ac:dyDescent="0.45">
      <c r="A7" s="302" t="s">
        <v>297</v>
      </c>
      <c r="B7" s="311">
        <v>0.01</v>
      </c>
      <c r="C7" s="311">
        <v>0.04</v>
      </c>
      <c r="D7" s="311">
        <v>0.03</v>
      </c>
      <c r="E7" s="311">
        <v>0.04</v>
      </c>
      <c r="F7" s="311">
        <v>0</v>
      </c>
      <c r="G7" s="311">
        <v>0.21</v>
      </c>
      <c r="H7" s="311">
        <v>0.11</v>
      </c>
      <c r="I7" s="311">
        <v>0.03</v>
      </c>
      <c r="J7" s="311">
        <v>0.17</v>
      </c>
      <c r="K7" s="311">
        <v>0.22</v>
      </c>
      <c r="L7" s="311">
        <v>0.11</v>
      </c>
      <c r="M7" s="311">
        <v>0.03</v>
      </c>
      <c r="N7" s="1"/>
      <c r="O7" s="1"/>
      <c r="P7" s="1"/>
      <c r="Q7" s="1"/>
      <c r="R7" s="229"/>
    </row>
    <row r="8" spans="1:19" s="56" customFormat="1" x14ac:dyDescent="0.45">
      <c r="A8" s="30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29"/>
    </row>
    <row r="9" spans="1:19" s="56" customFormat="1" x14ac:dyDescent="0.45">
      <c r="A9" s="302"/>
      <c r="B9" s="1" t="s">
        <v>278</v>
      </c>
      <c r="C9" s="1" t="s">
        <v>279</v>
      </c>
      <c r="D9" s="1" t="s">
        <v>280</v>
      </c>
      <c r="E9" s="1" t="s">
        <v>308</v>
      </c>
      <c r="F9" s="1" t="s">
        <v>281</v>
      </c>
      <c r="G9" s="1" t="s">
        <v>282</v>
      </c>
      <c r="H9" s="1" t="s">
        <v>128</v>
      </c>
      <c r="I9" s="1" t="s">
        <v>283</v>
      </c>
      <c r="J9" s="1" t="s">
        <v>284</v>
      </c>
      <c r="K9" s="1" t="s">
        <v>285</v>
      </c>
      <c r="L9" s="1" t="s">
        <v>286</v>
      </c>
      <c r="M9" s="1" t="s">
        <v>287</v>
      </c>
      <c r="N9" s="1"/>
      <c r="O9" s="1"/>
      <c r="P9" s="1"/>
      <c r="Q9" s="1"/>
      <c r="R9" s="229"/>
    </row>
    <row r="10" spans="1:19" s="56" customFormat="1" x14ac:dyDescent="0.45">
      <c r="A10" s="302" t="s">
        <v>300</v>
      </c>
      <c r="B10" s="311">
        <v>0.01</v>
      </c>
      <c r="C10" s="311">
        <v>0.01</v>
      </c>
      <c r="D10" s="311">
        <v>0.01</v>
      </c>
      <c r="E10" s="311">
        <v>0.03</v>
      </c>
      <c r="F10" s="311">
        <v>0</v>
      </c>
      <c r="G10" s="311">
        <v>0.51</v>
      </c>
      <c r="H10" s="311">
        <v>0.05</v>
      </c>
      <c r="I10" s="311">
        <v>0.05</v>
      </c>
      <c r="J10" s="311">
        <v>0.06</v>
      </c>
      <c r="K10" s="311">
        <v>0.05</v>
      </c>
      <c r="L10" s="311">
        <v>0.22</v>
      </c>
      <c r="M10" s="311">
        <v>0.01</v>
      </c>
      <c r="N10" s="1"/>
      <c r="O10" s="1" t="s">
        <v>2</v>
      </c>
      <c r="P10" s="1" t="s">
        <v>3</v>
      </c>
      <c r="Q10" s="1" t="s">
        <v>4</v>
      </c>
      <c r="R10" s="229" t="s">
        <v>3</v>
      </c>
    </row>
    <row r="11" spans="1:19" s="56" customFormat="1" x14ac:dyDescent="0.45">
      <c r="A11" s="302" t="s">
        <v>301</v>
      </c>
      <c r="B11" s="311">
        <v>0.05</v>
      </c>
      <c r="C11" s="311">
        <v>7.0000000000000007E-2</v>
      </c>
      <c r="D11" s="311">
        <v>0.05</v>
      </c>
      <c r="E11" s="311">
        <v>0.06</v>
      </c>
      <c r="F11" s="311">
        <v>0</v>
      </c>
      <c r="G11" s="311"/>
      <c r="H11" s="311">
        <v>7.0000000000000007E-2</v>
      </c>
      <c r="I11" s="311">
        <v>7.0000000000000007E-2</v>
      </c>
      <c r="J11" s="311">
        <v>0.17</v>
      </c>
      <c r="K11" s="311">
        <v>0.09</v>
      </c>
      <c r="L11" s="311">
        <v>0.36</v>
      </c>
      <c r="M11" s="311">
        <v>0.02</v>
      </c>
      <c r="N11" s="1"/>
      <c r="O11" s="1">
        <v>9.3000000000000007</v>
      </c>
      <c r="P11" s="1">
        <v>2.2000000000000002</v>
      </c>
      <c r="Q11" s="1">
        <v>14.8</v>
      </c>
      <c r="R11" s="229">
        <v>3.9</v>
      </c>
      <c r="S11" s="56" t="s">
        <v>302</v>
      </c>
    </row>
    <row r="12" spans="1:19" x14ac:dyDescent="0.45">
      <c r="A12" s="302"/>
      <c r="B12" s="1" t="s">
        <v>278</v>
      </c>
      <c r="C12" s="1" t="s">
        <v>279</v>
      </c>
      <c r="D12" s="1" t="s">
        <v>280</v>
      </c>
      <c r="E12" s="1" t="s">
        <v>308</v>
      </c>
      <c r="F12" s="1" t="s">
        <v>281</v>
      </c>
      <c r="G12" s="1" t="s">
        <v>282</v>
      </c>
      <c r="H12" s="1" t="s">
        <v>128</v>
      </c>
      <c r="I12" s="1" t="s">
        <v>283</v>
      </c>
      <c r="J12" s="1" t="s">
        <v>284</v>
      </c>
      <c r="K12" s="1" t="s">
        <v>285</v>
      </c>
      <c r="L12" s="1" t="s">
        <v>287</v>
      </c>
      <c r="M12" s="1" t="s">
        <v>288</v>
      </c>
      <c r="N12" s="1" t="s">
        <v>289</v>
      </c>
      <c r="O12" s="1" t="s">
        <v>290</v>
      </c>
      <c r="P12" s="1" t="s">
        <v>295</v>
      </c>
      <c r="Q12" s="1" t="s">
        <v>292</v>
      </c>
      <c r="R12" s="229"/>
    </row>
    <row r="13" spans="1:19" s="56" customFormat="1" x14ac:dyDescent="0.45">
      <c r="A13" s="302" t="s">
        <v>310</v>
      </c>
      <c r="B13" s="311">
        <v>0.04</v>
      </c>
      <c r="C13" s="311">
        <v>0.06</v>
      </c>
      <c r="D13" s="311">
        <v>0.03</v>
      </c>
      <c r="E13" s="311">
        <v>7.0000000000000007E-2</v>
      </c>
      <c r="F13" s="311">
        <v>0</v>
      </c>
      <c r="G13" s="311">
        <v>0.19</v>
      </c>
      <c r="H13" s="311">
        <v>0.12</v>
      </c>
      <c r="I13" s="311">
        <v>0.04</v>
      </c>
      <c r="J13" s="311">
        <v>0.06</v>
      </c>
      <c r="K13" s="311">
        <v>0.34</v>
      </c>
      <c r="L13" s="311">
        <v>0.02</v>
      </c>
      <c r="M13" s="311">
        <v>0.01</v>
      </c>
      <c r="N13" s="311">
        <v>0</v>
      </c>
      <c r="O13" s="311">
        <v>0</v>
      </c>
      <c r="P13" s="311">
        <v>0.01</v>
      </c>
      <c r="Q13" s="311">
        <v>0</v>
      </c>
      <c r="R13" s="229"/>
    </row>
    <row r="14" spans="1:19" x14ac:dyDescent="0.45">
      <c r="A14" s="302"/>
      <c r="B14" s="1" t="s">
        <v>278</v>
      </c>
      <c r="C14" s="1" t="s">
        <v>279</v>
      </c>
      <c r="D14" s="1" t="s">
        <v>280</v>
      </c>
      <c r="E14" s="1" t="s">
        <v>308</v>
      </c>
      <c r="F14" s="1" t="s">
        <v>281</v>
      </c>
      <c r="G14" s="1" t="s">
        <v>282</v>
      </c>
      <c r="H14" s="1" t="s">
        <v>128</v>
      </c>
      <c r="I14" s="1" t="s">
        <v>283</v>
      </c>
      <c r="J14" s="1" t="s">
        <v>284</v>
      </c>
      <c r="K14" s="1" t="s">
        <v>285</v>
      </c>
      <c r="L14" s="1" t="s">
        <v>286</v>
      </c>
      <c r="M14" s="1" t="s">
        <v>287</v>
      </c>
      <c r="N14" s="1" t="s">
        <v>288</v>
      </c>
      <c r="O14" s="1" t="s">
        <v>289</v>
      </c>
      <c r="P14" s="1" t="s">
        <v>290</v>
      </c>
      <c r="Q14" s="1" t="s">
        <v>295</v>
      </c>
      <c r="R14" s="229" t="s">
        <v>292</v>
      </c>
    </row>
    <row r="15" spans="1:19" s="56" customFormat="1" x14ac:dyDescent="0.45">
      <c r="A15" s="302" t="s">
        <v>296</v>
      </c>
      <c r="B15" s="311">
        <v>7.0000000000000007E-2</v>
      </c>
      <c r="C15" s="311">
        <v>7.0000000000000007E-2</v>
      </c>
      <c r="D15" s="311">
        <v>7.0000000000000007E-2</v>
      </c>
      <c r="E15" s="311">
        <v>7.0000000000000007E-2</v>
      </c>
      <c r="F15" s="311">
        <v>0</v>
      </c>
      <c r="G15" s="311">
        <v>0.21</v>
      </c>
      <c r="H15" s="311">
        <v>0.13</v>
      </c>
      <c r="I15" s="311">
        <v>0.05</v>
      </c>
      <c r="J15" s="311">
        <v>0.24</v>
      </c>
      <c r="K15" s="311">
        <v>0</v>
      </c>
      <c r="L15" s="311">
        <v>0</v>
      </c>
      <c r="M15" s="311">
        <v>0.02</v>
      </c>
      <c r="N15" s="311">
        <v>0.02</v>
      </c>
      <c r="O15" s="311">
        <v>0.01</v>
      </c>
      <c r="P15" s="311">
        <v>0.01</v>
      </c>
      <c r="Q15" s="311">
        <v>0.03</v>
      </c>
      <c r="R15" s="330">
        <v>0</v>
      </c>
    </row>
    <row r="16" spans="1:19" x14ac:dyDescent="0.45">
      <c r="A16" s="30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29"/>
    </row>
    <row r="17" spans="1:18" x14ac:dyDescent="0.45">
      <c r="A17" s="302" t="s">
        <v>293</v>
      </c>
      <c r="B17" s="1" t="s">
        <v>278</v>
      </c>
      <c r="C17" s="1" t="s">
        <v>279</v>
      </c>
      <c r="D17" s="1" t="s">
        <v>280</v>
      </c>
      <c r="E17" s="1" t="s">
        <v>308</v>
      </c>
      <c r="F17" s="1" t="s">
        <v>281</v>
      </c>
      <c r="G17" s="1" t="s">
        <v>282</v>
      </c>
      <c r="H17" s="1" t="s">
        <v>128</v>
      </c>
      <c r="I17" s="1" t="s">
        <v>287</v>
      </c>
      <c r="J17" s="1" t="s">
        <v>288</v>
      </c>
      <c r="K17" s="1" t="s">
        <v>289</v>
      </c>
      <c r="L17" s="1" t="s">
        <v>290</v>
      </c>
      <c r="M17" s="1" t="s">
        <v>291</v>
      </c>
      <c r="N17" s="1" t="s">
        <v>292</v>
      </c>
      <c r="O17" s="1"/>
      <c r="P17" s="1"/>
      <c r="Q17" s="1"/>
      <c r="R17" s="229"/>
    </row>
    <row r="18" spans="1:18" x14ac:dyDescent="0.45">
      <c r="A18" s="302"/>
      <c r="B18" s="311">
        <v>0.1</v>
      </c>
      <c r="C18" s="311">
        <v>0.06</v>
      </c>
      <c r="D18" s="311">
        <v>0.08</v>
      </c>
      <c r="E18" s="311">
        <v>0.09</v>
      </c>
      <c r="F18" s="311">
        <v>0.01</v>
      </c>
      <c r="G18" s="311">
        <v>0.13</v>
      </c>
      <c r="H18" s="311">
        <v>0.4</v>
      </c>
      <c r="I18" s="311">
        <v>0.04</v>
      </c>
      <c r="J18" s="311">
        <v>0.04</v>
      </c>
      <c r="K18" s="311">
        <v>0.03</v>
      </c>
      <c r="L18" s="311">
        <v>0.02</v>
      </c>
      <c r="M18" s="311">
        <v>0.01</v>
      </c>
      <c r="N18" s="311">
        <v>0</v>
      </c>
      <c r="O18" s="1"/>
      <c r="P18" s="1"/>
      <c r="Q18" s="1"/>
      <c r="R18" s="229"/>
    </row>
    <row r="19" spans="1:18" x14ac:dyDescent="0.45">
      <c r="A19" s="302"/>
      <c r="B19" s="1" t="s">
        <v>278</v>
      </c>
      <c r="C19" s="1" t="s">
        <v>279</v>
      </c>
      <c r="D19" s="1" t="s">
        <v>280</v>
      </c>
      <c r="E19" s="1" t="s">
        <v>308</v>
      </c>
      <c r="F19" s="1" t="s">
        <v>281</v>
      </c>
      <c r="G19" s="1" t="s">
        <v>282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229"/>
    </row>
    <row r="20" spans="1:18" x14ac:dyDescent="0.45">
      <c r="A20" s="302" t="s">
        <v>298</v>
      </c>
      <c r="B20" s="311">
        <v>0.31</v>
      </c>
      <c r="C20" s="311">
        <v>0.08</v>
      </c>
      <c r="D20" s="311">
        <v>0.17</v>
      </c>
      <c r="E20" s="311">
        <v>0.2</v>
      </c>
      <c r="F20" s="311">
        <v>0.02</v>
      </c>
      <c r="G20" s="311">
        <v>0.22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229"/>
    </row>
    <row r="21" spans="1:18" x14ac:dyDescent="0.45">
      <c r="A21" s="302"/>
      <c r="B21" s="1" t="s">
        <v>278</v>
      </c>
      <c r="C21" s="1" t="s">
        <v>279</v>
      </c>
      <c r="D21" s="1" t="s">
        <v>280</v>
      </c>
      <c r="E21" s="1" t="s">
        <v>308</v>
      </c>
      <c r="F21" s="1" t="s">
        <v>281</v>
      </c>
      <c r="G21" s="1" t="s">
        <v>282</v>
      </c>
      <c r="H21" s="1" t="s">
        <v>128</v>
      </c>
      <c r="I21" s="1"/>
      <c r="J21" s="1"/>
      <c r="K21" s="1"/>
      <c r="L21" s="1"/>
      <c r="M21" s="1"/>
      <c r="N21" s="1"/>
      <c r="O21" s="1"/>
      <c r="P21" s="1"/>
      <c r="Q21" s="1"/>
      <c r="R21" s="229"/>
    </row>
    <row r="22" spans="1:18" x14ac:dyDescent="0.45">
      <c r="A22" s="230" t="s">
        <v>299</v>
      </c>
      <c r="B22" s="313">
        <v>0.12</v>
      </c>
      <c r="C22" s="313">
        <v>0.08</v>
      </c>
      <c r="D22" s="313">
        <v>0.1</v>
      </c>
      <c r="E22" s="313">
        <v>0.1</v>
      </c>
      <c r="F22" s="313">
        <v>0.01</v>
      </c>
      <c r="G22" s="313">
        <v>0.14000000000000001</v>
      </c>
      <c r="H22" s="313">
        <v>0.46</v>
      </c>
      <c r="I22" s="231"/>
      <c r="J22" s="231"/>
      <c r="K22" s="231"/>
      <c r="L22" s="231"/>
      <c r="M22" s="231"/>
      <c r="N22" s="231"/>
      <c r="O22" s="231"/>
      <c r="P22" s="231"/>
      <c r="Q22" s="231"/>
      <c r="R22" s="232"/>
    </row>
    <row r="57" spans="1:18" x14ac:dyDescent="0.45">
      <c r="A57" s="295" t="s">
        <v>304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7"/>
    </row>
    <row r="58" spans="1:18" x14ac:dyDescent="0.45">
      <c r="A58" s="302"/>
      <c r="B58" s="1" t="s">
        <v>278</v>
      </c>
      <c r="C58" s="1" t="s">
        <v>279</v>
      </c>
      <c r="D58" s="1" t="s">
        <v>280</v>
      </c>
      <c r="E58" s="1" t="s">
        <v>308</v>
      </c>
      <c r="F58" s="1" t="s">
        <v>281</v>
      </c>
      <c r="G58" s="1" t="s">
        <v>282</v>
      </c>
      <c r="H58" s="1" t="s">
        <v>128</v>
      </c>
      <c r="I58" s="1" t="s">
        <v>287</v>
      </c>
      <c r="J58" s="1" t="s">
        <v>288</v>
      </c>
      <c r="K58" s="1" t="s">
        <v>289</v>
      </c>
      <c r="L58" s="1" t="s">
        <v>290</v>
      </c>
      <c r="M58" s="1" t="s">
        <v>291</v>
      </c>
      <c r="N58" s="1" t="s">
        <v>292</v>
      </c>
      <c r="O58" s="1"/>
      <c r="P58" s="1"/>
      <c r="Q58" s="1"/>
      <c r="R58" s="229"/>
    </row>
    <row r="59" spans="1:18" x14ac:dyDescent="0.45">
      <c r="A59" s="302" t="s">
        <v>305</v>
      </c>
      <c r="B59" s="311">
        <v>0.09</v>
      </c>
      <c r="C59" s="311">
        <v>0.1</v>
      </c>
      <c r="D59" s="311">
        <v>0.09</v>
      </c>
      <c r="E59" s="311">
        <v>0.08</v>
      </c>
      <c r="F59" s="311">
        <v>0.01</v>
      </c>
      <c r="G59" s="311">
        <v>0.12</v>
      </c>
      <c r="H59" s="311">
        <v>0.34</v>
      </c>
      <c r="I59" s="311">
        <v>0.06</v>
      </c>
      <c r="J59" s="311">
        <v>0.04</v>
      </c>
      <c r="K59" s="311">
        <v>0.03</v>
      </c>
      <c r="L59" s="311">
        <v>0.03</v>
      </c>
      <c r="M59" s="311">
        <v>0.01</v>
      </c>
      <c r="N59" s="311">
        <v>0</v>
      </c>
      <c r="O59" s="1"/>
      <c r="P59" s="1"/>
      <c r="Q59" s="1"/>
      <c r="R59" s="229"/>
    </row>
    <row r="60" spans="1:18" s="56" customFormat="1" x14ac:dyDescent="0.45">
      <c r="A60" s="30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29"/>
    </row>
    <row r="61" spans="1:18" s="56" customFormat="1" x14ac:dyDescent="0.45">
      <c r="A61" s="302"/>
      <c r="B61" s="1" t="s">
        <v>278</v>
      </c>
      <c r="C61" s="1" t="s">
        <v>279</v>
      </c>
      <c r="D61" s="1" t="s">
        <v>280</v>
      </c>
      <c r="E61" s="1" t="s">
        <v>308</v>
      </c>
      <c r="F61" s="1" t="s">
        <v>281</v>
      </c>
      <c r="G61" s="1" t="s">
        <v>282</v>
      </c>
      <c r="H61" s="1" t="s">
        <v>128</v>
      </c>
      <c r="I61" s="1" t="s">
        <v>283</v>
      </c>
      <c r="J61" s="1" t="s">
        <v>284</v>
      </c>
      <c r="K61" s="1" t="s">
        <v>285</v>
      </c>
      <c r="L61" s="1" t="s">
        <v>286</v>
      </c>
      <c r="M61" s="1" t="s">
        <v>287</v>
      </c>
      <c r="N61" s="1" t="s">
        <v>288</v>
      </c>
      <c r="O61" s="1" t="s">
        <v>289</v>
      </c>
      <c r="P61" s="1" t="s">
        <v>290</v>
      </c>
      <c r="Q61" s="1" t="s">
        <v>291</v>
      </c>
      <c r="R61" s="229" t="s">
        <v>292</v>
      </c>
    </row>
    <row r="62" spans="1:18" x14ac:dyDescent="0.45">
      <c r="A62" s="302" t="s">
        <v>306</v>
      </c>
      <c r="B62" s="311">
        <v>0.03</v>
      </c>
      <c r="C62" s="311">
        <v>0.05</v>
      </c>
      <c r="D62" s="311">
        <v>0.04</v>
      </c>
      <c r="E62" s="311">
        <v>0.03</v>
      </c>
      <c r="F62" s="311">
        <v>0.01</v>
      </c>
      <c r="G62" s="311">
        <v>0.09</v>
      </c>
      <c r="H62" s="311">
        <v>0.13</v>
      </c>
      <c r="I62" s="311">
        <v>0.08</v>
      </c>
      <c r="J62" s="311">
        <v>0.16</v>
      </c>
      <c r="K62" s="311">
        <v>0.18</v>
      </c>
      <c r="L62" s="311">
        <v>0.11</v>
      </c>
      <c r="M62" s="311">
        <v>0.03</v>
      </c>
      <c r="N62" s="311">
        <v>0.02</v>
      </c>
      <c r="O62" s="311">
        <v>0.01</v>
      </c>
      <c r="P62" s="311">
        <v>0.01</v>
      </c>
      <c r="Q62" s="311">
        <v>0.01</v>
      </c>
      <c r="R62" s="330">
        <v>0</v>
      </c>
    </row>
    <row r="63" spans="1:18" s="56" customFormat="1" x14ac:dyDescent="0.45">
      <c r="A63" s="30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29"/>
    </row>
    <row r="64" spans="1:18" x14ac:dyDescent="0.45">
      <c r="A64" s="302"/>
      <c r="B64" s="1" t="s">
        <v>278</v>
      </c>
      <c r="C64" s="1" t="s">
        <v>279</v>
      </c>
      <c r="D64" s="1" t="s">
        <v>280</v>
      </c>
      <c r="E64" s="1" t="s">
        <v>308</v>
      </c>
      <c r="F64" s="1" t="s">
        <v>281</v>
      </c>
      <c r="G64" s="1" t="s">
        <v>282</v>
      </c>
      <c r="H64" s="1" t="s">
        <v>128</v>
      </c>
      <c r="I64" s="1" t="s">
        <v>283</v>
      </c>
      <c r="J64" s="1" t="s">
        <v>284</v>
      </c>
      <c r="K64" s="1" t="s">
        <v>285</v>
      </c>
      <c r="L64" s="1" t="s">
        <v>309</v>
      </c>
      <c r="M64" s="1" t="s">
        <v>287</v>
      </c>
      <c r="N64" s="1" t="s">
        <v>288</v>
      </c>
      <c r="O64" s="1" t="s">
        <v>289</v>
      </c>
      <c r="P64" s="1" t="s">
        <v>290</v>
      </c>
      <c r="Q64" s="1" t="s">
        <v>295</v>
      </c>
      <c r="R64" s="229" t="s">
        <v>292</v>
      </c>
    </row>
    <row r="65" spans="1:18" x14ac:dyDescent="0.45">
      <c r="A65" s="230" t="s">
        <v>307</v>
      </c>
      <c r="B65" s="313">
        <v>7.0000000000000007E-2</v>
      </c>
      <c r="C65" s="313">
        <v>0.11</v>
      </c>
      <c r="D65" s="313">
        <v>0.09</v>
      </c>
      <c r="E65" s="313">
        <v>0.06</v>
      </c>
      <c r="F65" s="313">
        <v>0</v>
      </c>
      <c r="G65" s="313">
        <v>0.15</v>
      </c>
      <c r="H65" s="313">
        <v>0.15</v>
      </c>
      <c r="I65" s="313">
        <v>0.09</v>
      </c>
      <c r="J65" s="313">
        <v>0.16</v>
      </c>
      <c r="K65" s="313">
        <v>0</v>
      </c>
      <c r="L65" s="313">
        <v>0</v>
      </c>
      <c r="M65" s="313">
        <v>0.03</v>
      </c>
      <c r="N65" s="313">
        <v>0.03</v>
      </c>
      <c r="O65" s="313">
        <v>0.02</v>
      </c>
      <c r="P65" s="313">
        <v>0.01</v>
      </c>
      <c r="Q65" s="313">
        <v>0.02</v>
      </c>
      <c r="R65" s="332">
        <v>0</v>
      </c>
    </row>
  </sheetData>
  <mergeCells count="2">
    <mergeCell ref="A1:R1"/>
    <mergeCell ref="A57:R5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1E73F-F1EF-494A-95E5-9675191BA7FF}">
  <dimension ref="A1:AB44"/>
  <sheetViews>
    <sheetView topLeftCell="A19" zoomScale="115" zoomScaleNormal="115" workbookViewId="0">
      <selection activeCell="C30" sqref="C30:I36"/>
    </sheetView>
  </sheetViews>
  <sheetFormatPr defaultRowHeight="14.25" x14ac:dyDescent="0.45"/>
  <cols>
    <col min="4" max="4" width="12.1328125" customWidth="1"/>
    <col min="6" max="6" width="13.86328125" customWidth="1"/>
    <col min="13" max="13" width="18.265625" bestFit="1" customWidth="1"/>
    <col min="19" max="19" width="3.59765625" customWidth="1"/>
    <col min="20" max="20" width="4.73046875" customWidth="1"/>
    <col min="21" max="21" width="2.86328125" customWidth="1"/>
    <col min="22" max="23" width="3.265625" bestFit="1" customWidth="1"/>
    <col min="24" max="24" width="2.73046875" bestFit="1" customWidth="1"/>
    <col min="25" max="25" width="8.86328125" bestFit="1" customWidth="1"/>
    <col min="26" max="26" width="4" bestFit="1" customWidth="1"/>
    <col min="27" max="27" width="5.86328125" bestFit="1" customWidth="1"/>
  </cols>
  <sheetData>
    <row r="1" spans="1:28" ht="49.5" customHeight="1" x14ac:dyDescent="0.45">
      <c r="A1" s="56"/>
      <c r="B1" s="56"/>
      <c r="C1" s="56"/>
      <c r="D1" s="56"/>
      <c r="E1" s="56"/>
      <c r="F1" s="56"/>
      <c r="G1" s="56"/>
      <c r="H1" s="56"/>
      <c r="I1" s="10"/>
      <c r="J1" s="10"/>
      <c r="K1" s="10"/>
      <c r="L1" s="10"/>
      <c r="M1" s="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4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1"/>
      <c r="M2" s="16"/>
      <c r="N2" s="220"/>
      <c r="O2" s="220"/>
      <c r="P2" s="220"/>
      <c r="Q2" s="220"/>
      <c r="R2" s="25"/>
      <c r="S2" s="25"/>
      <c r="T2" s="25"/>
      <c r="U2" s="25"/>
      <c r="V2" s="25"/>
      <c r="W2" s="25"/>
      <c r="X2" s="25"/>
      <c r="Y2" s="25"/>
      <c r="Z2" s="25"/>
      <c r="AA2" s="25"/>
      <c r="AB2" s="1"/>
    </row>
    <row r="3" spans="1:28" ht="14.65" thickBot="1" x14ac:dyDescent="0.5">
      <c r="A3" s="1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37" t="s">
        <v>41</v>
      </c>
      <c r="N3" s="37" t="s">
        <v>2</v>
      </c>
      <c r="O3" s="37" t="s">
        <v>3</v>
      </c>
      <c r="P3" s="37" t="s">
        <v>4</v>
      </c>
      <c r="Q3" s="37" t="s">
        <v>3</v>
      </c>
      <c r="R3" s="214" t="s">
        <v>158</v>
      </c>
      <c r="S3" s="214"/>
      <c r="T3" s="214"/>
      <c r="U3" s="214" t="s">
        <v>83</v>
      </c>
      <c r="V3" s="214"/>
      <c r="W3" s="214"/>
      <c r="X3" s="214"/>
      <c r="Y3" s="214"/>
      <c r="Z3" s="214"/>
      <c r="AA3" s="214"/>
      <c r="AB3" s="1"/>
    </row>
    <row r="4" spans="1:28" x14ac:dyDescent="0.45">
      <c r="A4" s="1"/>
      <c r="B4" s="56"/>
      <c r="C4" s="56"/>
      <c r="D4" s="56"/>
      <c r="E4" s="56"/>
      <c r="F4" s="56"/>
      <c r="G4" s="56"/>
      <c r="H4" s="56"/>
      <c r="I4" s="56"/>
      <c r="J4" s="56"/>
      <c r="K4" s="56"/>
      <c r="L4" s="1"/>
      <c r="M4" s="42" t="s">
        <v>30</v>
      </c>
      <c r="N4" s="43">
        <v>8.3000000000000007</v>
      </c>
      <c r="O4" s="43">
        <v>1.6</v>
      </c>
      <c r="P4" s="43">
        <v>12.5</v>
      </c>
      <c r="Q4" s="43">
        <v>2.8</v>
      </c>
      <c r="R4" s="215" t="s">
        <v>105</v>
      </c>
      <c r="S4" s="215"/>
      <c r="T4" s="215"/>
      <c r="U4" s="64" t="s">
        <v>87</v>
      </c>
      <c r="V4" s="64" t="s">
        <v>88</v>
      </c>
      <c r="W4" s="64" t="s">
        <v>89</v>
      </c>
      <c r="X4" s="64" t="s">
        <v>97</v>
      </c>
      <c r="Y4" s="64" t="s">
        <v>102</v>
      </c>
      <c r="Z4" s="64" t="s">
        <v>91</v>
      </c>
      <c r="AA4" s="44" t="s">
        <v>92</v>
      </c>
      <c r="AB4" s="1"/>
    </row>
    <row r="5" spans="1:28" ht="42" customHeight="1" x14ac:dyDescent="0.45">
      <c r="A5" s="1"/>
      <c r="B5" s="56"/>
      <c r="C5" s="56"/>
      <c r="D5" s="56"/>
      <c r="E5" s="56"/>
      <c r="F5" s="56"/>
      <c r="G5" s="56"/>
      <c r="H5" s="56"/>
      <c r="I5" s="56"/>
      <c r="J5" s="56"/>
      <c r="K5" s="56"/>
      <c r="L5" s="1"/>
      <c r="M5" s="45" t="s">
        <v>33</v>
      </c>
      <c r="N5" s="43">
        <v>7.5</v>
      </c>
      <c r="O5" s="43">
        <v>1.4</v>
      </c>
      <c r="P5" s="43">
        <v>11</v>
      </c>
      <c r="Q5" s="43">
        <v>2.2000000000000002</v>
      </c>
      <c r="R5" s="215" t="s">
        <v>106</v>
      </c>
      <c r="S5" s="215"/>
      <c r="T5" s="215"/>
      <c r="U5" s="64" t="s">
        <v>87</v>
      </c>
      <c r="V5" s="64" t="s">
        <v>88</v>
      </c>
      <c r="W5" s="64" t="s">
        <v>89</v>
      </c>
      <c r="X5" s="64" t="s">
        <v>97</v>
      </c>
      <c r="Y5" s="64" t="s">
        <v>102</v>
      </c>
      <c r="Z5" s="64" t="s">
        <v>91</v>
      </c>
      <c r="AA5" s="46" t="s">
        <v>92</v>
      </c>
      <c r="AB5" s="56"/>
    </row>
    <row r="6" spans="1:28" ht="34.5" customHeight="1" x14ac:dyDescent="0.4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1"/>
      <c r="M6" s="45" t="s">
        <v>34</v>
      </c>
      <c r="N6" s="43">
        <v>8.4</v>
      </c>
      <c r="O6" s="43">
        <v>1.6</v>
      </c>
      <c r="P6" s="43">
        <v>12.1</v>
      </c>
      <c r="Q6" s="43">
        <v>2.4</v>
      </c>
      <c r="R6" s="215" t="s">
        <v>107</v>
      </c>
      <c r="S6" s="215"/>
      <c r="T6" s="215"/>
      <c r="U6" s="64" t="s">
        <v>87</v>
      </c>
      <c r="V6" s="64" t="s">
        <v>88</v>
      </c>
      <c r="W6" s="64" t="s">
        <v>89</v>
      </c>
      <c r="X6" s="64" t="s">
        <v>97</v>
      </c>
      <c r="Y6" s="64" t="s">
        <v>102</v>
      </c>
      <c r="Z6" s="64" t="s">
        <v>91</v>
      </c>
      <c r="AA6" s="46" t="s">
        <v>92</v>
      </c>
      <c r="AB6" s="56"/>
    </row>
    <row r="7" spans="1:28" x14ac:dyDescent="0.4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1"/>
      <c r="M7" s="45" t="s">
        <v>40</v>
      </c>
      <c r="N7" s="43">
        <v>8.66</v>
      </c>
      <c r="O7" s="43">
        <v>1.1000000000000001</v>
      </c>
      <c r="P7" s="43">
        <v>13.2</v>
      </c>
      <c r="Q7" s="43">
        <v>1.8</v>
      </c>
      <c r="R7" s="215" t="s">
        <v>105</v>
      </c>
      <c r="S7" s="215"/>
      <c r="T7" s="215"/>
      <c r="U7" s="36" t="s">
        <v>87</v>
      </c>
      <c r="V7" s="36" t="s">
        <v>88</v>
      </c>
      <c r="W7" s="36" t="s">
        <v>89</v>
      </c>
      <c r="X7" s="36" t="s">
        <v>90</v>
      </c>
      <c r="Y7" s="36" t="s">
        <v>102</v>
      </c>
      <c r="Z7" s="36" t="s">
        <v>98</v>
      </c>
      <c r="AA7" s="64" t="s">
        <v>92</v>
      </c>
      <c r="AB7" s="56"/>
    </row>
    <row r="8" spans="1:28" x14ac:dyDescent="0.4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1"/>
      <c r="M8" s="45" t="s">
        <v>57</v>
      </c>
      <c r="N8" s="43">
        <v>8.4499999999999993</v>
      </c>
      <c r="O8" s="43">
        <v>1.46</v>
      </c>
      <c r="P8" s="43">
        <v>12.32</v>
      </c>
      <c r="Q8" s="43">
        <v>2.2999999999999998</v>
      </c>
      <c r="R8" s="215" t="s">
        <v>109</v>
      </c>
      <c r="S8" s="215"/>
      <c r="T8" s="215"/>
      <c r="U8" s="64"/>
      <c r="V8" s="64"/>
      <c r="W8" s="64"/>
      <c r="X8" s="64"/>
      <c r="Y8" s="64"/>
      <c r="Z8" s="64"/>
      <c r="AA8" s="64"/>
      <c r="AB8" s="56"/>
    </row>
    <row r="9" spans="1:28" ht="27" customHeight="1" x14ac:dyDescent="0.4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1"/>
      <c r="M9" s="45" t="s">
        <v>60</v>
      </c>
      <c r="N9" s="47">
        <v>8.14</v>
      </c>
      <c r="O9" s="47">
        <v>1.73</v>
      </c>
      <c r="P9" s="47">
        <v>12.32</v>
      </c>
      <c r="Q9" s="47">
        <v>2.9</v>
      </c>
      <c r="R9" s="215" t="s">
        <v>112</v>
      </c>
      <c r="S9" s="215"/>
      <c r="T9" s="215"/>
      <c r="U9" s="64"/>
      <c r="V9" s="64"/>
      <c r="W9" s="64"/>
      <c r="X9" s="64"/>
      <c r="Y9" s="64"/>
      <c r="Z9" s="64"/>
      <c r="AA9" s="64"/>
      <c r="AB9" s="56"/>
    </row>
    <row r="10" spans="1:28" x14ac:dyDescent="0.4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1"/>
      <c r="M10" s="48" t="s">
        <v>64</v>
      </c>
      <c r="N10" s="49">
        <v>11.5</v>
      </c>
      <c r="O10" s="49">
        <v>1.4</v>
      </c>
      <c r="P10" s="49">
        <v>15.6</v>
      </c>
      <c r="Q10" s="49">
        <v>2</v>
      </c>
      <c r="R10" s="215" t="s">
        <v>109</v>
      </c>
      <c r="S10" s="215"/>
      <c r="T10" s="215"/>
      <c r="U10" s="200" t="s">
        <v>113</v>
      </c>
      <c r="V10" s="200"/>
      <c r="W10" s="200"/>
      <c r="X10" s="200"/>
      <c r="Y10" s="200"/>
      <c r="Z10" s="200"/>
      <c r="AA10" s="200"/>
      <c r="AB10" s="56"/>
    </row>
    <row r="11" spans="1:28" x14ac:dyDescent="0.4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1"/>
      <c r="M11" s="36" t="s">
        <v>69</v>
      </c>
      <c r="N11" s="50">
        <v>8.41</v>
      </c>
      <c r="O11" s="50">
        <v>1.44</v>
      </c>
      <c r="P11" s="50">
        <v>12.58</v>
      </c>
      <c r="Q11" s="50">
        <v>2.42</v>
      </c>
      <c r="R11" s="215" t="s">
        <v>105</v>
      </c>
      <c r="S11" s="215"/>
      <c r="T11" s="215"/>
      <c r="U11" s="64" t="s">
        <v>87</v>
      </c>
      <c r="V11" s="64" t="s">
        <v>88</v>
      </c>
      <c r="W11" s="64" t="s">
        <v>89</v>
      </c>
      <c r="X11" s="64" t="s">
        <v>97</v>
      </c>
      <c r="Y11" s="64" t="s">
        <v>114</v>
      </c>
      <c r="Z11" s="64" t="s">
        <v>91</v>
      </c>
      <c r="AA11" s="51" t="s">
        <v>90</v>
      </c>
      <c r="AB11" s="1"/>
    </row>
    <row r="12" spans="1:28" x14ac:dyDescent="0.4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1"/>
      <c r="M12" s="36" t="s">
        <v>70</v>
      </c>
      <c r="N12" s="50">
        <v>8.5</v>
      </c>
      <c r="O12" s="50">
        <v>1.5</v>
      </c>
      <c r="P12" s="50">
        <v>12.65</v>
      </c>
      <c r="Q12" s="50">
        <v>2.4700000000000002</v>
      </c>
      <c r="R12" s="215" t="s">
        <v>109</v>
      </c>
      <c r="S12" s="215"/>
      <c r="T12" s="215"/>
      <c r="U12" s="64" t="s">
        <v>87</v>
      </c>
      <c r="V12" s="64" t="s">
        <v>88</v>
      </c>
      <c r="W12" s="64" t="s">
        <v>89</v>
      </c>
      <c r="X12" s="64" t="s">
        <v>97</v>
      </c>
      <c r="Y12" s="64" t="s">
        <v>114</v>
      </c>
      <c r="Z12" s="64" t="s">
        <v>91</v>
      </c>
      <c r="AA12" s="51" t="s">
        <v>90</v>
      </c>
      <c r="AB12" s="1"/>
    </row>
    <row r="13" spans="1:28" ht="32.25" customHeight="1" x14ac:dyDescent="0.4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1"/>
      <c r="M13" s="66" t="s">
        <v>71</v>
      </c>
      <c r="N13" s="52">
        <v>6.72</v>
      </c>
      <c r="O13" s="52">
        <v>1.76</v>
      </c>
      <c r="P13" s="52">
        <v>11.16</v>
      </c>
      <c r="Q13" s="52">
        <v>3.59</v>
      </c>
      <c r="R13" s="216" t="s">
        <v>112</v>
      </c>
      <c r="S13" s="216"/>
      <c r="T13" s="216"/>
      <c r="U13" s="53" t="s">
        <v>87</v>
      </c>
      <c r="V13" s="53" t="s">
        <v>88</v>
      </c>
      <c r="W13" s="53" t="s">
        <v>89</v>
      </c>
      <c r="X13" s="53" t="s">
        <v>97</v>
      </c>
      <c r="Y13" s="53" t="s">
        <v>114</v>
      </c>
      <c r="Z13" s="53" t="s">
        <v>91</v>
      </c>
      <c r="AA13" s="54" t="s">
        <v>90</v>
      </c>
      <c r="AB13" s="1"/>
    </row>
    <row r="14" spans="1:28" x14ac:dyDescent="0.4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4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1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1"/>
    </row>
    <row r="16" spans="1:28" ht="40.15" thickBot="1" x14ac:dyDescent="0.5">
      <c r="A16" s="56"/>
      <c r="B16" s="56"/>
      <c r="C16" s="37" t="s">
        <v>41</v>
      </c>
      <c r="D16" s="37" t="s">
        <v>2</v>
      </c>
      <c r="E16" s="37" t="s">
        <v>159</v>
      </c>
      <c r="F16" s="37" t="s">
        <v>4</v>
      </c>
      <c r="G16" s="37" t="s">
        <v>160</v>
      </c>
      <c r="H16" s="219" t="s">
        <v>83</v>
      </c>
      <c r="I16" s="219"/>
      <c r="J16" s="219"/>
      <c r="K16" s="219"/>
      <c r="L16" s="219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3:15" x14ac:dyDescent="0.45">
      <c r="C17" s="41" t="s">
        <v>161</v>
      </c>
      <c r="D17" s="39">
        <v>8.75</v>
      </c>
      <c r="E17" s="39">
        <v>1.49</v>
      </c>
      <c r="F17" s="39">
        <v>12.97</v>
      </c>
      <c r="G17" s="39">
        <v>2.11</v>
      </c>
      <c r="H17" s="36" t="s">
        <v>87</v>
      </c>
      <c r="I17" s="36" t="s">
        <v>88</v>
      </c>
      <c r="J17" s="36" t="s">
        <v>89</v>
      </c>
      <c r="K17" s="36" t="s">
        <v>91</v>
      </c>
      <c r="L17" s="16" t="s">
        <v>92</v>
      </c>
      <c r="M17" s="56"/>
      <c r="N17" s="56"/>
      <c r="O17" s="56"/>
    </row>
    <row r="18" spans="3:15" x14ac:dyDescent="0.45">
      <c r="C18" s="16" t="s">
        <v>86</v>
      </c>
      <c r="D18" s="39">
        <v>8.94</v>
      </c>
      <c r="E18" s="39">
        <v>1.4</v>
      </c>
      <c r="F18" s="39">
        <v>13.42</v>
      </c>
      <c r="G18" s="39">
        <v>2.16</v>
      </c>
      <c r="H18" s="36" t="s">
        <v>87</v>
      </c>
      <c r="I18" s="36" t="s">
        <v>88</v>
      </c>
      <c r="J18" s="36" t="s">
        <v>89</v>
      </c>
      <c r="K18" s="36" t="s">
        <v>91</v>
      </c>
      <c r="L18" s="16" t="s">
        <v>90</v>
      </c>
      <c r="M18" s="56"/>
      <c r="N18" s="56"/>
      <c r="O18" s="56"/>
    </row>
    <row r="19" spans="3:15" x14ac:dyDescent="0.45">
      <c r="C19" s="16" t="s">
        <v>93</v>
      </c>
      <c r="D19" s="39">
        <v>9</v>
      </c>
      <c r="E19" s="39">
        <v>1.39</v>
      </c>
      <c r="F19" s="39">
        <v>12.85</v>
      </c>
      <c r="G19" s="39">
        <v>2</v>
      </c>
      <c r="H19" s="36" t="s">
        <v>87</v>
      </c>
      <c r="I19" s="36" t="s">
        <v>88</v>
      </c>
      <c r="J19" s="36" t="s">
        <v>90</v>
      </c>
      <c r="K19" s="36" t="s">
        <v>91</v>
      </c>
      <c r="L19" s="16" t="s">
        <v>92</v>
      </c>
      <c r="M19" s="56"/>
      <c r="N19" s="56"/>
      <c r="O19" s="56"/>
    </row>
    <row r="20" spans="3:15" x14ac:dyDescent="0.45">
      <c r="C20" s="38" t="s">
        <v>94</v>
      </c>
      <c r="D20" s="40">
        <v>9.49</v>
      </c>
      <c r="E20" s="40">
        <v>1.44</v>
      </c>
      <c r="F20" s="40">
        <v>13.65</v>
      </c>
      <c r="G20" s="40">
        <v>2.0299999999999998</v>
      </c>
      <c r="H20" s="66" t="s">
        <v>87</v>
      </c>
      <c r="I20" s="66" t="s">
        <v>88</v>
      </c>
      <c r="J20" s="66" t="s">
        <v>90</v>
      </c>
      <c r="K20" s="66" t="s">
        <v>91</v>
      </c>
      <c r="L20" s="38" t="s">
        <v>90</v>
      </c>
      <c r="M20" s="56"/>
      <c r="N20" s="56"/>
      <c r="O20" s="56"/>
    </row>
    <row r="23" spans="3:15" x14ac:dyDescent="0.45"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56"/>
    </row>
    <row r="30" spans="3:15" x14ac:dyDescent="0.45">
      <c r="C30" s="218" t="s">
        <v>162</v>
      </c>
      <c r="D30" s="218"/>
      <c r="E30" s="218"/>
      <c r="F30" s="218"/>
      <c r="G30" s="218"/>
      <c r="H30" s="218"/>
      <c r="I30" s="218"/>
      <c r="J30" s="8"/>
      <c r="K30" s="8"/>
      <c r="L30" s="8"/>
      <c r="M30" s="8"/>
      <c r="N30" s="8"/>
      <c r="O30" s="56"/>
    </row>
    <row r="31" spans="3:15" x14ac:dyDescent="0.45">
      <c r="C31" s="57" t="s">
        <v>41</v>
      </c>
      <c r="D31" s="57" t="s">
        <v>2</v>
      </c>
      <c r="E31" s="57" t="s">
        <v>3</v>
      </c>
      <c r="F31" s="57" t="s">
        <v>4</v>
      </c>
      <c r="G31" s="57" t="s">
        <v>3</v>
      </c>
      <c r="H31" s="57" t="s">
        <v>162</v>
      </c>
      <c r="I31" s="57" t="s">
        <v>9</v>
      </c>
      <c r="J31" s="1"/>
      <c r="K31" s="1"/>
      <c r="L31" s="1"/>
      <c r="M31" s="1"/>
      <c r="N31" s="1"/>
      <c r="O31" s="1"/>
    </row>
    <row r="32" spans="3:15" x14ac:dyDescent="0.45">
      <c r="C32" s="58" t="s">
        <v>34</v>
      </c>
      <c r="D32" s="63">
        <v>8.4</v>
      </c>
      <c r="E32" s="63">
        <v>1.6</v>
      </c>
      <c r="F32" s="63">
        <v>12.1</v>
      </c>
      <c r="G32" s="59">
        <v>2.4</v>
      </c>
      <c r="H32" s="60" t="s">
        <v>105</v>
      </c>
      <c r="I32" s="63">
        <v>160</v>
      </c>
      <c r="J32" s="2"/>
      <c r="K32" s="2"/>
      <c r="L32" s="3"/>
      <c r="M32" s="3"/>
      <c r="N32" s="56"/>
      <c r="O32" s="56"/>
    </row>
    <row r="33" spans="3:11" x14ac:dyDescent="0.45">
      <c r="C33" s="63" t="s">
        <v>35</v>
      </c>
      <c r="D33" s="63">
        <v>6.9</v>
      </c>
      <c r="E33" s="63">
        <v>1.3</v>
      </c>
      <c r="F33" s="63">
        <v>9.9</v>
      </c>
      <c r="G33" s="61">
        <v>1.7</v>
      </c>
      <c r="H33" s="63" t="s">
        <v>36</v>
      </c>
      <c r="I33" s="63">
        <v>139</v>
      </c>
      <c r="J33" s="56"/>
      <c r="K33" s="56"/>
    </row>
    <row r="34" spans="3:11" x14ac:dyDescent="0.45">
      <c r="C34" s="63" t="s">
        <v>37</v>
      </c>
      <c r="D34" s="63">
        <v>4.8</v>
      </c>
      <c r="E34" s="63">
        <v>0.9</v>
      </c>
      <c r="F34" s="63">
        <v>6.4</v>
      </c>
      <c r="G34" s="61">
        <v>1.1000000000000001</v>
      </c>
      <c r="H34" s="63" t="s">
        <v>38</v>
      </c>
      <c r="I34" s="63">
        <v>110</v>
      </c>
      <c r="J34" s="56"/>
      <c r="K34" s="56"/>
    </row>
    <row r="35" spans="3:11" x14ac:dyDescent="0.45">
      <c r="C35" s="63" t="s">
        <v>48</v>
      </c>
      <c r="D35" s="63">
        <v>8.43</v>
      </c>
      <c r="E35" s="63">
        <v>1.2</v>
      </c>
      <c r="F35" s="63">
        <v>12.9</v>
      </c>
      <c r="G35" s="61">
        <v>1.9</v>
      </c>
      <c r="H35" s="63" t="s">
        <v>105</v>
      </c>
      <c r="I35" s="63">
        <v>265</v>
      </c>
      <c r="J35" s="56"/>
      <c r="K35" s="56"/>
    </row>
    <row r="36" spans="3:11" x14ac:dyDescent="0.45">
      <c r="C36" s="65" t="s">
        <v>50</v>
      </c>
      <c r="D36" s="65">
        <v>4.8</v>
      </c>
      <c r="E36" s="65">
        <v>0.7</v>
      </c>
      <c r="F36" s="65">
        <v>6.7</v>
      </c>
      <c r="G36" s="65">
        <v>1</v>
      </c>
      <c r="H36" s="65" t="s">
        <v>38</v>
      </c>
      <c r="I36" s="65">
        <v>201</v>
      </c>
      <c r="J36" s="56"/>
      <c r="K36" s="56"/>
    </row>
    <row r="41" spans="3:11" x14ac:dyDescent="0.45">
      <c r="C41" s="56"/>
      <c r="D41" s="56"/>
      <c r="E41" s="56"/>
      <c r="F41" s="1"/>
      <c r="G41" s="56"/>
      <c r="H41" s="56"/>
      <c r="I41" s="56"/>
      <c r="J41" s="56"/>
      <c r="K41" s="56"/>
    </row>
    <row r="44" spans="3:11" x14ac:dyDescent="0.45">
      <c r="C44" s="56"/>
      <c r="D44" s="56"/>
      <c r="E44" s="56"/>
      <c r="F44" s="56"/>
      <c r="G44" s="56"/>
      <c r="H44" s="56"/>
      <c r="I44" s="56"/>
      <c r="J44" s="56"/>
      <c r="K44" s="1"/>
    </row>
  </sheetData>
  <mergeCells count="17">
    <mergeCell ref="C23:N23"/>
    <mergeCell ref="C30:I30"/>
    <mergeCell ref="H16:L16"/>
    <mergeCell ref="N2:Q2"/>
    <mergeCell ref="R3:T3"/>
    <mergeCell ref="U10:AA10"/>
    <mergeCell ref="R11:T11"/>
    <mergeCell ref="R12:T12"/>
    <mergeCell ref="R13:T13"/>
    <mergeCell ref="R8:T8"/>
    <mergeCell ref="R9:T9"/>
    <mergeCell ref="R10:T10"/>
    <mergeCell ref="U3:AA3"/>
    <mergeCell ref="R4:T4"/>
    <mergeCell ref="R5:T5"/>
    <mergeCell ref="R6:T6"/>
    <mergeCell ref="R7:T7"/>
  </mergeCells>
  <conditionalFormatting sqref="D25:D27">
    <cfRule type="top10" dxfId="10" priority="20" bottom="1" rank="5"/>
  </conditionalFormatting>
  <conditionalFormatting sqref="E25:E27">
    <cfRule type="top10" dxfId="9" priority="19" bottom="1" rank="5"/>
  </conditionalFormatting>
  <conditionalFormatting sqref="F25:F27">
    <cfRule type="top10" dxfId="8" priority="18" bottom="1" rank="5"/>
  </conditionalFormatting>
  <conditionalFormatting sqref="G25:G27">
    <cfRule type="top10" dxfId="7" priority="17" bottom="1" rank="5"/>
  </conditionalFormatting>
  <conditionalFormatting sqref="L25:L27">
    <cfRule type="top10" dxfId="6" priority="16" bottom="1" rank="5"/>
  </conditionalFormatting>
  <conditionalFormatting sqref="D28">
    <cfRule type="top10" dxfId="5" priority="15" bottom="1" rank="5"/>
  </conditionalFormatting>
  <conditionalFormatting sqref="E28">
    <cfRule type="top10" dxfId="4" priority="14" bottom="1" rank="5"/>
  </conditionalFormatting>
  <conditionalFormatting sqref="F28">
    <cfRule type="top10" dxfId="3" priority="13" bottom="1" rank="5"/>
  </conditionalFormatting>
  <conditionalFormatting sqref="G28">
    <cfRule type="top10" dxfId="2" priority="12" bottom="1" rank="5"/>
  </conditionalFormatting>
  <conditionalFormatting sqref="L28">
    <cfRule type="top10" dxfId="1" priority="11" bottom="1" rank="5"/>
  </conditionalFormatting>
  <conditionalFormatting sqref="L32">
    <cfRule type="top10" dxfId="0" priority="6" bottom="1" rank="5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AA7BBE21F7434BB53A877CAF030E51" ma:contentTypeVersion="4" ma:contentTypeDescription="Create a new document." ma:contentTypeScope="" ma:versionID="f2aadcd8737945f0f8b8121849e53e33">
  <xsd:schema xmlns:xsd="http://www.w3.org/2001/XMLSchema" xmlns:xs="http://www.w3.org/2001/XMLSchema" xmlns:p="http://schemas.microsoft.com/office/2006/metadata/properties" xmlns:ns2="e19b0fe8-48d5-46e4-87de-9b9047741d6c" targetNamespace="http://schemas.microsoft.com/office/2006/metadata/properties" ma:root="true" ma:fieldsID="0ac2ee7d8780c83f6508a689531dd94f" ns2:_="">
    <xsd:import namespace="e19b0fe8-48d5-46e4-87de-9b9047741d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9b0fe8-48d5-46e4-87de-9b9047741d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8D0822-AE27-407E-82D1-AC0B3477BA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CF5A58-D1C0-4DB9-BA00-8E56A1C85F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9b0fe8-48d5-46e4-87de-9b9047741d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DFDA7A-4A9A-49CD-9A29-970A1C582F20}">
  <ds:schemaRefs>
    <ds:schemaRef ds:uri="e19b0fe8-48d5-46e4-87de-9b9047741d6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</vt:lpstr>
      <vt:lpstr>Model E and F Data</vt:lpstr>
      <vt:lpstr>Model D Error Comp</vt:lpstr>
      <vt:lpstr>Organizing</vt:lpstr>
      <vt:lpstr>Stratifeid Organizaiton</vt:lpstr>
      <vt:lpstr>Class Feat Cutoffs</vt:lpstr>
      <vt:lpstr>Classifier Cross Val</vt:lpstr>
      <vt:lpstr>Importances </vt:lpstr>
      <vt:lpstr>Making tables for paper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 Ferrara</dc:creator>
  <cp:keywords/>
  <dc:description/>
  <cp:lastModifiedBy> </cp:lastModifiedBy>
  <cp:revision/>
  <dcterms:created xsi:type="dcterms:W3CDTF">2015-06-05T18:17:20Z</dcterms:created>
  <dcterms:modified xsi:type="dcterms:W3CDTF">2021-05-05T20:18:55Z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0x01010016AA7BBE21F7434BB53A877CAF030E51</vt:lpwstr>
  </property>
</Properties>
</file>