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lliam\Documents\College!\MQP\"/>
    </mc:Choice>
  </mc:AlternateContent>
  <bookViews>
    <workbookView xWindow="240" yWindow="108" windowWidth="19152" windowHeight="8508" activeTab="1"/>
  </bookViews>
  <sheets>
    <sheet name="graphs" sheetId="2" r:id="rId1"/>
    <sheet name="results" sheetId="1" r:id="rId2"/>
  </sheets>
  <calcPr calcId="152511"/>
</workbook>
</file>

<file path=xl/calcChain.xml><?xml version="1.0" encoding="utf-8"?>
<calcChain xmlns="http://schemas.openxmlformats.org/spreadsheetml/2006/main">
  <c r="I115" i="1" l="1"/>
  <c r="I116" i="1" l="1"/>
  <c r="I117" i="1"/>
  <c r="I118" i="1"/>
  <c r="C163" i="1" l="1"/>
  <c r="B124" i="1"/>
  <c r="H3" i="1"/>
  <c r="D102" i="1" s="1"/>
  <c r="H4" i="1"/>
  <c r="D103" i="1" s="1"/>
  <c r="H5" i="1"/>
  <c r="D104" i="1" s="1"/>
  <c r="H6" i="1"/>
  <c r="D105" i="1" s="1"/>
  <c r="H7" i="1"/>
  <c r="D106" i="1" s="1"/>
  <c r="H8" i="1"/>
  <c r="D107" i="1" s="1"/>
  <c r="H9" i="1"/>
  <c r="D108" i="1" s="1"/>
  <c r="H10" i="1"/>
  <c r="D109" i="1" s="1"/>
  <c r="H11" i="1"/>
  <c r="D110" i="1" s="1"/>
  <c r="H12" i="1"/>
  <c r="D111" i="1" s="1"/>
  <c r="H13" i="1"/>
  <c r="D112" i="1" s="1"/>
  <c r="H14" i="1"/>
  <c r="D113" i="1" s="1"/>
  <c r="H15" i="1"/>
  <c r="D114" i="1" s="1"/>
  <c r="H16" i="1"/>
  <c r="D115" i="1" s="1"/>
  <c r="H17" i="1"/>
  <c r="D116" i="1" s="1"/>
  <c r="H18" i="1"/>
  <c r="D117" i="1" s="1"/>
  <c r="H19" i="1"/>
  <c r="D118" i="1" s="1"/>
  <c r="H20" i="1"/>
  <c r="D119" i="1" s="1"/>
  <c r="H21" i="1"/>
  <c r="D120" i="1" s="1"/>
  <c r="H22" i="1"/>
  <c r="D121" i="1" s="1"/>
  <c r="H23" i="1"/>
  <c r="D122" i="1" s="1"/>
  <c r="H24" i="1"/>
  <c r="D123" i="1" s="1"/>
  <c r="H25" i="1"/>
  <c r="D124" i="1" s="1"/>
  <c r="H26" i="1"/>
  <c r="D125" i="1" s="1"/>
  <c r="H27" i="1"/>
  <c r="D126" i="1" s="1"/>
  <c r="H28" i="1"/>
  <c r="D127" i="1" s="1"/>
  <c r="H29" i="1"/>
  <c r="D128" i="1" s="1"/>
  <c r="H30" i="1"/>
  <c r="D129" i="1" s="1"/>
  <c r="H31" i="1"/>
  <c r="D130" i="1" s="1"/>
  <c r="H32" i="1"/>
  <c r="D131" i="1" s="1"/>
  <c r="H33" i="1"/>
  <c r="D132" i="1" s="1"/>
  <c r="H34" i="1"/>
  <c r="D133" i="1" s="1"/>
  <c r="H35" i="1"/>
  <c r="D134" i="1" s="1"/>
  <c r="H36" i="1"/>
  <c r="D135" i="1" s="1"/>
  <c r="H37" i="1"/>
  <c r="D136" i="1" s="1"/>
  <c r="H38" i="1"/>
  <c r="D137" i="1" s="1"/>
  <c r="H39" i="1"/>
  <c r="D138" i="1" s="1"/>
  <c r="H40" i="1"/>
  <c r="D139" i="1" s="1"/>
  <c r="H41" i="1"/>
  <c r="D140" i="1" s="1"/>
  <c r="H42" i="1"/>
  <c r="D141" i="1" s="1"/>
  <c r="H43" i="1"/>
  <c r="D142" i="1" s="1"/>
  <c r="H44" i="1"/>
  <c r="D143" i="1" s="1"/>
  <c r="H45" i="1"/>
  <c r="D144" i="1" s="1"/>
  <c r="H46" i="1"/>
  <c r="D145" i="1" s="1"/>
  <c r="H47" i="1"/>
  <c r="D146" i="1" s="1"/>
  <c r="H48" i="1"/>
  <c r="D147" i="1" s="1"/>
  <c r="H49" i="1"/>
  <c r="D148" i="1" s="1"/>
  <c r="H50" i="1"/>
  <c r="D149" i="1" s="1"/>
  <c r="H51" i="1"/>
  <c r="D150" i="1" s="1"/>
  <c r="H52" i="1"/>
  <c r="D151" i="1" s="1"/>
  <c r="H53" i="1"/>
  <c r="D152" i="1" s="1"/>
  <c r="H54" i="1"/>
  <c r="D153" i="1" s="1"/>
  <c r="H55" i="1"/>
  <c r="D154" i="1" s="1"/>
  <c r="H56" i="1"/>
  <c r="D155" i="1" s="1"/>
  <c r="H57" i="1"/>
  <c r="D156" i="1" s="1"/>
  <c r="H58" i="1"/>
  <c r="D157" i="1" s="1"/>
  <c r="H59" i="1"/>
  <c r="D158" i="1" s="1"/>
  <c r="H60" i="1"/>
  <c r="D159" i="1" s="1"/>
  <c r="H61" i="1"/>
  <c r="D160" i="1" s="1"/>
  <c r="H62" i="1"/>
  <c r="D161" i="1" s="1"/>
  <c r="H63" i="1"/>
  <c r="D162" i="1" s="1"/>
  <c r="H64" i="1"/>
  <c r="D163" i="1" s="1"/>
  <c r="H65" i="1"/>
  <c r="D164" i="1" s="1"/>
  <c r="H66" i="1"/>
  <c r="D165" i="1" s="1"/>
  <c r="H67" i="1"/>
  <c r="D166" i="1" s="1"/>
  <c r="H68" i="1"/>
  <c r="D167" i="1" s="1"/>
  <c r="H69" i="1"/>
  <c r="D168" i="1" s="1"/>
  <c r="H70" i="1"/>
  <c r="D169" i="1" s="1"/>
  <c r="H71" i="1"/>
  <c r="D170" i="1" s="1"/>
  <c r="H72" i="1"/>
  <c r="D171" i="1" s="1"/>
  <c r="H73" i="1"/>
  <c r="D172" i="1" s="1"/>
  <c r="H74" i="1"/>
  <c r="D173" i="1" s="1"/>
  <c r="H75" i="1"/>
  <c r="D174" i="1" s="1"/>
  <c r="H76" i="1"/>
  <c r="D175" i="1" s="1"/>
  <c r="H77" i="1"/>
  <c r="D176" i="1" s="1"/>
  <c r="H78" i="1"/>
  <c r="D177" i="1" s="1"/>
  <c r="H79" i="1"/>
  <c r="D178" i="1" s="1"/>
  <c r="H80" i="1"/>
  <c r="D179" i="1" s="1"/>
  <c r="H81" i="1"/>
  <c r="D180" i="1" s="1"/>
  <c r="H82" i="1"/>
  <c r="D181" i="1" s="1"/>
  <c r="H83" i="1"/>
  <c r="D182" i="1" s="1"/>
  <c r="H84" i="1"/>
  <c r="D183" i="1" s="1"/>
  <c r="H85" i="1"/>
  <c r="D184" i="1" s="1"/>
  <c r="H86" i="1"/>
  <c r="D185" i="1" s="1"/>
  <c r="H87" i="1"/>
  <c r="D186" i="1" s="1"/>
  <c r="H88" i="1"/>
  <c r="D187" i="1" s="1"/>
  <c r="H89" i="1"/>
  <c r="D188" i="1" s="1"/>
  <c r="H90" i="1"/>
  <c r="D189" i="1" s="1"/>
  <c r="H91" i="1"/>
  <c r="D190" i="1" s="1"/>
  <c r="H92" i="1"/>
  <c r="D191" i="1" s="1"/>
  <c r="H93" i="1"/>
  <c r="D192" i="1" s="1"/>
  <c r="H94" i="1"/>
  <c r="D193" i="1" s="1"/>
  <c r="H95" i="1"/>
  <c r="D194" i="1" s="1"/>
  <c r="H96" i="1"/>
  <c r="D195" i="1" s="1"/>
  <c r="H2" i="1"/>
  <c r="D101" i="1" s="1"/>
  <c r="F3" i="1"/>
  <c r="C102" i="1" s="1"/>
  <c r="F4" i="1"/>
  <c r="C103" i="1" s="1"/>
  <c r="F5" i="1"/>
  <c r="C104" i="1" s="1"/>
  <c r="F6" i="1"/>
  <c r="C105" i="1" s="1"/>
  <c r="F7" i="1"/>
  <c r="C106" i="1" s="1"/>
  <c r="F8" i="1"/>
  <c r="C107" i="1" s="1"/>
  <c r="F9" i="1"/>
  <c r="C108" i="1" s="1"/>
  <c r="F10" i="1"/>
  <c r="C109" i="1" s="1"/>
  <c r="F11" i="1"/>
  <c r="C110" i="1" s="1"/>
  <c r="F12" i="1"/>
  <c r="C111" i="1" s="1"/>
  <c r="F13" i="1"/>
  <c r="C112" i="1" s="1"/>
  <c r="F14" i="1"/>
  <c r="C113" i="1" s="1"/>
  <c r="F15" i="1"/>
  <c r="C114" i="1" s="1"/>
  <c r="F16" i="1"/>
  <c r="C115" i="1" s="1"/>
  <c r="F17" i="1"/>
  <c r="C116" i="1" s="1"/>
  <c r="F18" i="1"/>
  <c r="C117" i="1" s="1"/>
  <c r="F19" i="1"/>
  <c r="C118" i="1" s="1"/>
  <c r="F20" i="1"/>
  <c r="C119" i="1" s="1"/>
  <c r="F21" i="1"/>
  <c r="C120" i="1" s="1"/>
  <c r="F22" i="1"/>
  <c r="C121" i="1" s="1"/>
  <c r="F23" i="1"/>
  <c r="C122" i="1" s="1"/>
  <c r="F24" i="1"/>
  <c r="C123" i="1" s="1"/>
  <c r="F25" i="1"/>
  <c r="C124" i="1" s="1"/>
  <c r="F26" i="1"/>
  <c r="C125" i="1" s="1"/>
  <c r="F27" i="1"/>
  <c r="C126" i="1" s="1"/>
  <c r="F28" i="1"/>
  <c r="C127" i="1" s="1"/>
  <c r="F29" i="1"/>
  <c r="C128" i="1" s="1"/>
  <c r="F30" i="1"/>
  <c r="C129" i="1" s="1"/>
  <c r="F31" i="1"/>
  <c r="C130" i="1" s="1"/>
  <c r="F32" i="1"/>
  <c r="C131" i="1" s="1"/>
  <c r="F33" i="1"/>
  <c r="C132" i="1" s="1"/>
  <c r="F34" i="1"/>
  <c r="C133" i="1" s="1"/>
  <c r="F35" i="1"/>
  <c r="C134" i="1" s="1"/>
  <c r="F36" i="1"/>
  <c r="C135" i="1" s="1"/>
  <c r="F37" i="1"/>
  <c r="C136" i="1" s="1"/>
  <c r="F38" i="1"/>
  <c r="C137" i="1" s="1"/>
  <c r="F39" i="1"/>
  <c r="C138" i="1" s="1"/>
  <c r="F40" i="1"/>
  <c r="C139" i="1" s="1"/>
  <c r="F41" i="1"/>
  <c r="C140" i="1" s="1"/>
  <c r="F42" i="1"/>
  <c r="C141" i="1" s="1"/>
  <c r="F43" i="1"/>
  <c r="C142" i="1" s="1"/>
  <c r="F44" i="1"/>
  <c r="C143" i="1" s="1"/>
  <c r="F45" i="1"/>
  <c r="C144" i="1" s="1"/>
  <c r="F46" i="1"/>
  <c r="C145" i="1" s="1"/>
  <c r="F47" i="1"/>
  <c r="C146" i="1" s="1"/>
  <c r="F48" i="1"/>
  <c r="C147" i="1" s="1"/>
  <c r="F49" i="1"/>
  <c r="C148" i="1" s="1"/>
  <c r="F50" i="1"/>
  <c r="C149" i="1" s="1"/>
  <c r="F51" i="1"/>
  <c r="C150" i="1" s="1"/>
  <c r="F52" i="1"/>
  <c r="C151" i="1" s="1"/>
  <c r="F53" i="1"/>
  <c r="C152" i="1" s="1"/>
  <c r="F54" i="1"/>
  <c r="C153" i="1" s="1"/>
  <c r="F55" i="1"/>
  <c r="C154" i="1" s="1"/>
  <c r="F56" i="1"/>
  <c r="C155" i="1" s="1"/>
  <c r="F57" i="1"/>
  <c r="C156" i="1" s="1"/>
  <c r="F58" i="1"/>
  <c r="C157" i="1" s="1"/>
  <c r="F59" i="1"/>
  <c r="C158" i="1" s="1"/>
  <c r="F60" i="1"/>
  <c r="C159" i="1" s="1"/>
  <c r="F61" i="1"/>
  <c r="C160" i="1" s="1"/>
  <c r="F62" i="1"/>
  <c r="C161" i="1" s="1"/>
  <c r="F63" i="1"/>
  <c r="C162" i="1" s="1"/>
  <c r="F64" i="1"/>
  <c r="F65" i="1"/>
  <c r="C164" i="1" s="1"/>
  <c r="F66" i="1"/>
  <c r="C165" i="1" s="1"/>
  <c r="F67" i="1"/>
  <c r="C166" i="1" s="1"/>
  <c r="F68" i="1"/>
  <c r="C167" i="1" s="1"/>
  <c r="F69" i="1"/>
  <c r="C168" i="1" s="1"/>
  <c r="F70" i="1"/>
  <c r="C169" i="1" s="1"/>
  <c r="F71" i="1"/>
  <c r="C170" i="1" s="1"/>
  <c r="F72" i="1"/>
  <c r="C171" i="1" s="1"/>
  <c r="F73" i="1"/>
  <c r="C172" i="1" s="1"/>
  <c r="F74" i="1"/>
  <c r="C173" i="1" s="1"/>
  <c r="F75" i="1"/>
  <c r="C174" i="1" s="1"/>
  <c r="F76" i="1"/>
  <c r="C175" i="1" s="1"/>
  <c r="F77" i="1"/>
  <c r="C176" i="1" s="1"/>
  <c r="F78" i="1"/>
  <c r="C177" i="1" s="1"/>
  <c r="F79" i="1"/>
  <c r="C178" i="1" s="1"/>
  <c r="F80" i="1"/>
  <c r="C179" i="1" s="1"/>
  <c r="F81" i="1"/>
  <c r="C180" i="1" s="1"/>
  <c r="F82" i="1"/>
  <c r="C181" i="1" s="1"/>
  <c r="F83" i="1"/>
  <c r="C182" i="1" s="1"/>
  <c r="F84" i="1"/>
  <c r="C183" i="1" s="1"/>
  <c r="F85" i="1"/>
  <c r="C184" i="1" s="1"/>
  <c r="F86" i="1"/>
  <c r="C185" i="1" s="1"/>
  <c r="F87" i="1"/>
  <c r="C186" i="1" s="1"/>
  <c r="F88" i="1"/>
  <c r="C187" i="1" s="1"/>
  <c r="F89" i="1"/>
  <c r="C188" i="1" s="1"/>
  <c r="F90" i="1"/>
  <c r="C189" i="1" s="1"/>
  <c r="F91" i="1"/>
  <c r="C190" i="1" s="1"/>
  <c r="F92" i="1"/>
  <c r="C191" i="1" s="1"/>
  <c r="F93" i="1"/>
  <c r="C192" i="1" s="1"/>
  <c r="F94" i="1"/>
  <c r="C193" i="1" s="1"/>
  <c r="F95" i="1"/>
  <c r="C194" i="1" s="1"/>
  <c r="F96" i="1"/>
  <c r="C195" i="1" s="1"/>
  <c r="F2" i="1"/>
  <c r="C101" i="1" s="1"/>
  <c r="J3" i="1"/>
  <c r="E102" i="1" s="1"/>
  <c r="J4" i="1"/>
  <c r="E103" i="1" s="1"/>
  <c r="J5" i="1"/>
  <c r="E104" i="1" s="1"/>
  <c r="J6" i="1"/>
  <c r="E105" i="1" s="1"/>
  <c r="J7" i="1"/>
  <c r="E106" i="1" s="1"/>
  <c r="J8" i="1"/>
  <c r="E107" i="1" s="1"/>
  <c r="J9" i="1"/>
  <c r="E108" i="1" s="1"/>
  <c r="J10" i="1"/>
  <c r="E109" i="1" s="1"/>
  <c r="J11" i="1"/>
  <c r="E110" i="1" s="1"/>
  <c r="J12" i="1"/>
  <c r="E111" i="1" s="1"/>
  <c r="J13" i="1"/>
  <c r="E112" i="1" s="1"/>
  <c r="J14" i="1"/>
  <c r="E113" i="1" s="1"/>
  <c r="J15" i="1"/>
  <c r="E114" i="1" s="1"/>
  <c r="J16" i="1"/>
  <c r="E115" i="1" s="1"/>
  <c r="J17" i="1"/>
  <c r="E116" i="1" s="1"/>
  <c r="J18" i="1"/>
  <c r="E117" i="1" s="1"/>
  <c r="J19" i="1"/>
  <c r="E118" i="1" s="1"/>
  <c r="J20" i="1"/>
  <c r="E119" i="1" s="1"/>
  <c r="J21" i="1"/>
  <c r="E120" i="1" s="1"/>
  <c r="J22" i="1"/>
  <c r="E121" i="1" s="1"/>
  <c r="J23" i="1"/>
  <c r="E122" i="1" s="1"/>
  <c r="J24" i="1"/>
  <c r="E123" i="1" s="1"/>
  <c r="J25" i="1"/>
  <c r="E124" i="1" s="1"/>
  <c r="J26" i="1"/>
  <c r="E125" i="1" s="1"/>
  <c r="J27" i="1"/>
  <c r="E126" i="1" s="1"/>
  <c r="J28" i="1"/>
  <c r="E127" i="1" s="1"/>
  <c r="J29" i="1"/>
  <c r="E128" i="1" s="1"/>
  <c r="J30" i="1"/>
  <c r="E129" i="1" s="1"/>
  <c r="J31" i="1"/>
  <c r="E130" i="1" s="1"/>
  <c r="J32" i="1"/>
  <c r="E131" i="1" s="1"/>
  <c r="J33" i="1"/>
  <c r="E132" i="1" s="1"/>
  <c r="J34" i="1"/>
  <c r="E133" i="1" s="1"/>
  <c r="J35" i="1"/>
  <c r="E134" i="1" s="1"/>
  <c r="J36" i="1"/>
  <c r="E135" i="1" s="1"/>
  <c r="J37" i="1"/>
  <c r="E136" i="1" s="1"/>
  <c r="J38" i="1"/>
  <c r="E137" i="1" s="1"/>
  <c r="J39" i="1"/>
  <c r="E138" i="1" s="1"/>
  <c r="J40" i="1"/>
  <c r="E139" i="1" s="1"/>
  <c r="J41" i="1"/>
  <c r="E140" i="1" s="1"/>
  <c r="J42" i="1"/>
  <c r="E141" i="1" s="1"/>
  <c r="J43" i="1"/>
  <c r="E142" i="1" s="1"/>
  <c r="J44" i="1"/>
  <c r="E143" i="1" s="1"/>
  <c r="J45" i="1"/>
  <c r="E144" i="1" s="1"/>
  <c r="J46" i="1"/>
  <c r="E145" i="1" s="1"/>
  <c r="J47" i="1"/>
  <c r="E146" i="1" s="1"/>
  <c r="J48" i="1"/>
  <c r="E147" i="1" s="1"/>
  <c r="J49" i="1"/>
  <c r="E148" i="1" s="1"/>
  <c r="J50" i="1"/>
  <c r="E149" i="1" s="1"/>
  <c r="J51" i="1"/>
  <c r="E150" i="1" s="1"/>
  <c r="J52" i="1"/>
  <c r="E151" i="1" s="1"/>
  <c r="J53" i="1"/>
  <c r="E152" i="1" s="1"/>
  <c r="J54" i="1"/>
  <c r="E153" i="1" s="1"/>
  <c r="J55" i="1"/>
  <c r="E154" i="1" s="1"/>
  <c r="J56" i="1"/>
  <c r="E155" i="1" s="1"/>
  <c r="J57" i="1"/>
  <c r="E156" i="1" s="1"/>
  <c r="J58" i="1"/>
  <c r="E157" i="1" s="1"/>
  <c r="J59" i="1"/>
  <c r="E158" i="1" s="1"/>
  <c r="J60" i="1"/>
  <c r="E159" i="1" s="1"/>
  <c r="J61" i="1"/>
  <c r="E160" i="1" s="1"/>
  <c r="J62" i="1"/>
  <c r="E161" i="1" s="1"/>
  <c r="J63" i="1"/>
  <c r="E162" i="1" s="1"/>
  <c r="J64" i="1"/>
  <c r="E163" i="1" s="1"/>
  <c r="J65" i="1"/>
  <c r="E164" i="1" s="1"/>
  <c r="J66" i="1"/>
  <c r="E165" i="1" s="1"/>
  <c r="J67" i="1"/>
  <c r="E166" i="1" s="1"/>
  <c r="J68" i="1"/>
  <c r="E167" i="1" s="1"/>
  <c r="J69" i="1"/>
  <c r="E168" i="1" s="1"/>
  <c r="J70" i="1"/>
  <c r="E169" i="1" s="1"/>
  <c r="J71" i="1"/>
  <c r="E170" i="1" s="1"/>
  <c r="J72" i="1"/>
  <c r="E171" i="1" s="1"/>
  <c r="J73" i="1"/>
  <c r="E172" i="1" s="1"/>
  <c r="J74" i="1"/>
  <c r="E173" i="1" s="1"/>
  <c r="J75" i="1"/>
  <c r="E174" i="1" s="1"/>
  <c r="J76" i="1"/>
  <c r="E175" i="1" s="1"/>
  <c r="J77" i="1"/>
  <c r="E176" i="1" s="1"/>
  <c r="J78" i="1"/>
  <c r="E177" i="1" s="1"/>
  <c r="J79" i="1"/>
  <c r="E178" i="1" s="1"/>
  <c r="J80" i="1"/>
  <c r="E179" i="1" s="1"/>
  <c r="J81" i="1"/>
  <c r="E180" i="1" s="1"/>
  <c r="J82" i="1"/>
  <c r="E181" i="1" s="1"/>
  <c r="J83" i="1"/>
  <c r="E182" i="1" s="1"/>
  <c r="J84" i="1"/>
  <c r="E183" i="1" s="1"/>
  <c r="J85" i="1"/>
  <c r="E184" i="1" s="1"/>
  <c r="J86" i="1"/>
  <c r="E185" i="1" s="1"/>
  <c r="J87" i="1"/>
  <c r="E186" i="1" s="1"/>
  <c r="J88" i="1"/>
  <c r="E187" i="1" s="1"/>
  <c r="J89" i="1"/>
  <c r="E188" i="1" s="1"/>
  <c r="J90" i="1"/>
  <c r="E189" i="1" s="1"/>
  <c r="J91" i="1"/>
  <c r="E190" i="1" s="1"/>
  <c r="J92" i="1"/>
  <c r="E191" i="1" s="1"/>
  <c r="J93" i="1"/>
  <c r="E192" i="1" s="1"/>
  <c r="J94" i="1"/>
  <c r="E193" i="1" s="1"/>
  <c r="J95" i="1"/>
  <c r="E194" i="1" s="1"/>
  <c r="J96" i="1"/>
  <c r="E195" i="1" s="1"/>
  <c r="J2" i="1"/>
  <c r="E101" i="1" s="1"/>
  <c r="D3" i="1"/>
  <c r="B102" i="1" s="1"/>
  <c r="D4" i="1"/>
  <c r="B103" i="1" s="1"/>
  <c r="D5" i="1"/>
  <c r="B104" i="1" s="1"/>
  <c r="D6" i="1"/>
  <c r="B105" i="1" s="1"/>
  <c r="D7" i="1"/>
  <c r="B106" i="1" s="1"/>
  <c r="D8" i="1"/>
  <c r="B107" i="1" s="1"/>
  <c r="D9" i="1"/>
  <c r="B108" i="1" s="1"/>
  <c r="D10" i="1"/>
  <c r="B109" i="1" s="1"/>
  <c r="D11" i="1"/>
  <c r="B110" i="1" s="1"/>
  <c r="D12" i="1"/>
  <c r="B111" i="1" s="1"/>
  <c r="D13" i="1"/>
  <c r="B112" i="1" s="1"/>
  <c r="D14" i="1"/>
  <c r="B113" i="1" s="1"/>
  <c r="D15" i="1"/>
  <c r="B114" i="1" s="1"/>
  <c r="D16" i="1"/>
  <c r="B115" i="1" s="1"/>
  <c r="D17" i="1"/>
  <c r="B116" i="1" s="1"/>
  <c r="D18" i="1"/>
  <c r="B117" i="1" s="1"/>
  <c r="D19" i="1"/>
  <c r="B118" i="1" s="1"/>
  <c r="D20" i="1"/>
  <c r="B119" i="1" s="1"/>
  <c r="D21" i="1"/>
  <c r="B120" i="1" s="1"/>
  <c r="D22" i="1"/>
  <c r="B121" i="1" s="1"/>
  <c r="D23" i="1"/>
  <c r="B122" i="1" s="1"/>
  <c r="D24" i="1"/>
  <c r="B123" i="1" s="1"/>
  <c r="D25" i="1"/>
  <c r="D26" i="1"/>
  <c r="B125" i="1" s="1"/>
  <c r="D27" i="1"/>
  <c r="B126" i="1" s="1"/>
  <c r="D28" i="1"/>
  <c r="B127" i="1" s="1"/>
  <c r="D29" i="1"/>
  <c r="B128" i="1" s="1"/>
  <c r="D30" i="1"/>
  <c r="B129" i="1" s="1"/>
  <c r="D31" i="1"/>
  <c r="B130" i="1" s="1"/>
  <c r="D32" i="1"/>
  <c r="B131" i="1" s="1"/>
  <c r="D33" i="1"/>
  <c r="B132" i="1" s="1"/>
  <c r="D34" i="1"/>
  <c r="B133" i="1" s="1"/>
  <c r="D35" i="1"/>
  <c r="B134" i="1" s="1"/>
  <c r="D36" i="1"/>
  <c r="B135" i="1" s="1"/>
  <c r="D37" i="1"/>
  <c r="B136" i="1" s="1"/>
  <c r="D38" i="1"/>
  <c r="B137" i="1" s="1"/>
  <c r="D39" i="1"/>
  <c r="B138" i="1" s="1"/>
  <c r="D40" i="1"/>
  <c r="B139" i="1" s="1"/>
  <c r="D41" i="1"/>
  <c r="B140" i="1" s="1"/>
  <c r="D42" i="1"/>
  <c r="B141" i="1" s="1"/>
  <c r="D43" i="1"/>
  <c r="B142" i="1" s="1"/>
  <c r="D44" i="1"/>
  <c r="B143" i="1" s="1"/>
  <c r="D45" i="1"/>
  <c r="B144" i="1" s="1"/>
  <c r="D46" i="1"/>
  <c r="B145" i="1" s="1"/>
  <c r="D47" i="1"/>
  <c r="B146" i="1" s="1"/>
  <c r="D48" i="1"/>
  <c r="B147" i="1" s="1"/>
  <c r="D49" i="1"/>
  <c r="B148" i="1" s="1"/>
  <c r="D50" i="1"/>
  <c r="B149" i="1" s="1"/>
  <c r="D51" i="1"/>
  <c r="B150" i="1" s="1"/>
  <c r="D52" i="1"/>
  <c r="B151" i="1" s="1"/>
  <c r="D53" i="1"/>
  <c r="B152" i="1" s="1"/>
  <c r="D54" i="1"/>
  <c r="B153" i="1" s="1"/>
  <c r="D55" i="1"/>
  <c r="B154" i="1" s="1"/>
  <c r="D56" i="1"/>
  <c r="B155" i="1" s="1"/>
  <c r="D57" i="1"/>
  <c r="B156" i="1" s="1"/>
  <c r="D58" i="1"/>
  <c r="B157" i="1" s="1"/>
  <c r="D59" i="1"/>
  <c r="B158" i="1" s="1"/>
  <c r="D60" i="1"/>
  <c r="B159" i="1" s="1"/>
  <c r="D61" i="1"/>
  <c r="B160" i="1" s="1"/>
  <c r="D62" i="1"/>
  <c r="B161" i="1" s="1"/>
  <c r="D63" i="1"/>
  <c r="B162" i="1" s="1"/>
  <c r="D64" i="1"/>
  <c r="B163" i="1" s="1"/>
  <c r="D65" i="1"/>
  <c r="B164" i="1" s="1"/>
  <c r="D66" i="1"/>
  <c r="B165" i="1" s="1"/>
  <c r="D67" i="1"/>
  <c r="B166" i="1" s="1"/>
  <c r="D68" i="1"/>
  <c r="B167" i="1" s="1"/>
  <c r="D69" i="1"/>
  <c r="B168" i="1" s="1"/>
  <c r="D70" i="1"/>
  <c r="B169" i="1" s="1"/>
  <c r="D71" i="1"/>
  <c r="B170" i="1" s="1"/>
  <c r="D72" i="1"/>
  <c r="B171" i="1" s="1"/>
  <c r="D73" i="1"/>
  <c r="B172" i="1" s="1"/>
  <c r="D74" i="1"/>
  <c r="B173" i="1" s="1"/>
  <c r="D75" i="1"/>
  <c r="B174" i="1" s="1"/>
  <c r="D76" i="1"/>
  <c r="B175" i="1" s="1"/>
  <c r="D77" i="1"/>
  <c r="B176" i="1" s="1"/>
  <c r="D78" i="1"/>
  <c r="B177" i="1" s="1"/>
  <c r="D79" i="1"/>
  <c r="B178" i="1" s="1"/>
  <c r="D80" i="1"/>
  <c r="B179" i="1" s="1"/>
  <c r="D81" i="1"/>
  <c r="B180" i="1" s="1"/>
  <c r="D82" i="1"/>
  <c r="B181" i="1" s="1"/>
  <c r="D83" i="1"/>
  <c r="B182" i="1" s="1"/>
  <c r="D84" i="1"/>
  <c r="B183" i="1" s="1"/>
  <c r="D85" i="1"/>
  <c r="B184" i="1" s="1"/>
  <c r="D86" i="1"/>
  <c r="B185" i="1" s="1"/>
  <c r="D87" i="1"/>
  <c r="B186" i="1" s="1"/>
  <c r="D88" i="1"/>
  <c r="B187" i="1" s="1"/>
  <c r="D89" i="1"/>
  <c r="B188" i="1" s="1"/>
  <c r="D90" i="1"/>
  <c r="B189" i="1" s="1"/>
  <c r="D91" i="1"/>
  <c r="B190" i="1" s="1"/>
  <c r="D92" i="1"/>
  <c r="B191" i="1" s="1"/>
  <c r="D93" i="1"/>
  <c r="B192" i="1" s="1"/>
  <c r="D94" i="1"/>
  <c r="B193" i="1" s="1"/>
  <c r="D95" i="1"/>
  <c r="B194" i="1" s="1"/>
  <c r="D96" i="1"/>
  <c r="B195" i="1" s="1"/>
  <c r="D2" i="1"/>
  <c r="B101" i="1" s="1"/>
  <c r="J103" i="1" l="1"/>
  <c r="I103" i="1"/>
  <c r="H103" i="1"/>
  <c r="J102" i="1"/>
  <c r="H102" i="1"/>
  <c r="I102" i="1"/>
  <c r="J100" i="1"/>
  <c r="I100" i="1"/>
  <c r="H100" i="1"/>
  <c r="I101" i="1"/>
  <c r="H101" i="1"/>
  <c r="J101" i="1"/>
  <c r="J110" i="1" l="1"/>
  <c r="J105" i="1"/>
  <c r="I105" i="1"/>
  <c r="I110" i="1"/>
  <c r="J106" i="1"/>
  <c r="J111" i="1"/>
  <c r="I107" i="1"/>
  <c r="I112" i="1"/>
  <c r="H112" i="1"/>
  <c r="H107" i="1"/>
  <c r="J107" i="1"/>
  <c r="J112" i="1"/>
  <c r="H111" i="1"/>
  <c r="H106" i="1"/>
  <c r="H113" i="1"/>
  <c r="H108" i="1"/>
  <c r="I113" i="1"/>
  <c r="I108" i="1"/>
  <c r="I106" i="1"/>
  <c r="I111" i="1"/>
  <c r="H110" i="1"/>
  <c r="H105" i="1"/>
  <c r="J108" i="1"/>
  <c r="J113" i="1"/>
</calcChain>
</file>

<file path=xl/sharedStrings.xml><?xml version="1.0" encoding="utf-8"?>
<sst xmlns="http://schemas.openxmlformats.org/spreadsheetml/2006/main" count="52" uniqueCount="37">
  <si>
    <t>Elapsed Time</t>
  </si>
  <si>
    <t>Thermometer</t>
  </si>
  <si>
    <t>TC1 Temp - Uncalibrated</t>
  </si>
  <si>
    <t xml:space="preserve">TC1 Temp - Calibrated </t>
  </si>
  <si>
    <t>TC2 Temp - Uncalibrated</t>
  </si>
  <si>
    <t xml:space="preserve">TC2 Temp - Calibrated </t>
  </si>
  <si>
    <t>TC3 Temp - Uncalibrated</t>
  </si>
  <si>
    <t xml:space="preserve">TC3 Temp - Calibrated </t>
  </si>
  <si>
    <t>TC 4 Temp - Uncalibrated</t>
  </si>
  <si>
    <t>TC4 Temp - Calibrated</t>
  </si>
  <si>
    <t>Slope</t>
  </si>
  <si>
    <t>Intercept</t>
  </si>
  <si>
    <t>Cooler Piston</t>
  </si>
  <si>
    <t>Cooler Reg</t>
  </si>
  <si>
    <t>Heater Reg</t>
  </si>
  <si>
    <t>Hearer Piston</t>
  </si>
  <si>
    <t>Data in Farenheit</t>
  </si>
  <si>
    <t>TC1 Calibrated</t>
  </si>
  <si>
    <t>TC2 Calibrated</t>
  </si>
  <si>
    <t>TC3 Calibrated</t>
  </si>
  <si>
    <t>TC4 Calibrated</t>
  </si>
  <si>
    <t>Highest Temp (F)</t>
  </si>
  <si>
    <t>Avg (F)</t>
  </si>
  <si>
    <t>Lowest Temp (F)</t>
  </si>
  <si>
    <t>Column1</t>
  </si>
  <si>
    <t>Hot piston Th</t>
  </si>
  <si>
    <t>regen hot</t>
  </si>
  <si>
    <t>regen cold</t>
  </si>
  <si>
    <t>cooler Tc</t>
  </si>
  <si>
    <t>K</t>
  </si>
  <si>
    <t>C</t>
  </si>
  <si>
    <t>Th</t>
  </si>
  <si>
    <t>Tc</t>
  </si>
  <si>
    <t>Densities(kg/m^3)</t>
  </si>
  <si>
    <t>Weight (kg)</t>
  </si>
  <si>
    <t>Column2</t>
  </si>
  <si>
    <t>Volume (m^3)</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</si>
</sst>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left>
      <right/>
      <top style="thin">
        <color theme="4"/>
      </top>
      <bottom/>
      <diagonal/>
    </border>
    <border>
      <left style="thin">
        <color theme="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0" fontId="0" fillId="0" borderId="10" xfId="0" applyFont="1" applyBorder="1"/>
    <xf numFmtId="0" fontId="0" fillId="0" borderId="11"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Temperatures</a:t>
            </a:r>
            <a:r>
              <a:rPr lang="en-US" baseline="0"/>
              <a:t> (C) over Time</a:t>
            </a:r>
            <a:endParaRPr lang="en-US"/>
          </a:p>
        </c:rich>
      </c:tx>
      <c:overlay val="0"/>
    </c:title>
    <c:autoTitleDeleted val="0"/>
    <c:plotArea>
      <c:layout/>
      <c:scatterChart>
        <c:scatterStyle val="lineMarker"/>
        <c:varyColors val="0"/>
        <c:ser>
          <c:idx val="0"/>
          <c:order val="0"/>
          <c:tx>
            <c:v>Hot Side Piston</c:v>
          </c:tx>
          <c:spPr>
            <a:ln w="28575">
              <a:noFill/>
            </a:ln>
          </c:spPr>
          <c:xVal>
            <c:numRef>
              <c:f>results!$A$2:$A$96</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results!$D$2:$D$96</c:f>
              <c:numCache>
                <c:formatCode>General</c:formatCode>
                <c:ptCount val="95"/>
                <c:pt idx="0">
                  <c:v>287.02543712479996</c:v>
                </c:pt>
                <c:pt idx="1">
                  <c:v>289.15271062559998</c:v>
                </c:pt>
                <c:pt idx="2">
                  <c:v>290.0193307824</c:v>
                </c:pt>
                <c:pt idx="3">
                  <c:v>288.91556229279996</c:v>
                </c:pt>
                <c:pt idx="4">
                  <c:v>292.12477303999998</c:v>
                </c:pt>
                <c:pt idx="5">
                  <c:v>293.10856136319995</c:v>
                </c:pt>
                <c:pt idx="6">
                  <c:v>295.58159388479999</c:v>
                </c:pt>
                <c:pt idx="7">
                  <c:v>298.83915978399995</c:v>
                </c:pt>
                <c:pt idx="8">
                  <c:v>302.08035759359996</c:v>
                </c:pt>
                <c:pt idx="9">
                  <c:v>304.73273835039993</c:v>
                </c:pt>
                <c:pt idx="10">
                  <c:v>307.38951370079997</c:v>
                </c:pt>
                <c:pt idx="11">
                  <c:v>308.92175450399998</c:v>
                </c:pt>
                <c:pt idx="12">
                  <c:v>312.29436269759998</c:v>
                </c:pt>
                <c:pt idx="13">
                  <c:v>317.34125481279995</c:v>
                </c:pt>
                <c:pt idx="14">
                  <c:v>318.3585351808</c:v>
                </c:pt>
                <c:pt idx="15">
                  <c:v>326.86813309439998</c:v>
                </c:pt>
                <c:pt idx="16">
                  <c:v>329.8314130704</c:v>
                </c:pt>
                <c:pt idx="17">
                  <c:v>336.67637672159998</c:v>
                </c:pt>
                <c:pt idx="18">
                  <c:v>342.89725971519999</c:v>
                </c:pt>
                <c:pt idx="19">
                  <c:v>348.63889467360002</c:v>
                </c:pt>
                <c:pt idx="20">
                  <c:v>344.62675107040002</c:v>
                </c:pt>
                <c:pt idx="21">
                  <c:v>341.15238334559996</c:v>
                </c:pt>
                <c:pt idx="22">
                  <c:v>347.60186169280001</c:v>
                </c:pt>
                <c:pt idx="23">
                  <c:v>347.52268927039995</c:v>
                </c:pt>
                <c:pt idx="24">
                  <c:v>346.74839044800001</c:v>
                </c:pt>
                <c:pt idx="25">
                  <c:v>349.47136140319998</c:v>
                </c:pt>
                <c:pt idx="26">
                  <c:v>343.36359167199998</c:v>
                </c:pt>
                <c:pt idx="27">
                  <c:v>335.88406422719999</c:v>
                </c:pt>
                <c:pt idx="28">
                  <c:v>333.37139712799996</c:v>
                </c:pt>
                <c:pt idx="29">
                  <c:v>340.950215168</c:v>
                </c:pt>
                <c:pt idx="30">
                  <c:v>343.09309414400002</c:v>
                </c:pt>
                <c:pt idx="31">
                  <c:v>347.54803663839999</c:v>
                </c:pt>
                <c:pt idx="32">
                  <c:v>350.06066661919999</c:v>
                </c:pt>
                <c:pt idx="33">
                  <c:v>356.11448644319995</c:v>
                </c:pt>
                <c:pt idx="34">
                  <c:v>360.27565479839996</c:v>
                </c:pt>
                <c:pt idx="35">
                  <c:v>360.69040792639998</c:v>
                </c:pt>
                <c:pt idx="36">
                  <c:v>363.58380632799998</c:v>
                </c:pt>
                <c:pt idx="37">
                  <c:v>367.26603146879995</c:v>
                </c:pt>
                <c:pt idx="38">
                  <c:v>371.93087851519999</c:v>
                </c:pt>
                <c:pt idx="39">
                  <c:v>372.73946236640001</c:v>
                </c:pt>
                <c:pt idx="40">
                  <c:v>373.57549358720001</c:v>
                </c:pt>
                <c:pt idx="41">
                  <c:v>382.8614903248</c:v>
                </c:pt>
                <c:pt idx="42">
                  <c:v>386.86867805919996</c:v>
                </c:pt>
                <c:pt idx="43">
                  <c:v>390.44797725119997</c:v>
                </c:pt>
                <c:pt idx="44">
                  <c:v>392.76906953919996</c:v>
                </c:pt>
                <c:pt idx="45">
                  <c:v>388.12334409279998</c:v>
                </c:pt>
                <c:pt idx="46">
                  <c:v>394.47235980319994</c:v>
                </c:pt>
                <c:pt idx="47">
                  <c:v>396.10199703839993</c:v>
                </c:pt>
                <c:pt idx="48">
                  <c:v>397.48332455039997</c:v>
                </c:pt>
                <c:pt idx="49">
                  <c:v>401.40369572159995</c:v>
                </c:pt>
                <c:pt idx="50">
                  <c:v>403.14884654240001</c:v>
                </c:pt>
                <c:pt idx="51">
                  <c:v>404.05364578559994</c:v>
                </c:pt>
                <c:pt idx="52">
                  <c:v>406.63022627039999</c:v>
                </c:pt>
                <c:pt idx="53">
                  <c:v>406.31674226079997</c:v>
                </c:pt>
                <c:pt idx="54">
                  <c:v>406.81043047839995</c:v>
                </c:pt>
                <c:pt idx="55">
                  <c:v>408.53247228319998</c:v>
                </c:pt>
                <c:pt idx="56">
                  <c:v>406.50003404479997</c:v>
                </c:pt>
                <c:pt idx="57">
                  <c:v>414.37852130079995</c:v>
                </c:pt>
                <c:pt idx="58">
                  <c:v>417.38653569759998</c:v>
                </c:pt>
                <c:pt idx="59">
                  <c:v>420.53452807999997</c:v>
                </c:pt>
                <c:pt idx="60">
                  <c:v>423.79194213119996</c:v>
                </c:pt>
                <c:pt idx="61">
                  <c:v>399.28878602239996</c:v>
                </c:pt>
                <c:pt idx="62">
                  <c:v>382.64071908</c:v>
                </c:pt>
                <c:pt idx="63">
                  <c:v>374.16960844799996</c:v>
                </c:pt>
                <c:pt idx="64">
                  <c:v>363.18988337119998</c:v>
                </c:pt>
                <c:pt idx="65">
                  <c:v>360.70100579199999</c:v>
                </c:pt>
                <c:pt idx="66">
                  <c:v>369.488044624</c:v>
                </c:pt>
                <c:pt idx="67">
                  <c:v>372.12468942880002</c:v>
                </c:pt>
                <c:pt idx="68">
                  <c:v>364.77852277119996</c:v>
                </c:pt>
                <c:pt idx="69">
                  <c:v>353.4250390272</c:v>
                </c:pt>
                <c:pt idx="70">
                  <c:v>345.99451124479998</c:v>
                </c:pt>
                <c:pt idx="71">
                  <c:v>348.6836414672</c:v>
                </c:pt>
                <c:pt idx="72">
                  <c:v>336.5650237712</c:v>
                </c:pt>
                <c:pt idx="73">
                  <c:v>323.72305506879997</c:v>
                </c:pt>
                <c:pt idx="74">
                  <c:v>318.30747263519999</c:v>
                </c:pt>
                <c:pt idx="75">
                  <c:v>313.22399415039996</c:v>
                </c:pt>
                <c:pt idx="76">
                  <c:v>310.15982748799996</c:v>
                </c:pt>
                <c:pt idx="77">
                  <c:v>317.33858678719997</c:v>
                </c:pt>
                <c:pt idx="78">
                  <c:v>317.35652734719997</c:v>
                </c:pt>
                <c:pt idx="79">
                  <c:v>316.42777661279996</c:v>
                </c:pt>
                <c:pt idx="80">
                  <c:v>314.09386047999999</c:v>
                </c:pt>
                <c:pt idx="81">
                  <c:v>311.90186486239998</c:v>
                </c:pt>
                <c:pt idx="82">
                  <c:v>309.01460336959997</c:v>
                </c:pt>
                <c:pt idx="83">
                  <c:v>306.52916655360002</c:v>
                </c:pt>
                <c:pt idx="84">
                  <c:v>303.43867507200002</c:v>
                </c:pt>
                <c:pt idx="85">
                  <c:v>301.08311553759995</c:v>
                </c:pt>
                <c:pt idx="86">
                  <c:v>298.4545951632</c:v>
                </c:pt>
                <c:pt idx="87">
                  <c:v>296.12286114239993</c:v>
                </c:pt>
                <c:pt idx="88">
                  <c:v>293.05146201599996</c:v>
                </c:pt>
                <c:pt idx="89">
                  <c:v>290.83536868319993</c:v>
                </c:pt>
                <c:pt idx="90">
                  <c:v>288.28760782400002</c:v>
                </c:pt>
                <c:pt idx="91">
                  <c:v>285.59728756319998</c:v>
                </c:pt>
                <c:pt idx="92">
                  <c:v>282.81167649600002</c:v>
                </c:pt>
                <c:pt idx="93">
                  <c:v>280.69708511519997</c:v>
                </c:pt>
                <c:pt idx="94">
                  <c:v>277.90957426080001</c:v>
                </c:pt>
              </c:numCache>
            </c:numRef>
          </c:yVal>
          <c:smooth val="0"/>
        </c:ser>
        <c:ser>
          <c:idx val="1"/>
          <c:order val="1"/>
          <c:tx>
            <c:v>Hot Side Regenerator</c:v>
          </c:tx>
          <c:spPr>
            <a:ln w="28575">
              <a:noFill/>
            </a:ln>
          </c:spPr>
          <c:xVal>
            <c:numRef>
              <c:f>results!$A$2:$A$96</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results!$F$2:$F$96</c:f>
              <c:numCache>
                <c:formatCode>General</c:formatCode>
                <c:ptCount val="95"/>
                <c:pt idx="0">
                  <c:v>135.8070639108</c:v>
                </c:pt>
                <c:pt idx="1">
                  <c:v>138.23791301720001</c:v>
                </c:pt>
                <c:pt idx="2">
                  <c:v>140.24882366400001</c:v>
                </c:pt>
                <c:pt idx="3">
                  <c:v>142.42156998479999</c:v>
                </c:pt>
                <c:pt idx="4">
                  <c:v>144.43313657919998</c:v>
                </c:pt>
                <c:pt idx="5">
                  <c:v>146.48744254280001</c:v>
                </c:pt>
                <c:pt idx="6">
                  <c:v>148.682037662</c:v>
                </c:pt>
                <c:pt idx="7">
                  <c:v>150.66116759720001</c:v>
                </c:pt>
                <c:pt idx="8">
                  <c:v>152.722196268</c:v>
                </c:pt>
                <c:pt idx="9">
                  <c:v>154.59844016720001</c:v>
                </c:pt>
                <c:pt idx="10">
                  <c:v>156.89292875040002</c:v>
                </c:pt>
                <c:pt idx="11">
                  <c:v>158.96126554400001</c:v>
                </c:pt>
                <c:pt idx="12">
                  <c:v>161.02967891520001</c:v>
                </c:pt>
                <c:pt idx="13">
                  <c:v>163.41035357200002</c:v>
                </c:pt>
                <c:pt idx="14">
                  <c:v>165.32559965199999</c:v>
                </c:pt>
                <c:pt idx="15">
                  <c:v>167.4984215428</c:v>
                </c:pt>
                <c:pt idx="16">
                  <c:v>169.55583998280002</c:v>
                </c:pt>
                <c:pt idx="17">
                  <c:v>171.8208431672</c:v>
                </c:pt>
                <c:pt idx="18">
                  <c:v>174.09145062280001</c:v>
                </c:pt>
                <c:pt idx="19">
                  <c:v>176.54226230040001</c:v>
                </c:pt>
                <c:pt idx="20">
                  <c:v>179.0373902412</c:v>
                </c:pt>
                <c:pt idx="21">
                  <c:v>181.86800061720001</c:v>
                </c:pt>
                <c:pt idx="22">
                  <c:v>184.29295022560001</c:v>
                </c:pt>
                <c:pt idx="23">
                  <c:v>187.10032635320002</c:v>
                </c:pt>
                <c:pt idx="24">
                  <c:v>189.86205014000001</c:v>
                </c:pt>
                <c:pt idx="25">
                  <c:v>192.272219264</c:v>
                </c:pt>
                <c:pt idx="26">
                  <c:v>195.24226737360001</c:v>
                </c:pt>
                <c:pt idx="27">
                  <c:v>197.74835901000003</c:v>
                </c:pt>
                <c:pt idx="28">
                  <c:v>200.42625450720001</c:v>
                </c:pt>
                <c:pt idx="29">
                  <c:v>202.638901788</c:v>
                </c:pt>
                <c:pt idx="30">
                  <c:v>204.4878014384</c:v>
                </c:pt>
                <c:pt idx="31">
                  <c:v>206.18659287120002</c:v>
                </c:pt>
                <c:pt idx="32">
                  <c:v>208.16761407160001</c:v>
                </c:pt>
                <c:pt idx="33">
                  <c:v>209.44970345600001</c:v>
                </c:pt>
                <c:pt idx="34">
                  <c:v>210.55804632680002</c:v>
                </c:pt>
                <c:pt idx="35">
                  <c:v>212.127652356</c:v>
                </c:pt>
                <c:pt idx="36">
                  <c:v>213.46485443760002</c:v>
                </c:pt>
                <c:pt idx="37">
                  <c:v>215.08383488199999</c:v>
                </c:pt>
                <c:pt idx="38">
                  <c:v>216.89197408959998</c:v>
                </c:pt>
                <c:pt idx="39">
                  <c:v>218.6197209236</c:v>
                </c:pt>
                <c:pt idx="40">
                  <c:v>220.83810346360002</c:v>
                </c:pt>
                <c:pt idx="41">
                  <c:v>222.85773690360003</c:v>
                </c:pt>
                <c:pt idx="42">
                  <c:v>225.23481644360001</c:v>
                </c:pt>
                <c:pt idx="43">
                  <c:v>227.55977686600002</c:v>
                </c:pt>
                <c:pt idx="44">
                  <c:v>229.8832107744</c:v>
                </c:pt>
                <c:pt idx="45">
                  <c:v>232.65800514840001</c:v>
                </c:pt>
                <c:pt idx="46">
                  <c:v>235.21683456880001</c:v>
                </c:pt>
                <c:pt idx="47">
                  <c:v>237.58759343400001</c:v>
                </c:pt>
                <c:pt idx="48">
                  <c:v>239.79566923359999</c:v>
                </c:pt>
                <c:pt idx="49">
                  <c:v>241.99077218320002</c:v>
                </c:pt>
                <c:pt idx="50">
                  <c:v>244.29499115959999</c:v>
                </c:pt>
                <c:pt idx="51">
                  <c:v>246.60454537800001</c:v>
                </c:pt>
                <c:pt idx="52">
                  <c:v>249.01878923640001</c:v>
                </c:pt>
                <c:pt idx="53">
                  <c:v>251.2234885684</c:v>
                </c:pt>
                <c:pt idx="54">
                  <c:v>253.66677448160002</c:v>
                </c:pt>
                <c:pt idx="55">
                  <c:v>254.71296153119999</c:v>
                </c:pt>
                <c:pt idx="56">
                  <c:v>257.15528820919997</c:v>
                </c:pt>
                <c:pt idx="57">
                  <c:v>259.59136071399996</c:v>
                </c:pt>
                <c:pt idx="58">
                  <c:v>261.6187758488</c:v>
                </c:pt>
                <c:pt idx="59">
                  <c:v>263.4086210708</c:v>
                </c:pt>
                <c:pt idx="60">
                  <c:v>266.97607622800001</c:v>
                </c:pt>
                <c:pt idx="61">
                  <c:v>268.15359386160003</c:v>
                </c:pt>
                <c:pt idx="62">
                  <c:v>265.86834295519998</c:v>
                </c:pt>
                <c:pt idx="63">
                  <c:v>270.27136955679998</c:v>
                </c:pt>
                <c:pt idx="64">
                  <c:v>272.85561568720004</c:v>
                </c:pt>
                <c:pt idx="65">
                  <c:v>278.32537732520001</c:v>
                </c:pt>
                <c:pt idx="66">
                  <c:v>278.284910094</c:v>
                </c:pt>
                <c:pt idx="67">
                  <c:v>279.9523883416</c:v>
                </c:pt>
                <c:pt idx="68">
                  <c:v>281.48819644399998</c:v>
                </c:pt>
                <c:pt idx="69">
                  <c:v>278.29293059000003</c:v>
                </c:pt>
                <c:pt idx="70">
                  <c:v>277.71987421160003</c:v>
                </c:pt>
                <c:pt idx="71">
                  <c:v>266.43018474560006</c:v>
                </c:pt>
                <c:pt idx="72">
                  <c:v>261.35127517800004</c:v>
                </c:pt>
                <c:pt idx="73">
                  <c:v>255.26071707360001</c:v>
                </c:pt>
                <c:pt idx="74">
                  <c:v>251.9454379988</c:v>
                </c:pt>
                <c:pt idx="75">
                  <c:v>250.20852301240001</c:v>
                </c:pt>
                <c:pt idx="76">
                  <c:v>252.08807587000001</c:v>
                </c:pt>
                <c:pt idx="77">
                  <c:v>252.47970278480003</c:v>
                </c:pt>
                <c:pt idx="78">
                  <c:v>253.89695465599999</c:v>
                </c:pt>
                <c:pt idx="79">
                  <c:v>254.54630348360001</c:v>
                </c:pt>
                <c:pt idx="80">
                  <c:v>254.83990603240002</c:v>
                </c:pt>
                <c:pt idx="81">
                  <c:v>254.43934271320001</c:v>
                </c:pt>
                <c:pt idx="82">
                  <c:v>253.8535553088</c:v>
                </c:pt>
                <c:pt idx="83">
                  <c:v>253.1346306936</c:v>
                </c:pt>
                <c:pt idx="84">
                  <c:v>252.12590721960001</c:v>
                </c:pt>
                <c:pt idx="85">
                  <c:v>251.59858983560002</c:v>
                </c:pt>
                <c:pt idx="86">
                  <c:v>250.14148133879999</c:v>
                </c:pt>
                <c:pt idx="87">
                  <c:v>248.77612691320002</c:v>
                </c:pt>
                <c:pt idx="88">
                  <c:v>247.49636004679999</c:v>
                </c:pt>
                <c:pt idx="89">
                  <c:v>246.54993849600001</c:v>
                </c:pt>
                <c:pt idx="90">
                  <c:v>245.11770260520001</c:v>
                </c:pt>
                <c:pt idx="91">
                  <c:v>244.0528820088</c:v>
                </c:pt>
                <c:pt idx="92">
                  <c:v>242.90813253480002</c:v>
                </c:pt>
                <c:pt idx="93">
                  <c:v>241.33176349440001</c:v>
                </c:pt>
                <c:pt idx="94">
                  <c:v>239.94647370280001</c:v>
                </c:pt>
              </c:numCache>
            </c:numRef>
          </c:yVal>
          <c:smooth val="0"/>
        </c:ser>
        <c:ser>
          <c:idx val="2"/>
          <c:order val="2"/>
          <c:tx>
            <c:v>Cool Side Regenerator</c:v>
          </c:tx>
          <c:spPr>
            <a:ln w="28575">
              <a:noFill/>
            </a:ln>
          </c:spPr>
          <c:xVal>
            <c:numRef>
              <c:f>results!$A$2:$A$96</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results!$H$2:$H$96</c:f>
              <c:numCache>
                <c:formatCode>General</c:formatCode>
                <c:ptCount val="95"/>
                <c:pt idx="0">
                  <c:v>91.162986097599997</c:v>
                </c:pt>
                <c:pt idx="1">
                  <c:v>93.744031987199989</c:v>
                </c:pt>
                <c:pt idx="2">
                  <c:v>95.541957372799999</c:v>
                </c:pt>
                <c:pt idx="3">
                  <c:v>97.302004932799989</c:v>
                </c:pt>
                <c:pt idx="4">
                  <c:v>98.728517958399991</c:v>
                </c:pt>
                <c:pt idx="5">
                  <c:v>99.877694959999985</c:v>
                </c:pt>
                <c:pt idx="6">
                  <c:v>100.06911103039998</c:v>
                </c:pt>
                <c:pt idx="7">
                  <c:v>99.504344428799996</c:v>
                </c:pt>
                <c:pt idx="8">
                  <c:v>100.20580493999999</c:v>
                </c:pt>
                <c:pt idx="9">
                  <c:v>100.88629642559999</c:v>
                </c:pt>
                <c:pt idx="10">
                  <c:v>100.54675186959999</c:v>
                </c:pt>
                <c:pt idx="11">
                  <c:v>101.7012340072</c:v>
                </c:pt>
                <c:pt idx="12">
                  <c:v>102.87296734799999</c:v>
                </c:pt>
                <c:pt idx="13">
                  <c:v>104.03261723759998</c:v>
                </c:pt>
                <c:pt idx="14">
                  <c:v>105.24042867359999</c:v>
                </c:pt>
                <c:pt idx="15">
                  <c:v>103.9713640528</c:v>
                </c:pt>
                <c:pt idx="16">
                  <c:v>103.410587928</c:v>
                </c:pt>
                <c:pt idx="17">
                  <c:v>101.51332439919999</c:v>
                </c:pt>
                <c:pt idx="18">
                  <c:v>98.599069469599996</c:v>
                </c:pt>
                <c:pt idx="19">
                  <c:v>98.027038424799997</c:v>
                </c:pt>
                <c:pt idx="20">
                  <c:v>96.79964765519999</c:v>
                </c:pt>
                <c:pt idx="21">
                  <c:v>96.328455409599997</c:v>
                </c:pt>
                <c:pt idx="22">
                  <c:v>96.797500237599991</c:v>
                </c:pt>
                <c:pt idx="23">
                  <c:v>97.5290182544</c:v>
                </c:pt>
                <c:pt idx="24">
                  <c:v>98.351104031199995</c:v>
                </c:pt>
                <c:pt idx="25">
                  <c:v>99.0986050912</c:v>
                </c:pt>
                <c:pt idx="26">
                  <c:v>99.866815203999991</c:v>
                </c:pt>
                <c:pt idx="27">
                  <c:v>100.26969378399998</c:v>
                </c:pt>
                <c:pt idx="28">
                  <c:v>101.35372434959999</c:v>
                </c:pt>
                <c:pt idx="29">
                  <c:v>102.53643044479999</c:v>
                </c:pt>
                <c:pt idx="30">
                  <c:v>104.1522681336</c:v>
                </c:pt>
                <c:pt idx="31">
                  <c:v>105.69307407919999</c:v>
                </c:pt>
                <c:pt idx="32">
                  <c:v>107.31089326799999</c:v>
                </c:pt>
                <c:pt idx="33">
                  <c:v>108.67631057199999</c:v>
                </c:pt>
                <c:pt idx="34">
                  <c:v>110.11854244079998</c:v>
                </c:pt>
                <c:pt idx="35">
                  <c:v>111.632576472</c:v>
                </c:pt>
                <c:pt idx="36">
                  <c:v>112.91431318159999</c:v>
                </c:pt>
                <c:pt idx="37">
                  <c:v>114.35915428959999</c:v>
                </c:pt>
                <c:pt idx="38">
                  <c:v>115.75874533519999</c:v>
                </c:pt>
                <c:pt idx="39">
                  <c:v>116.83200182479999</c:v>
                </c:pt>
                <c:pt idx="40">
                  <c:v>118.1409997472</c:v>
                </c:pt>
                <c:pt idx="41">
                  <c:v>119.41031905680001</c:v>
                </c:pt>
                <c:pt idx="42">
                  <c:v>121.06011067279999</c:v>
                </c:pt>
                <c:pt idx="43">
                  <c:v>122.6089440712</c:v>
                </c:pt>
                <c:pt idx="44">
                  <c:v>124.23313893439999</c:v>
                </c:pt>
                <c:pt idx="45">
                  <c:v>125.5208497344</c:v>
                </c:pt>
                <c:pt idx="46">
                  <c:v>127.00984288960001</c:v>
                </c:pt>
                <c:pt idx="47">
                  <c:v>129.04516465680001</c:v>
                </c:pt>
                <c:pt idx="48">
                  <c:v>130.957215988</c:v>
                </c:pt>
                <c:pt idx="49">
                  <c:v>133.97606664079998</c:v>
                </c:pt>
                <c:pt idx="50">
                  <c:v>137.11011377759999</c:v>
                </c:pt>
                <c:pt idx="51">
                  <c:v>140.14386213999998</c:v>
                </c:pt>
                <c:pt idx="52">
                  <c:v>143.5411317368</c:v>
                </c:pt>
                <c:pt idx="53">
                  <c:v>147.40865408399998</c:v>
                </c:pt>
                <c:pt idx="54">
                  <c:v>151.076283768</c:v>
                </c:pt>
                <c:pt idx="55">
                  <c:v>159.76836865599998</c:v>
                </c:pt>
                <c:pt idx="56">
                  <c:v>162.10965727279998</c:v>
                </c:pt>
                <c:pt idx="57">
                  <c:v>160.9631053624</c:v>
                </c:pt>
                <c:pt idx="58">
                  <c:v>141.55480321759998</c:v>
                </c:pt>
                <c:pt idx="59">
                  <c:v>142.72333339759999</c:v>
                </c:pt>
                <c:pt idx="60">
                  <c:v>93.425877063200005</c:v>
                </c:pt>
                <c:pt idx="61">
                  <c:v>112.75706028479999</c:v>
                </c:pt>
                <c:pt idx="62">
                  <c:v>122.046944172</c:v>
                </c:pt>
                <c:pt idx="63">
                  <c:v>117.7274686232</c:v>
                </c:pt>
                <c:pt idx="64">
                  <c:v>112.77052920079998</c:v>
                </c:pt>
                <c:pt idx="65">
                  <c:v>96.547879850399994</c:v>
                </c:pt>
                <c:pt idx="66">
                  <c:v>120.92948279519999</c:v>
                </c:pt>
                <c:pt idx="67">
                  <c:v>98.03320802319999</c:v>
                </c:pt>
                <c:pt idx="68">
                  <c:v>71.640094071999982</c:v>
                </c:pt>
                <c:pt idx="69">
                  <c:v>74.092709171199999</c:v>
                </c:pt>
                <c:pt idx="70">
                  <c:v>74.520528231200004</c:v>
                </c:pt>
                <c:pt idx="71">
                  <c:v>71.865970276799999</c:v>
                </c:pt>
                <c:pt idx="72">
                  <c:v>154.20134810479999</c:v>
                </c:pt>
                <c:pt idx="73">
                  <c:v>158.14843375359999</c:v>
                </c:pt>
                <c:pt idx="74">
                  <c:v>111.46714711359999</c:v>
                </c:pt>
                <c:pt idx="75">
                  <c:v>88.653583850399983</c:v>
                </c:pt>
                <c:pt idx="76">
                  <c:v>81.425459696000004</c:v>
                </c:pt>
                <c:pt idx="77">
                  <c:v>76.954875485599985</c:v>
                </c:pt>
                <c:pt idx="78">
                  <c:v>73.380315007199997</c:v>
                </c:pt>
                <c:pt idx="79">
                  <c:v>70.175433736800002</c:v>
                </c:pt>
                <c:pt idx="80">
                  <c:v>67.516663377599997</c:v>
                </c:pt>
                <c:pt idx="81">
                  <c:v>65.289805064799992</c:v>
                </c:pt>
                <c:pt idx="82">
                  <c:v>63.019971979999994</c:v>
                </c:pt>
                <c:pt idx="83">
                  <c:v>61.238180759999992</c:v>
                </c:pt>
                <c:pt idx="84">
                  <c:v>59.501130224799994</c:v>
                </c:pt>
                <c:pt idx="85">
                  <c:v>57.961978171199988</c:v>
                </c:pt>
                <c:pt idx="86">
                  <c:v>56.6206749296</c:v>
                </c:pt>
                <c:pt idx="87">
                  <c:v>55.508434144799992</c:v>
                </c:pt>
                <c:pt idx="88">
                  <c:v>54.529313171999988</c:v>
                </c:pt>
                <c:pt idx="89">
                  <c:v>53.477661901600001</c:v>
                </c:pt>
                <c:pt idx="90">
                  <c:v>52.638943149599996</c:v>
                </c:pt>
                <c:pt idx="91">
                  <c:v>51.734577038399991</c:v>
                </c:pt>
                <c:pt idx="92">
                  <c:v>50.979528312799999</c:v>
                </c:pt>
                <c:pt idx="93">
                  <c:v>50.178984347199993</c:v>
                </c:pt>
                <c:pt idx="94">
                  <c:v>49.582242147999992</c:v>
                </c:pt>
              </c:numCache>
            </c:numRef>
          </c:yVal>
          <c:smooth val="0"/>
        </c:ser>
        <c:ser>
          <c:idx val="3"/>
          <c:order val="3"/>
          <c:tx>
            <c:v>Cool Side Piston</c:v>
          </c:tx>
          <c:spPr>
            <a:ln w="28575">
              <a:noFill/>
            </a:ln>
          </c:spPr>
          <c:xVal>
            <c:numRef>
              <c:f>results!$A$2:$A$96</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results!$J$2:$J$96</c:f>
              <c:numCache>
                <c:formatCode>General</c:formatCode>
                <c:ptCount val="95"/>
                <c:pt idx="0">
                  <c:v>18.991164612500004</c:v>
                </c:pt>
                <c:pt idx="1">
                  <c:v>19.095226721000007</c:v>
                </c:pt>
                <c:pt idx="2">
                  <c:v>19.039955088500005</c:v>
                </c:pt>
                <c:pt idx="3">
                  <c:v>19.125303435500005</c:v>
                </c:pt>
                <c:pt idx="4">
                  <c:v>19.089027951500004</c:v>
                </c:pt>
                <c:pt idx="5">
                  <c:v>19.515226154</c:v>
                </c:pt>
                <c:pt idx="6">
                  <c:v>19.493156235499999</c:v>
                </c:pt>
                <c:pt idx="7">
                  <c:v>19.477303829000004</c:v>
                </c:pt>
                <c:pt idx="8">
                  <c:v>19.419388254500003</c:v>
                </c:pt>
                <c:pt idx="9">
                  <c:v>19.757771597000005</c:v>
                </c:pt>
                <c:pt idx="10">
                  <c:v>19.880355044000009</c:v>
                </c:pt>
                <c:pt idx="11">
                  <c:v>19.739946230000005</c:v>
                </c:pt>
                <c:pt idx="12">
                  <c:v>19.7678887985</c:v>
                </c:pt>
                <c:pt idx="13">
                  <c:v>19.769735559500003</c:v>
                </c:pt>
                <c:pt idx="14">
                  <c:v>19.779879000499999</c:v>
                </c:pt>
                <c:pt idx="15">
                  <c:v>20.071521047000008</c:v>
                </c:pt>
                <c:pt idx="16">
                  <c:v>20.12229323</c:v>
                </c:pt>
                <c:pt idx="17">
                  <c:v>20.332050543499999</c:v>
                </c:pt>
                <c:pt idx="18">
                  <c:v>20.33225921</c:v>
                </c:pt>
                <c:pt idx="19">
                  <c:v>20.527462347500009</c:v>
                </c:pt>
                <c:pt idx="20">
                  <c:v>20.454841407500002</c:v>
                </c:pt>
                <c:pt idx="21">
                  <c:v>20.718683328500003</c:v>
                </c:pt>
                <c:pt idx="22">
                  <c:v>20.870507574499999</c:v>
                </c:pt>
                <c:pt idx="23">
                  <c:v>20.875824196999996</c:v>
                </c:pt>
                <c:pt idx="24">
                  <c:v>21.0892700345</c:v>
                </c:pt>
                <c:pt idx="25">
                  <c:v>21.102049920500004</c:v>
                </c:pt>
                <c:pt idx="26">
                  <c:v>21.366055526</c:v>
                </c:pt>
                <c:pt idx="27">
                  <c:v>21.156325701499998</c:v>
                </c:pt>
                <c:pt idx="28">
                  <c:v>21.507732582500001</c:v>
                </c:pt>
                <c:pt idx="29">
                  <c:v>21.416447861000005</c:v>
                </c:pt>
                <c:pt idx="30">
                  <c:v>21.61533827300001</c:v>
                </c:pt>
                <c:pt idx="31">
                  <c:v>21.897429141500002</c:v>
                </c:pt>
                <c:pt idx="32">
                  <c:v>21.814774716500008</c:v>
                </c:pt>
                <c:pt idx="33">
                  <c:v>21.831599234000006</c:v>
                </c:pt>
                <c:pt idx="34">
                  <c:v>22.318971706999999</c:v>
                </c:pt>
                <c:pt idx="35">
                  <c:v>22.229403798500005</c:v>
                </c:pt>
                <c:pt idx="36">
                  <c:v>22.184034453500001</c:v>
                </c:pt>
                <c:pt idx="37">
                  <c:v>22.414725890000003</c:v>
                </c:pt>
                <c:pt idx="38">
                  <c:v>22.485490073000005</c:v>
                </c:pt>
                <c:pt idx="39">
                  <c:v>22.445719737500003</c:v>
                </c:pt>
                <c:pt idx="40">
                  <c:v>22.686414671000005</c:v>
                </c:pt>
                <c:pt idx="41">
                  <c:v>22.712074402999999</c:v>
                </c:pt>
                <c:pt idx="42">
                  <c:v>22.9031042105</c:v>
                </c:pt>
                <c:pt idx="43">
                  <c:v>23.007646127000005</c:v>
                </c:pt>
                <c:pt idx="44">
                  <c:v>23.123446038500003</c:v>
                </c:pt>
                <c:pt idx="45">
                  <c:v>23.301904626500008</c:v>
                </c:pt>
                <c:pt idx="46">
                  <c:v>23.405811797000009</c:v>
                </c:pt>
                <c:pt idx="47">
                  <c:v>23.479634756000006</c:v>
                </c:pt>
                <c:pt idx="48">
                  <c:v>23.617846949</c:v>
                </c:pt>
                <c:pt idx="49">
                  <c:v>23.730009566000003</c:v>
                </c:pt>
                <c:pt idx="50">
                  <c:v>23.941497437000006</c:v>
                </c:pt>
                <c:pt idx="51">
                  <c:v>24.044381267000002</c:v>
                </c:pt>
                <c:pt idx="52">
                  <c:v>24.025105230500007</c:v>
                </c:pt>
                <c:pt idx="53">
                  <c:v>24.246251736500003</c:v>
                </c:pt>
                <c:pt idx="54">
                  <c:v>24.365640212000006</c:v>
                </c:pt>
                <c:pt idx="55">
                  <c:v>24.586665516500002</c:v>
                </c:pt>
                <c:pt idx="56">
                  <c:v>24.748559483000005</c:v>
                </c:pt>
                <c:pt idx="57">
                  <c:v>25.059445079000003</c:v>
                </c:pt>
                <c:pt idx="58">
                  <c:v>24.978276309500007</c:v>
                </c:pt>
                <c:pt idx="59">
                  <c:v>25.166918322499999</c:v>
                </c:pt>
                <c:pt idx="60">
                  <c:v>29.314852235000007</c:v>
                </c:pt>
                <c:pt idx="61">
                  <c:v>31.515103032500004</c:v>
                </c:pt>
                <c:pt idx="62">
                  <c:v>33.660215894000004</c:v>
                </c:pt>
                <c:pt idx="63">
                  <c:v>34.9583676755</c:v>
                </c:pt>
                <c:pt idx="64">
                  <c:v>33.599157826999999</c:v>
                </c:pt>
                <c:pt idx="65">
                  <c:v>30.096019643000002</c:v>
                </c:pt>
                <c:pt idx="66">
                  <c:v>29.809523037500004</c:v>
                </c:pt>
                <c:pt idx="67">
                  <c:v>29.527282229000004</c:v>
                </c:pt>
                <c:pt idx="68">
                  <c:v>31.636118356999997</c:v>
                </c:pt>
                <c:pt idx="69">
                  <c:v>31.379238650000001</c:v>
                </c:pt>
                <c:pt idx="70">
                  <c:v>29.874738191000002</c:v>
                </c:pt>
                <c:pt idx="71">
                  <c:v>30.341241515000004</c:v>
                </c:pt>
                <c:pt idx="72">
                  <c:v>44.577259828999999</c:v>
                </c:pt>
                <c:pt idx="73">
                  <c:v>48.114127015999998</c:v>
                </c:pt>
                <c:pt idx="74">
                  <c:v>49.211912725999994</c:v>
                </c:pt>
                <c:pt idx="75">
                  <c:v>50.853524568499992</c:v>
                </c:pt>
                <c:pt idx="76">
                  <c:v>42.031757187500006</c:v>
                </c:pt>
                <c:pt idx="77">
                  <c:v>38.365941600500008</c:v>
                </c:pt>
                <c:pt idx="78">
                  <c:v>36.141113137999994</c:v>
                </c:pt>
                <c:pt idx="79">
                  <c:v>34.688073336500011</c:v>
                </c:pt>
                <c:pt idx="80">
                  <c:v>33.752271557</c:v>
                </c:pt>
                <c:pt idx="81">
                  <c:v>33.005004333499997</c:v>
                </c:pt>
                <c:pt idx="82">
                  <c:v>32.198683240999998</c:v>
                </c:pt>
                <c:pt idx="83">
                  <c:v>31.789650669500002</c:v>
                </c:pt>
                <c:pt idx="84">
                  <c:v>31.495605834500001</c:v>
                </c:pt>
                <c:pt idx="85">
                  <c:v>30.909540354500006</c:v>
                </c:pt>
                <c:pt idx="86">
                  <c:v>30.696636800000004</c:v>
                </c:pt>
                <c:pt idx="87">
                  <c:v>30.4777056575</c:v>
                </c:pt>
                <c:pt idx="88">
                  <c:v>30.338620064000008</c:v>
                </c:pt>
                <c:pt idx="89">
                  <c:v>30.095999651000003</c:v>
                </c:pt>
                <c:pt idx="90">
                  <c:v>29.849465804000001</c:v>
                </c:pt>
                <c:pt idx="91">
                  <c:v>29.660823791000002</c:v>
                </c:pt>
                <c:pt idx="92">
                  <c:v>29.523653681000003</c:v>
                </c:pt>
                <c:pt idx="93">
                  <c:v>29.610433955000001</c:v>
                </c:pt>
                <c:pt idx="94">
                  <c:v>29.514312419000003</c:v>
                </c:pt>
              </c:numCache>
            </c:numRef>
          </c:yVal>
          <c:smooth val="0"/>
        </c:ser>
        <c:dLbls>
          <c:showLegendKey val="0"/>
          <c:showVal val="0"/>
          <c:showCatName val="0"/>
          <c:showSerName val="0"/>
          <c:showPercent val="0"/>
          <c:showBubbleSize val="0"/>
        </c:dLbls>
        <c:axId val="246306328"/>
        <c:axId val="289140976"/>
      </c:scatterChart>
      <c:valAx>
        <c:axId val="246306328"/>
        <c:scaling>
          <c:orientation val="minMax"/>
          <c:min val="300"/>
        </c:scaling>
        <c:delete val="0"/>
        <c:axPos val="b"/>
        <c:title>
          <c:tx>
            <c:rich>
              <a:bodyPr/>
              <a:lstStyle/>
              <a:p>
                <a:pPr>
                  <a:defRPr/>
                </a:pPr>
                <a:r>
                  <a:rPr lang="en-US"/>
                  <a:t>Time</a:t>
                </a:r>
                <a:r>
                  <a:rPr lang="en-US" baseline="0"/>
                  <a:t> (s)</a:t>
                </a:r>
                <a:endParaRPr lang="en-US"/>
              </a:p>
            </c:rich>
          </c:tx>
          <c:overlay val="0"/>
        </c:title>
        <c:numFmt formatCode="General" sourceLinked="1"/>
        <c:majorTickMark val="none"/>
        <c:minorTickMark val="none"/>
        <c:tickLblPos val="nextTo"/>
        <c:crossAx val="289140976"/>
        <c:crosses val="autoZero"/>
        <c:crossBetween val="midCat"/>
      </c:valAx>
      <c:valAx>
        <c:axId val="289140976"/>
        <c:scaling>
          <c:orientation val="minMax"/>
        </c:scaling>
        <c:delete val="0"/>
        <c:axPos val="l"/>
        <c:majorGridlines/>
        <c:title>
          <c:tx>
            <c:rich>
              <a:bodyPr/>
              <a:lstStyle/>
              <a:p>
                <a:pPr>
                  <a:defRPr/>
                </a:pPr>
                <a:r>
                  <a:rPr lang="en-US"/>
                  <a:t>Temperature (*C)</a:t>
                </a:r>
              </a:p>
            </c:rich>
          </c:tx>
          <c:overlay val="0"/>
        </c:title>
        <c:numFmt formatCode="General" sourceLinked="1"/>
        <c:majorTickMark val="none"/>
        <c:minorTickMark val="none"/>
        <c:tickLblPos val="nextTo"/>
        <c:crossAx val="2463063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Temperatures (F) over Time</a:t>
            </a:r>
          </a:p>
        </c:rich>
      </c:tx>
      <c:overlay val="0"/>
    </c:title>
    <c:autoTitleDeleted val="0"/>
    <c:plotArea>
      <c:layout/>
      <c:scatterChart>
        <c:scatterStyle val="lineMarker"/>
        <c:varyColors val="0"/>
        <c:ser>
          <c:idx val="0"/>
          <c:order val="0"/>
          <c:tx>
            <c:v>Hot Side Piston</c:v>
          </c:tx>
          <c:spPr>
            <a:ln w="28575">
              <a:noFill/>
            </a:ln>
          </c:spPr>
          <c:xVal>
            <c:numRef>
              <c:f>results!$A$101:$A$195</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results!$B$101:$B$195</c:f>
              <c:numCache>
                <c:formatCode>General</c:formatCode>
                <c:ptCount val="95"/>
                <c:pt idx="0">
                  <c:v>548.64578682463991</c:v>
                </c:pt>
                <c:pt idx="1">
                  <c:v>552.47487912607994</c:v>
                </c:pt>
                <c:pt idx="2">
                  <c:v>554.03479540832006</c:v>
                </c:pt>
                <c:pt idx="3">
                  <c:v>552.0480121270399</c:v>
                </c:pt>
                <c:pt idx="4">
                  <c:v>557.82459147199995</c:v>
                </c:pt>
                <c:pt idx="5">
                  <c:v>559.59541045375988</c:v>
                </c:pt>
                <c:pt idx="6">
                  <c:v>564.04686899264004</c:v>
                </c:pt>
                <c:pt idx="7">
                  <c:v>569.91048761119987</c:v>
                </c:pt>
                <c:pt idx="8">
                  <c:v>575.74464366847997</c:v>
                </c:pt>
                <c:pt idx="9">
                  <c:v>580.51892903071985</c:v>
                </c:pt>
                <c:pt idx="10">
                  <c:v>585.30112466143999</c:v>
                </c:pt>
                <c:pt idx="11">
                  <c:v>588.05915810720001</c:v>
                </c:pt>
                <c:pt idx="12">
                  <c:v>594.12985285567993</c:v>
                </c:pt>
                <c:pt idx="13">
                  <c:v>603.21425866303991</c:v>
                </c:pt>
                <c:pt idx="14">
                  <c:v>605.04536332544001</c:v>
                </c:pt>
                <c:pt idx="15">
                  <c:v>620.36263956992002</c:v>
                </c:pt>
                <c:pt idx="16">
                  <c:v>625.69654352672001</c:v>
                </c:pt>
                <c:pt idx="17">
                  <c:v>638.01747809888002</c:v>
                </c:pt>
                <c:pt idx="18">
                  <c:v>649.21506748735999</c:v>
                </c:pt>
                <c:pt idx="19">
                  <c:v>659.55001041248011</c:v>
                </c:pt>
                <c:pt idx="20">
                  <c:v>652.32815192672001</c:v>
                </c:pt>
                <c:pt idx="21">
                  <c:v>646.07429002207994</c:v>
                </c:pt>
                <c:pt idx="22">
                  <c:v>657.68335104703999</c:v>
                </c:pt>
                <c:pt idx="23">
                  <c:v>657.54084068671989</c:v>
                </c:pt>
                <c:pt idx="24">
                  <c:v>656.14710280640008</c:v>
                </c:pt>
                <c:pt idx="25">
                  <c:v>661.04845052576002</c:v>
                </c:pt>
                <c:pt idx="26">
                  <c:v>650.05446500959999</c:v>
                </c:pt>
                <c:pt idx="27">
                  <c:v>636.59131560896003</c:v>
                </c:pt>
                <c:pt idx="28">
                  <c:v>632.06851483039998</c:v>
                </c:pt>
                <c:pt idx="29">
                  <c:v>645.71038730240002</c:v>
                </c:pt>
                <c:pt idx="30">
                  <c:v>649.56756945920006</c:v>
                </c:pt>
                <c:pt idx="31">
                  <c:v>657.58646594912</c:v>
                </c:pt>
                <c:pt idx="32">
                  <c:v>662.10919991456001</c:v>
                </c:pt>
                <c:pt idx="33">
                  <c:v>673.00607559775995</c:v>
                </c:pt>
                <c:pt idx="34">
                  <c:v>680.4961786371199</c:v>
                </c:pt>
                <c:pt idx="35">
                  <c:v>681.24273426751995</c:v>
                </c:pt>
                <c:pt idx="36">
                  <c:v>686.45085139039998</c:v>
                </c:pt>
                <c:pt idx="37">
                  <c:v>693.07885664383991</c:v>
                </c:pt>
                <c:pt idx="38">
                  <c:v>701.47558132736003</c:v>
                </c:pt>
                <c:pt idx="39">
                  <c:v>702.93103225952007</c:v>
                </c:pt>
                <c:pt idx="40">
                  <c:v>704.43588845696001</c:v>
                </c:pt>
                <c:pt idx="41">
                  <c:v>721.15068258463998</c:v>
                </c:pt>
                <c:pt idx="42">
                  <c:v>728.36362050655998</c:v>
                </c:pt>
                <c:pt idx="43">
                  <c:v>734.80635905216002</c:v>
                </c:pt>
                <c:pt idx="44">
                  <c:v>738.98432517055994</c:v>
                </c:pt>
                <c:pt idx="45">
                  <c:v>730.62201936704002</c:v>
                </c:pt>
                <c:pt idx="46">
                  <c:v>742.0502476457599</c:v>
                </c:pt>
                <c:pt idx="47">
                  <c:v>744.98359466911984</c:v>
                </c:pt>
                <c:pt idx="48">
                  <c:v>747.46998419071997</c:v>
                </c:pt>
                <c:pt idx="49">
                  <c:v>754.52665229887987</c:v>
                </c:pt>
                <c:pt idx="50">
                  <c:v>757.66792377631998</c:v>
                </c:pt>
                <c:pt idx="51">
                  <c:v>759.29656241407986</c:v>
                </c:pt>
                <c:pt idx="52">
                  <c:v>763.93440728671999</c:v>
                </c:pt>
                <c:pt idx="53">
                  <c:v>763.37013606943992</c:v>
                </c:pt>
                <c:pt idx="54">
                  <c:v>764.25877486111995</c:v>
                </c:pt>
                <c:pt idx="55">
                  <c:v>767.35845010975993</c:v>
                </c:pt>
                <c:pt idx="56">
                  <c:v>763.70006128063994</c:v>
                </c:pt>
                <c:pt idx="57">
                  <c:v>777.88133834143991</c:v>
                </c:pt>
                <c:pt idx="58">
                  <c:v>783.29576425567996</c:v>
                </c:pt>
                <c:pt idx="59">
                  <c:v>788.962150544</c:v>
                </c:pt>
                <c:pt idx="60">
                  <c:v>794.82549583615992</c:v>
                </c:pt>
                <c:pt idx="61">
                  <c:v>750.71981484031994</c:v>
                </c:pt>
                <c:pt idx="62">
                  <c:v>720.75329434399998</c:v>
                </c:pt>
                <c:pt idx="63">
                  <c:v>705.50529520639998</c:v>
                </c:pt>
                <c:pt idx="64">
                  <c:v>685.74179006815996</c:v>
                </c:pt>
                <c:pt idx="65">
                  <c:v>681.26181042559995</c:v>
                </c:pt>
                <c:pt idx="66">
                  <c:v>697.07848032319998</c:v>
                </c:pt>
                <c:pt idx="67">
                  <c:v>701.82444097184009</c:v>
                </c:pt>
                <c:pt idx="68">
                  <c:v>688.6013409881599</c:v>
                </c:pt>
                <c:pt idx="69">
                  <c:v>668.16507024895998</c:v>
                </c:pt>
                <c:pt idx="70">
                  <c:v>654.79012024064002</c:v>
                </c:pt>
                <c:pt idx="71">
                  <c:v>659.63055464095999</c:v>
                </c:pt>
                <c:pt idx="72">
                  <c:v>637.81704278816005</c:v>
                </c:pt>
                <c:pt idx="73">
                  <c:v>614.70149912383999</c:v>
                </c:pt>
                <c:pt idx="74">
                  <c:v>604.95345074336001</c:v>
                </c:pt>
                <c:pt idx="75">
                  <c:v>595.80318947071999</c:v>
                </c:pt>
                <c:pt idx="76">
                  <c:v>590.2876894783999</c:v>
                </c:pt>
                <c:pt idx="77">
                  <c:v>603.20945621696001</c:v>
                </c:pt>
                <c:pt idx="78">
                  <c:v>603.24174922496002</c:v>
                </c:pt>
                <c:pt idx="79">
                  <c:v>601.56999790303996</c:v>
                </c:pt>
                <c:pt idx="80">
                  <c:v>597.368948864</c:v>
                </c:pt>
                <c:pt idx="81">
                  <c:v>593.42335675231993</c:v>
                </c:pt>
                <c:pt idx="82">
                  <c:v>588.22628606527996</c:v>
                </c:pt>
                <c:pt idx="83">
                  <c:v>583.75249979648004</c:v>
                </c:pt>
                <c:pt idx="84">
                  <c:v>578.18961512960004</c:v>
                </c:pt>
                <c:pt idx="85">
                  <c:v>573.94960796767998</c:v>
                </c:pt>
                <c:pt idx="86">
                  <c:v>569.21827129376004</c:v>
                </c:pt>
                <c:pt idx="87">
                  <c:v>565.02115005631993</c:v>
                </c:pt>
                <c:pt idx="88">
                  <c:v>559.49263162879993</c:v>
                </c:pt>
                <c:pt idx="89">
                  <c:v>555.5036636297599</c:v>
                </c:pt>
                <c:pt idx="90">
                  <c:v>550.9176940832001</c:v>
                </c:pt>
                <c:pt idx="91">
                  <c:v>546.07511761375997</c:v>
                </c:pt>
                <c:pt idx="92">
                  <c:v>541.06101769280008</c:v>
                </c:pt>
                <c:pt idx="93">
                  <c:v>537.25475320735995</c:v>
                </c:pt>
                <c:pt idx="94">
                  <c:v>532.23723366944</c:v>
                </c:pt>
              </c:numCache>
            </c:numRef>
          </c:yVal>
          <c:smooth val="0"/>
        </c:ser>
        <c:ser>
          <c:idx val="1"/>
          <c:order val="1"/>
          <c:tx>
            <c:v>Hot Side Regenerator</c:v>
          </c:tx>
          <c:spPr>
            <a:ln w="28575">
              <a:noFill/>
            </a:ln>
          </c:spPr>
          <c:xVal>
            <c:numRef>
              <c:f>results!$A$101:$A$195</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results!$C$101:$C$195</c:f>
              <c:numCache>
                <c:formatCode>General</c:formatCode>
                <c:ptCount val="95"/>
                <c:pt idx="0">
                  <c:v>276.45271503944002</c:v>
                </c:pt>
                <c:pt idx="1">
                  <c:v>280.82824343096001</c:v>
                </c:pt>
                <c:pt idx="2">
                  <c:v>284.44788259520004</c:v>
                </c:pt>
                <c:pt idx="3">
                  <c:v>288.35882597263998</c:v>
                </c:pt>
                <c:pt idx="4">
                  <c:v>291.97964584255999</c:v>
                </c:pt>
                <c:pt idx="5">
                  <c:v>295.67739657704004</c:v>
                </c:pt>
                <c:pt idx="6">
                  <c:v>299.6276677916</c:v>
                </c:pt>
                <c:pt idx="7">
                  <c:v>303.19010167496003</c:v>
                </c:pt>
                <c:pt idx="8">
                  <c:v>306.89995328240002</c:v>
                </c:pt>
                <c:pt idx="9">
                  <c:v>310.27719230096005</c:v>
                </c:pt>
                <c:pt idx="10">
                  <c:v>314.40727175072004</c:v>
                </c:pt>
                <c:pt idx="11">
                  <c:v>318.13027797920006</c:v>
                </c:pt>
                <c:pt idx="12">
                  <c:v>321.85342204736003</c:v>
                </c:pt>
                <c:pt idx="13">
                  <c:v>326.13863642960007</c:v>
                </c:pt>
                <c:pt idx="14">
                  <c:v>329.5860793736</c:v>
                </c:pt>
                <c:pt idx="15">
                  <c:v>333.49715877704</c:v>
                </c:pt>
                <c:pt idx="16">
                  <c:v>337.20051196904006</c:v>
                </c:pt>
                <c:pt idx="17">
                  <c:v>341.27751770096</c:v>
                </c:pt>
                <c:pt idx="18">
                  <c:v>345.36461112104001</c:v>
                </c:pt>
                <c:pt idx="19">
                  <c:v>349.77607214072003</c:v>
                </c:pt>
                <c:pt idx="20">
                  <c:v>354.26730243416</c:v>
                </c:pt>
                <c:pt idx="21">
                  <c:v>359.36240111096004</c:v>
                </c:pt>
                <c:pt idx="22">
                  <c:v>363.72731040608005</c:v>
                </c:pt>
                <c:pt idx="23">
                  <c:v>368.78058743576003</c:v>
                </c:pt>
                <c:pt idx="24">
                  <c:v>373.751690252</c:v>
                </c:pt>
                <c:pt idx="25">
                  <c:v>378.08999467519999</c:v>
                </c:pt>
                <c:pt idx="26">
                  <c:v>383.43608127248001</c:v>
                </c:pt>
                <c:pt idx="27">
                  <c:v>387.94704621800008</c:v>
                </c:pt>
                <c:pt idx="28">
                  <c:v>392.76725811296001</c:v>
                </c:pt>
                <c:pt idx="29">
                  <c:v>396.75002321840003</c:v>
                </c:pt>
                <c:pt idx="30">
                  <c:v>400.07804258912</c:v>
                </c:pt>
                <c:pt idx="31">
                  <c:v>403.13586716816002</c:v>
                </c:pt>
                <c:pt idx="32">
                  <c:v>406.70170532888005</c:v>
                </c:pt>
                <c:pt idx="33">
                  <c:v>409.00946622080005</c:v>
                </c:pt>
                <c:pt idx="34">
                  <c:v>411.00448338824003</c:v>
                </c:pt>
                <c:pt idx="35">
                  <c:v>413.82977424080002</c:v>
                </c:pt>
                <c:pt idx="36">
                  <c:v>416.23673798768004</c:v>
                </c:pt>
                <c:pt idx="37">
                  <c:v>419.15090278759999</c:v>
                </c:pt>
                <c:pt idx="38">
                  <c:v>422.40555336128</c:v>
                </c:pt>
                <c:pt idx="39">
                  <c:v>425.51549766248002</c:v>
                </c:pt>
                <c:pt idx="40">
                  <c:v>429.50858623448005</c:v>
                </c:pt>
                <c:pt idx="41">
                  <c:v>433.14392642648005</c:v>
                </c:pt>
                <c:pt idx="42">
                  <c:v>437.42266959848001</c:v>
                </c:pt>
                <c:pt idx="43">
                  <c:v>441.60759835880003</c:v>
                </c:pt>
                <c:pt idx="44">
                  <c:v>445.78977939392001</c:v>
                </c:pt>
                <c:pt idx="45">
                  <c:v>450.78440926712</c:v>
                </c:pt>
                <c:pt idx="46">
                  <c:v>455.39030222384002</c:v>
                </c:pt>
                <c:pt idx="47">
                  <c:v>459.65766818120005</c:v>
                </c:pt>
                <c:pt idx="48">
                  <c:v>463.63220462048002</c:v>
                </c:pt>
                <c:pt idx="49">
                  <c:v>467.58338992976007</c:v>
                </c:pt>
                <c:pt idx="50">
                  <c:v>471.73098408727998</c:v>
                </c:pt>
                <c:pt idx="51">
                  <c:v>475.88818168040001</c:v>
                </c:pt>
                <c:pt idx="52">
                  <c:v>480.23382062552002</c:v>
                </c:pt>
                <c:pt idx="53">
                  <c:v>484.20227942311999</c:v>
                </c:pt>
                <c:pt idx="54">
                  <c:v>488.60019406688002</c:v>
                </c:pt>
                <c:pt idx="55">
                  <c:v>490.48333075616</c:v>
                </c:pt>
                <c:pt idx="56">
                  <c:v>494.87951877655996</c:v>
                </c:pt>
                <c:pt idx="57">
                  <c:v>499.26444928519993</c:v>
                </c:pt>
                <c:pt idx="58">
                  <c:v>502.91379652784002</c:v>
                </c:pt>
                <c:pt idx="59">
                  <c:v>506.13551792743999</c:v>
                </c:pt>
                <c:pt idx="60">
                  <c:v>512.55693721040006</c:v>
                </c:pt>
                <c:pt idx="61">
                  <c:v>514.67646895088001</c:v>
                </c:pt>
                <c:pt idx="62">
                  <c:v>510.56301731935997</c:v>
                </c:pt>
                <c:pt idx="63">
                  <c:v>518.48846520223992</c:v>
                </c:pt>
                <c:pt idx="64">
                  <c:v>523.14010823696003</c:v>
                </c:pt>
                <c:pt idx="65">
                  <c:v>532.98567918536003</c:v>
                </c:pt>
                <c:pt idx="66">
                  <c:v>532.91283816920009</c:v>
                </c:pt>
                <c:pt idx="67">
                  <c:v>535.91429901488004</c:v>
                </c:pt>
                <c:pt idx="68">
                  <c:v>538.67875359920004</c:v>
                </c:pt>
                <c:pt idx="69">
                  <c:v>532.92727506200004</c:v>
                </c:pt>
                <c:pt idx="70">
                  <c:v>531.89577358088013</c:v>
                </c:pt>
                <c:pt idx="71">
                  <c:v>511.57433254208013</c:v>
                </c:pt>
                <c:pt idx="72">
                  <c:v>502.4322953204001</c:v>
                </c:pt>
                <c:pt idx="73">
                  <c:v>491.46929073248003</c:v>
                </c:pt>
                <c:pt idx="74">
                  <c:v>485.50178839784002</c:v>
                </c:pt>
                <c:pt idx="75">
                  <c:v>482.37534142232005</c:v>
                </c:pt>
                <c:pt idx="76">
                  <c:v>485.75853656600003</c:v>
                </c:pt>
                <c:pt idx="77">
                  <c:v>486.46346501264003</c:v>
                </c:pt>
                <c:pt idx="78">
                  <c:v>489.01451838079998</c:v>
                </c:pt>
                <c:pt idx="79">
                  <c:v>490.18334627048006</c:v>
                </c:pt>
                <c:pt idx="80">
                  <c:v>490.71183085832007</c:v>
                </c:pt>
                <c:pt idx="81">
                  <c:v>489.99081688376003</c:v>
                </c:pt>
                <c:pt idx="82">
                  <c:v>488.93639955584001</c:v>
                </c:pt>
                <c:pt idx="83">
                  <c:v>487.64233524848004</c:v>
                </c:pt>
                <c:pt idx="84">
                  <c:v>485.82663299528002</c:v>
                </c:pt>
                <c:pt idx="85">
                  <c:v>484.87746170408008</c:v>
                </c:pt>
                <c:pt idx="86">
                  <c:v>482.25466640984001</c:v>
                </c:pt>
                <c:pt idx="87">
                  <c:v>479.79702844376004</c:v>
                </c:pt>
                <c:pt idx="88">
                  <c:v>477.49344808424001</c:v>
                </c:pt>
                <c:pt idx="89">
                  <c:v>475.78988929280001</c:v>
                </c:pt>
                <c:pt idx="90">
                  <c:v>473.21186468936003</c:v>
                </c:pt>
                <c:pt idx="91">
                  <c:v>471.29518761584001</c:v>
                </c:pt>
                <c:pt idx="92">
                  <c:v>469.23463856264004</c:v>
                </c:pt>
                <c:pt idx="93">
                  <c:v>466.39717428992003</c:v>
                </c:pt>
                <c:pt idx="94">
                  <c:v>463.90365266504</c:v>
                </c:pt>
              </c:numCache>
            </c:numRef>
          </c:yVal>
          <c:smooth val="0"/>
        </c:ser>
        <c:ser>
          <c:idx val="2"/>
          <c:order val="2"/>
          <c:tx>
            <c:v>Cool Side Regenerator</c:v>
          </c:tx>
          <c:spPr>
            <a:ln w="28575">
              <a:noFill/>
            </a:ln>
          </c:spPr>
          <c:xVal>
            <c:numRef>
              <c:f>results!$A$101:$A$195</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results!$D$101:$D$195</c:f>
              <c:numCache>
                <c:formatCode>General</c:formatCode>
                <c:ptCount val="95"/>
                <c:pt idx="0">
                  <c:v>196.09337497568001</c:v>
                </c:pt>
                <c:pt idx="1">
                  <c:v>200.73925757695997</c:v>
                </c:pt>
                <c:pt idx="2">
                  <c:v>203.97552327104</c:v>
                </c:pt>
                <c:pt idx="3">
                  <c:v>207.14360887903999</c:v>
                </c:pt>
                <c:pt idx="4">
                  <c:v>209.71133232512</c:v>
                </c:pt>
                <c:pt idx="5">
                  <c:v>211.77985092799997</c:v>
                </c:pt>
                <c:pt idx="6">
                  <c:v>212.12439985471997</c:v>
                </c:pt>
                <c:pt idx="7">
                  <c:v>211.10781997184</c:v>
                </c:pt>
                <c:pt idx="8">
                  <c:v>212.37044889199998</c:v>
                </c:pt>
                <c:pt idx="9">
                  <c:v>213.59533356608</c:v>
                </c:pt>
                <c:pt idx="10">
                  <c:v>212.98415336527998</c:v>
                </c:pt>
                <c:pt idx="11">
                  <c:v>215.06222121296</c:v>
                </c:pt>
                <c:pt idx="12">
                  <c:v>217.17134122639999</c:v>
                </c:pt>
                <c:pt idx="13">
                  <c:v>219.25871102767996</c:v>
                </c:pt>
                <c:pt idx="14">
                  <c:v>221.43277161248</c:v>
                </c:pt>
                <c:pt idx="15">
                  <c:v>219.14845529504001</c:v>
                </c:pt>
                <c:pt idx="16">
                  <c:v>218.1390582704</c:v>
                </c:pt>
                <c:pt idx="17">
                  <c:v>214.72398391855998</c:v>
                </c:pt>
                <c:pt idx="18">
                  <c:v>209.47832504528</c:v>
                </c:pt>
                <c:pt idx="19">
                  <c:v>208.44866916463999</c:v>
                </c:pt>
                <c:pt idx="20">
                  <c:v>206.23936577935999</c:v>
                </c:pt>
                <c:pt idx="21">
                  <c:v>205.39121973728001</c:v>
                </c:pt>
                <c:pt idx="22">
                  <c:v>206.23550042767999</c:v>
                </c:pt>
                <c:pt idx="23">
                  <c:v>207.55223285792002</c:v>
                </c:pt>
                <c:pt idx="24">
                  <c:v>209.03198725615999</c:v>
                </c:pt>
                <c:pt idx="25">
                  <c:v>210.37748916416001</c:v>
                </c:pt>
                <c:pt idx="26">
                  <c:v>211.76026736719999</c:v>
                </c:pt>
                <c:pt idx="27">
                  <c:v>212.48544881119997</c:v>
                </c:pt>
                <c:pt idx="28">
                  <c:v>214.43670382927999</c:v>
                </c:pt>
                <c:pt idx="29">
                  <c:v>216.56557480063998</c:v>
                </c:pt>
                <c:pt idx="30">
                  <c:v>219.47408264048002</c:v>
                </c:pt>
                <c:pt idx="31">
                  <c:v>222.24753334255999</c:v>
                </c:pt>
                <c:pt idx="32">
                  <c:v>225.15960788239997</c:v>
                </c:pt>
                <c:pt idx="33">
                  <c:v>227.61735902959998</c:v>
                </c:pt>
                <c:pt idx="34">
                  <c:v>230.21337639343997</c:v>
                </c:pt>
                <c:pt idx="35">
                  <c:v>232.9386376496</c:v>
                </c:pt>
                <c:pt idx="36">
                  <c:v>235.24576372688</c:v>
                </c:pt>
                <c:pt idx="37">
                  <c:v>237.84647772127997</c:v>
                </c:pt>
                <c:pt idx="38">
                  <c:v>240.36574160335999</c:v>
                </c:pt>
                <c:pt idx="39">
                  <c:v>242.29760328463999</c:v>
                </c:pt>
                <c:pt idx="40">
                  <c:v>244.65379954496001</c:v>
                </c:pt>
                <c:pt idx="41">
                  <c:v>246.93857430224003</c:v>
                </c:pt>
                <c:pt idx="42">
                  <c:v>249.90819921104</c:v>
                </c:pt>
                <c:pt idx="43">
                  <c:v>252.69609932816002</c:v>
                </c:pt>
                <c:pt idx="44">
                  <c:v>255.61965008191999</c:v>
                </c:pt>
                <c:pt idx="45">
                  <c:v>257.93752952192</c:v>
                </c:pt>
                <c:pt idx="46">
                  <c:v>260.61771720128002</c:v>
                </c:pt>
                <c:pt idx="47">
                  <c:v>264.28129638224004</c:v>
                </c:pt>
                <c:pt idx="48">
                  <c:v>267.72298877840001</c:v>
                </c:pt>
                <c:pt idx="49">
                  <c:v>273.15691995343997</c:v>
                </c:pt>
                <c:pt idx="50">
                  <c:v>278.79820479967998</c:v>
                </c:pt>
                <c:pt idx="51">
                  <c:v>284.258951852</c:v>
                </c:pt>
                <c:pt idx="52">
                  <c:v>290.37403712624001</c:v>
                </c:pt>
                <c:pt idx="53">
                  <c:v>297.33557735119996</c:v>
                </c:pt>
                <c:pt idx="54">
                  <c:v>303.9373107824</c:v>
                </c:pt>
                <c:pt idx="55">
                  <c:v>319.58306358079994</c:v>
                </c:pt>
                <c:pt idx="56">
                  <c:v>323.79738309103999</c:v>
                </c:pt>
                <c:pt idx="57">
                  <c:v>321.73358965232001</c:v>
                </c:pt>
                <c:pt idx="58">
                  <c:v>286.79864579167997</c:v>
                </c:pt>
                <c:pt idx="59">
                  <c:v>288.90200011567998</c:v>
                </c:pt>
                <c:pt idx="60">
                  <c:v>200.16657871376</c:v>
                </c:pt>
                <c:pt idx="61">
                  <c:v>234.96270851263998</c:v>
                </c:pt>
                <c:pt idx="62">
                  <c:v>251.68449950959999</c:v>
                </c:pt>
                <c:pt idx="63">
                  <c:v>243.90944352176001</c:v>
                </c:pt>
                <c:pt idx="64">
                  <c:v>234.98695256143998</c:v>
                </c:pt>
                <c:pt idx="65">
                  <c:v>205.78618373071998</c:v>
                </c:pt>
                <c:pt idx="66">
                  <c:v>249.67306903135997</c:v>
                </c:pt>
                <c:pt idx="67">
                  <c:v>208.45977444175998</c:v>
                </c:pt>
                <c:pt idx="68">
                  <c:v>160.95216932959997</c:v>
                </c:pt>
                <c:pt idx="69">
                  <c:v>165.36687650816</c:v>
                </c:pt>
                <c:pt idx="70">
                  <c:v>166.13695081616001</c:v>
                </c:pt>
                <c:pt idx="71">
                  <c:v>161.35874649824001</c:v>
                </c:pt>
                <c:pt idx="72">
                  <c:v>309.56242658863999</c:v>
                </c:pt>
                <c:pt idx="73">
                  <c:v>316.66718075647998</c:v>
                </c:pt>
                <c:pt idx="74">
                  <c:v>232.64086480448</c:v>
                </c:pt>
                <c:pt idx="75">
                  <c:v>191.57645093071997</c:v>
                </c:pt>
                <c:pt idx="76">
                  <c:v>178.56582745280002</c:v>
                </c:pt>
                <c:pt idx="77">
                  <c:v>170.51877587407998</c:v>
                </c:pt>
                <c:pt idx="78">
                  <c:v>164.08456701296001</c:v>
                </c:pt>
                <c:pt idx="79">
                  <c:v>158.31578072624001</c:v>
                </c:pt>
                <c:pt idx="80">
                  <c:v>153.52999407967999</c:v>
                </c:pt>
                <c:pt idx="81">
                  <c:v>149.52164911663999</c:v>
                </c:pt>
                <c:pt idx="82">
                  <c:v>145.435949564</c:v>
                </c:pt>
                <c:pt idx="83">
                  <c:v>142.22872536799997</c:v>
                </c:pt>
                <c:pt idx="84">
                  <c:v>139.10203440463999</c:v>
                </c:pt>
                <c:pt idx="85">
                  <c:v>136.33156070816</c:v>
                </c:pt>
                <c:pt idx="86">
                  <c:v>133.91721487327999</c:v>
                </c:pt>
                <c:pt idx="87">
                  <c:v>131.91518146063999</c:v>
                </c:pt>
                <c:pt idx="88">
                  <c:v>130.15276370959998</c:v>
                </c:pt>
                <c:pt idx="89">
                  <c:v>128.25979142288</c:v>
                </c:pt>
                <c:pt idx="90">
                  <c:v>126.75009766928</c:v>
                </c:pt>
                <c:pt idx="91">
                  <c:v>125.12223866911998</c:v>
                </c:pt>
                <c:pt idx="92">
                  <c:v>123.76315096304</c:v>
                </c:pt>
                <c:pt idx="93">
                  <c:v>122.32217182495999</c:v>
                </c:pt>
                <c:pt idx="94">
                  <c:v>121.24803586639999</c:v>
                </c:pt>
              </c:numCache>
            </c:numRef>
          </c:yVal>
          <c:smooth val="0"/>
        </c:ser>
        <c:ser>
          <c:idx val="3"/>
          <c:order val="3"/>
          <c:tx>
            <c:v>Cool Side Piston</c:v>
          </c:tx>
          <c:spPr>
            <a:ln w="28575">
              <a:noFill/>
            </a:ln>
          </c:spPr>
          <c:xVal>
            <c:numRef>
              <c:f>results!$A$101:$A$195</c:f>
              <c:numCache>
                <c:formatCode>General</c:formatCode>
                <c:ptCount val="95"/>
                <c:pt idx="0">
                  <c:v>332.57902200000001</c:v>
                </c:pt>
                <c:pt idx="1">
                  <c:v>333.63008300000001</c:v>
                </c:pt>
                <c:pt idx="2">
                  <c:v>334.66614199999998</c:v>
                </c:pt>
                <c:pt idx="3">
                  <c:v>335.67419999999998</c:v>
                </c:pt>
                <c:pt idx="4">
                  <c:v>336.68325700000003</c:v>
                </c:pt>
                <c:pt idx="5">
                  <c:v>337.75631900000002</c:v>
                </c:pt>
                <c:pt idx="6">
                  <c:v>338.76137599999998</c:v>
                </c:pt>
                <c:pt idx="7">
                  <c:v>339.80443500000001</c:v>
                </c:pt>
                <c:pt idx="8">
                  <c:v>340.83049399999999</c:v>
                </c:pt>
                <c:pt idx="9">
                  <c:v>341.87955399999998</c:v>
                </c:pt>
                <c:pt idx="10">
                  <c:v>342.88061099999999</c:v>
                </c:pt>
                <c:pt idx="11">
                  <c:v>343.964674</c:v>
                </c:pt>
                <c:pt idx="12">
                  <c:v>345.001733</c:v>
                </c:pt>
                <c:pt idx="13">
                  <c:v>346.08579500000002</c:v>
                </c:pt>
                <c:pt idx="14">
                  <c:v>347.099853</c:v>
                </c:pt>
                <c:pt idx="15">
                  <c:v>348.186915</c:v>
                </c:pt>
                <c:pt idx="16">
                  <c:v>349.19297299999999</c:v>
                </c:pt>
                <c:pt idx="17">
                  <c:v>350.21203100000002</c:v>
                </c:pt>
                <c:pt idx="18">
                  <c:v>351.23508900000002</c:v>
                </c:pt>
                <c:pt idx="19">
                  <c:v>352.28615000000002</c:v>
                </c:pt>
                <c:pt idx="20">
                  <c:v>353.30520799999999</c:v>
                </c:pt>
                <c:pt idx="21">
                  <c:v>354.368268</c:v>
                </c:pt>
                <c:pt idx="22">
                  <c:v>355.43932999999998</c:v>
                </c:pt>
                <c:pt idx="23">
                  <c:v>356.49839100000003</c:v>
                </c:pt>
                <c:pt idx="24">
                  <c:v>357.58645200000001</c:v>
                </c:pt>
                <c:pt idx="25">
                  <c:v>358.62251199999997</c:v>
                </c:pt>
                <c:pt idx="26">
                  <c:v>359.70457399999998</c:v>
                </c:pt>
                <c:pt idx="27">
                  <c:v>360.783636</c:v>
                </c:pt>
                <c:pt idx="28">
                  <c:v>361.875698</c:v>
                </c:pt>
                <c:pt idx="29">
                  <c:v>362.96375999999998</c:v>
                </c:pt>
                <c:pt idx="30">
                  <c:v>364.04482200000001</c:v>
                </c:pt>
                <c:pt idx="31">
                  <c:v>365.14088500000003</c:v>
                </c:pt>
                <c:pt idx="32">
                  <c:v>366.171944</c:v>
                </c:pt>
                <c:pt idx="33">
                  <c:v>367.25200599999999</c:v>
                </c:pt>
                <c:pt idx="34">
                  <c:v>368.315066</c:v>
                </c:pt>
                <c:pt idx="35">
                  <c:v>369.44313</c:v>
                </c:pt>
                <c:pt idx="36">
                  <c:v>370.54219399999999</c:v>
                </c:pt>
                <c:pt idx="37">
                  <c:v>371.629256</c:v>
                </c:pt>
                <c:pt idx="38">
                  <c:v>372.73831899999999</c:v>
                </c:pt>
                <c:pt idx="39">
                  <c:v>373.84238199999999</c:v>
                </c:pt>
                <c:pt idx="40">
                  <c:v>374.94844599999999</c:v>
                </c:pt>
                <c:pt idx="41">
                  <c:v>376.06151</c:v>
                </c:pt>
                <c:pt idx="42">
                  <c:v>377.23857700000002</c:v>
                </c:pt>
                <c:pt idx="43">
                  <c:v>378.37164200000001</c:v>
                </c:pt>
                <c:pt idx="44">
                  <c:v>379.530708</c:v>
                </c:pt>
                <c:pt idx="45">
                  <c:v>380.68077399999999</c:v>
                </c:pt>
                <c:pt idx="46">
                  <c:v>381.82583899999997</c:v>
                </c:pt>
                <c:pt idx="47">
                  <c:v>382.97990499999997</c:v>
                </c:pt>
                <c:pt idx="48">
                  <c:v>384.11896999999999</c:v>
                </c:pt>
                <c:pt idx="49">
                  <c:v>385.27303599999999</c:v>
                </c:pt>
                <c:pt idx="50">
                  <c:v>386.43010299999997</c:v>
                </c:pt>
                <c:pt idx="51">
                  <c:v>387.60217</c:v>
                </c:pt>
                <c:pt idx="52">
                  <c:v>388.74223499999999</c:v>
                </c:pt>
                <c:pt idx="53">
                  <c:v>389.89330100000001</c:v>
                </c:pt>
                <c:pt idx="54">
                  <c:v>391.07436799999999</c:v>
                </c:pt>
                <c:pt idx="55">
                  <c:v>392.19643200000002</c:v>
                </c:pt>
                <c:pt idx="56">
                  <c:v>393.30149599999999</c:v>
                </c:pt>
                <c:pt idx="57">
                  <c:v>394.49056300000001</c:v>
                </c:pt>
                <c:pt idx="58">
                  <c:v>395.66563100000002</c:v>
                </c:pt>
                <c:pt idx="59">
                  <c:v>396.86069900000001</c:v>
                </c:pt>
                <c:pt idx="60">
                  <c:v>398.01976500000001</c:v>
                </c:pt>
                <c:pt idx="61">
                  <c:v>399.24983600000002</c:v>
                </c:pt>
                <c:pt idx="62">
                  <c:v>400.45990499999999</c:v>
                </c:pt>
                <c:pt idx="63">
                  <c:v>401.66697399999998</c:v>
                </c:pt>
                <c:pt idx="64">
                  <c:v>402.83904100000001</c:v>
                </c:pt>
                <c:pt idx="65">
                  <c:v>404.06111099999998</c:v>
                </c:pt>
                <c:pt idx="66">
                  <c:v>405.24217800000002</c:v>
                </c:pt>
                <c:pt idx="67">
                  <c:v>406.471249</c:v>
                </c:pt>
                <c:pt idx="68">
                  <c:v>407.66231699999997</c:v>
                </c:pt>
                <c:pt idx="69">
                  <c:v>408.846385</c:v>
                </c:pt>
                <c:pt idx="70">
                  <c:v>410.06645400000002</c:v>
                </c:pt>
                <c:pt idx="71">
                  <c:v>411.29652499999997</c:v>
                </c:pt>
                <c:pt idx="72">
                  <c:v>412.47259200000002</c:v>
                </c:pt>
                <c:pt idx="73">
                  <c:v>413.67266100000001</c:v>
                </c:pt>
                <c:pt idx="74">
                  <c:v>414.87072899999998</c:v>
                </c:pt>
                <c:pt idx="75">
                  <c:v>416.071798</c:v>
                </c:pt>
                <c:pt idx="76">
                  <c:v>417.28286700000001</c:v>
                </c:pt>
                <c:pt idx="77">
                  <c:v>418.48893600000002</c:v>
                </c:pt>
                <c:pt idx="78">
                  <c:v>419.70000599999997</c:v>
                </c:pt>
                <c:pt idx="79">
                  <c:v>420.91407400000003</c:v>
                </c:pt>
                <c:pt idx="80">
                  <c:v>422.13714499999998</c:v>
                </c:pt>
                <c:pt idx="81">
                  <c:v>423.38221600000003</c:v>
                </c:pt>
                <c:pt idx="82">
                  <c:v>424.60028599999998</c:v>
                </c:pt>
                <c:pt idx="83">
                  <c:v>425.85035699999997</c:v>
                </c:pt>
                <c:pt idx="84">
                  <c:v>427.19343400000002</c:v>
                </c:pt>
                <c:pt idx="85">
                  <c:v>428.42950500000001</c:v>
                </c:pt>
                <c:pt idx="86">
                  <c:v>429.68457599999999</c:v>
                </c:pt>
                <c:pt idx="87">
                  <c:v>430.92964699999999</c:v>
                </c:pt>
                <c:pt idx="88">
                  <c:v>432.16871900000001</c:v>
                </c:pt>
                <c:pt idx="89">
                  <c:v>433.41278999999997</c:v>
                </c:pt>
                <c:pt idx="90">
                  <c:v>434.65786100000003</c:v>
                </c:pt>
                <c:pt idx="91">
                  <c:v>435.94893500000001</c:v>
                </c:pt>
                <c:pt idx="92">
                  <c:v>437.22400800000003</c:v>
                </c:pt>
                <c:pt idx="93">
                  <c:v>438.51008100000001</c:v>
                </c:pt>
                <c:pt idx="94">
                  <c:v>439.75615299999998</c:v>
                </c:pt>
              </c:numCache>
            </c:numRef>
          </c:xVal>
          <c:yVal>
            <c:numRef>
              <c:f>results!$E$101:$E$195</c:f>
              <c:numCache>
                <c:formatCode>General</c:formatCode>
                <c:ptCount val="95"/>
                <c:pt idx="0">
                  <c:v>66.184096302500009</c:v>
                </c:pt>
                <c:pt idx="1">
                  <c:v>66.371408097800014</c:v>
                </c:pt>
                <c:pt idx="2">
                  <c:v>66.271919159300012</c:v>
                </c:pt>
                <c:pt idx="3">
                  <c:v>66.425546183900011</c:v>
                </c:pt>
                <c:pt idx="4">
                  <c:v>66.360250312700003</c:v>
                </c:pt>
                <c:pt idx="5">
                  <c:v>67.127407077200004</c:v>
                </c:pt>
                <c:pt idx="6">
                  <c:v>67.087681223900006</c:v>
                </c:pt>
                <c:pt idx="7">
                  <c:v>67.059146892200005</c:v>
                </c:pt>
                <c:pt idx="8">
                  <c:v>66.954898858100009</c:v>
                </c:pt>
                <c:pt idx="9">
                  <c:v>67.5639888746</c:v>
                </c:pt>
                <c:pt idx="10">
                  <c:v>67.784639079200019</c:v>
                </c:pt>
                <c:pt idx="11">
                  <c:v>67.53190321400001</c:v>
                </c:pt>
                <c:pt idx="12">
                  <c:v>67.58219983730001</c:v>
                </c:pt>
                <c:pt idx="13">
                  <c:v>67.585524007100005</c:v>
                </c:pt>
                <c:pt idx="14">
                  <c:v>67.6037822009</c:v>
                </c:pt>
                <c:pt idx="15">
                  <c:v>68.128737884600014</c:v>
                </c:pt>
                <c:pt idx="16">
                  <c:v>68.220127813999994</c:v>
                </c:pt>
                <c:pt idx="17">
                  <c:v>68.597690978299994</c:v>
                </c:pt>
                <c:pt idx="18">
                  <c:v>68.598066578000001</c:v>
                </c:pt>
                <c:pt idx="19">
                  <c:v>68.949432225500018</c:v>
                </c:pt>
                <c:pt idx="20">
                  <c:v>68.818714533500014</c:v>
                </c:pt>
                <c:pt idx="21">
                  <c:v>69.293629991300008</c:v>
                </c:pt>
                <c:pt idx="22">
                  <c:v>69.56691363409999</c:v>
                </c:pt>
                <c:pt idx="23">
                  <c:v>69.576483554600003</c:v>
                </c:pt>
                <c:pt idx="24">
                  <c:v>69.960686062099995</c:v>
                </c:pt>
                <c:pt idx="25">
                  <c:v>69.983689856900014</c:v>
                </c:pt>
                <c:pt idx="26">
                  <c:v>70.458899946800003</c:v>
                </c:pt>
                <c:pt idx="27">
                  <c:v>70.081386262699993</c:v>
                </c:pt>
                <c:pt idx="28">
                  <c:v>70.713918648499998</c:v>
                </c:pt>
                <c:pt idx="29">
                  <c:v>70.549606149800013</c:v>
                </c:pt>
                <c:pt idx="30">
                  <c:v>70.907608891400017</c:v>
                </c:pt>
                <c:pt idx="31">
                  <c:v>71.415372454700005</c:v>
                </c:pt>
                <c:pt idx="32">
                  <c:v>71.266594489700012</c:v>
                </c:pt>
                <c:pt idx="33">
                  <c:v>71.296878621200008</c:v>
                </c:pt>
                <c:pt idx="34">
                  <c:v>72.174149072600002</c:v>
                </c:pt>
                <c:pt idx="35">
                  <c:v>72.0129268373</c:v>
                </c:pt>
                <c:pt idx="36">
                  <c:v>71.931262016299996</c:v>
                </c:pt>
                <c:pt idx="37">
                  <c:v>72.346506602000005</c:v>
                </c:pt>
                <c:pt idx="38">
                  <c:v>72.473882131400018</c:v>
                </c:pt>
                <c:pt idx="39">
                  <c:v>72.402295527500002</c:v>
                </c:pt>
                <c:pt idx="40">
                  <c:v>72.83554640780001</c:v>
                </c:pt>
                <c:pt idx="41">
                  <c:v>72.881733925399999</c:v>
                </c:pt>
                <c:pt idx="42">
                  <c:v>73.225587578900004</c:v>
                </c:pt>
                <c:pt idx="43">
                  <c:v>73.413763028600016</c:v>
                </c:pt>
                <c:pt idx="44">
                  <c:v>73.622202869299997</c:v>
                </c:pt>
                <c:pt idx="45">
                  <c:v>73.943428327700019</c:v>
                </c:pt>
                <c:pt idx="46">
                  <c:v>74.13046123460002</c:v>
                </c:pt>
                <c:pt idx="47">
                  <c:v>74.263342560800012</c:v>
                </c:pt>
                <c:pt idx="48">
                  <c:v>74.512124508200003</c:v>
                </c:pt>
                <c:pt idx="49">
                  <c:v>74.714017218800009</c:v>
                </c:pt>
                <c:pt idx="50">
                  <c:v>75.094695386600009</c:v>
                </c:pt>
                <c:pt idx="51">
                  <c:v>75.27988628060001</c:v>
                </c:pt>
                <c:pt idx="52">
                  <c:v>75.245189414900011</c:v>
                </c:pt>
                <c:pt idx="53">
                  <c:v>75.643253125699999</c:v>
                </c:pt>
                <c:pt idx="54">
                  <c:v>75.858152381600007</c:v>
                </c:pt>
                <c:pt idx="55">
                  <c:v>76.255997929700001</c:v>
                </c:pt>
                <c:pt idx="56">
                  <c:v>76.547407069400009</c:v>
                </c:pt>
                <c:pt idx="57">
                  <c:v>77.107001142200005</c:v>
                </c:pt>
                <c:pt idx="58">
                  <c:v>76.960897357100009</c:v>
                </c:pt>
                <c:pt idx="59">
                  <c:v>77.300452980499998</c:v>
                </c:pt>
                <c:pt idx="60">
                  <c:v>84.766734023000012</c:v>
                </c:pt>
                <c:pt idx="61">
                  <c:v>88.727185458500003</c:v>
                </c:pt>
                <c:pt idx="62">
                  <c:v>92.58838860920001</c:v>
                </c:pt>
                <c:pt idx="63">
                  <c:v>94.925061815899994</c:v>
                </c:pt>
                <c:pt idx="64">
                  <c:v>92.478484088599998</c:v>
                </c:pt>
                <c:pt idx="65">
                  <c:v>86.172835357400004</c:v>
                </c:pt>
                <c:pt idx="66">
                  <c:v>85.657141467499997</c:v>
                </c:pt>
                <c:pt idx="67">
                  <c:v>85.149108012200003</c:v>
                </c:pt>
                <c:pt idx="68">
                  <c:v>88.945013042599996</c:v>
                </c:pt>
                <c:pt idx="69">
                  <c:v>88.48262957</c:v>
                </c:pt>
                <c:pt idx="70">
                  <c:v>85.774528743800005</c:v>
                </c:pt>
                <c:pt idx="71">
                  <c:v>86.61423472700001</c:v>
                </c:pt>
                <c:pt idx="72">
                  <c:v>112.2390676922</c:v>
                </c:pt>
                <c:pt idx="73">
                  <c:v>118.6054286288</c:v>
                </c:pt>
                <c:pt idx="74">
                  <c:v>120.58144290679999</c:v>
                </c:pt>
                <c:pt idx="75">
                  <c:v>123.53634422329999</c:v>
                </c:pt>
                <c:pt idx="76">
                  <c:v>107.65716293750002</c:v>
                </c:pt>
                <c:pt idx="77">
                  <c:v>101.05869488090002</c:v>
                </c:pt>
                <c:pt idx="78">
                  <c:v>97.054003648399998</c:v>
                </c:pt>
                <c:pt idx="79">
                  <c:v>94.438532005700011</c:v>
                </c:pt>
                <c:pt idx="80">
                  <c:v>92.754088802599995</c:v>
                </c:pt>
                <c:pt idx="81">
                  <c:v>91.409007800300003</c:v>
                </c:pt>
                <c:pt idx="82">
                  <c:v>89.957629833799999</c:v>
                </c:pt>
                <c:pt idx="83">
                  <c:v>89.221371205100013</c:v>
                </c:pt>
                <c:pt idx="84">
                  <c:v>88.692090502100001</c:v>
                </c:pt>
                <c:pt idx="85">
                  <c:v>87.637172638100012</c:v>
                </c:pt>
                <c:pt idx="86">
                  <c:v>87.253946240000005</c:v>
                </c:pt>
                <c:pt idx="87">
                  <c:v>86.859870183499993</c:v>
                </c:pt>
                <c:pt idx="88">
                  <c:v>86.609516115200023</c:v>
                </c:pt>
                <c:pt idx="89">
                  <c:v>86.172799371800011</c:v>
                </c:pt>
                <c:pt idx="90">
                  <c:v>85.729038447199997</c:v>
                </c:pt>
                <c:pt idx="91">
                  <c:v>85.389482823799995</c:v>
                </c:pt>
                <c:pt idx="92">
                  <c:v>85.142576625800004</c:v>
                </c:pt>
                <c:pt idx="93">
                  <c:v>85.298781119000012</c:v>
                </c:pt>
                <c:pt idx="94">
                  <c:v>85.125762354200006</c:v>
                </c:pt>
              </c:numCache>
            </c:numRef>
          </c:yVal>
          <c:smooth val="0"/>
        </c:ser>
        <c:dLbls>
          <c:showLegendKey val="0"/>
          <c:showVal val="0"/>
          <c:showCatName val="0"/>
          <c:showSerName val="0"/>
          <c:showPercent val="0"/>
          <c:showBubbleSize val="0"/>
        </c:dLbls>
        <c:axId val="289144896"/>
        <c:axId val="289146856"/>
      </c:scatterChart>
      <c:valAx>
        <c:axId val="289144896"/>
        <c:scaling>
          <c:orientation val="minMax"/>
          <c:min val="300"/>
        </c:scaling>
        <c:delete val="0"/>
        <c:axPos val="b"/>
        <c:title>
          <c:tx>
            <c:rich>
              <a:bodyPr/>
              <a:lstStyle/>
              <a:p>
                <a:pPr>
                  <a:defRPr/>
                </a:pPr>
                <a:r>
                  <a:rPr lang="en-US"/>
                  <a:t>Time</a:t>
                </a:r>
                <a:r>
                  <a:rPr lang="en-US" baseline="0"/>
                  <a:t> (s)</a:t>
                </a:r>
                <a:endParaRPr lang="en-US"/>
              </a:p>
            </c:rich>
          </c:tx>
          <c:overlay val="0"/>
        </c:title>
        <c:numFmt formatCode="General" sourceLinked="1"/>
        <c:majorTickMark val="none"/>
        <c:minorTickMark val="none"/>
        <c:tickLblPos val="nextTo"/>
        <c:crossAx val="289146856"/>
        <c:crosses val="autoZero"/>
        <c:crossBetween val="midCat"/>
      </c:valAx>
      <c:valAx>
        <c:axId val="289146856"/>
        <c:scaling>
          <c:orientation val="minMax"/>
        </c:scaling>
        <c:delete val="0"/>
        <c:axPos val="l"/>
        <c:majorGridlines/>
        <c:title>
          <c:tx>
            <c:rich>
              <a:bodyPr/>
              <a:lstStyle/>
              <a:p>
                <a:pPr>
                  <a:defRPr/>
                </a:pPr>
                <a:r>
                  <a:rPr lang="en-US"/>
                  <a:t>Temperature</a:t>
                </a:r>
                <a:r>
                  <a:rPr lang="en-US" baseline="0"/>
                  <a:t> (*F)</a:t>
                </a:r>
                <a:endParaRPr lang="en-US"/>
              </a:p>
            </c:rich>
          </c:tx>
          <c:overlay val="0"/>
        </c:title>
        <c:numFmt formatCode="General" sourceLinked="1"/>
        <c:majorTickMark val="none"/>
        <c:minorTickMark val="none"/>
        <c:tickLblPos val="nextTo"/>
        <c:crossAx val="2891448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167640</xdr:rowOff>
    </xdr:from>
    <xdr:to>
      <xdr:col>7</xdr:col>
      <xdr:colOff>449580</xdr:colOff>
      <xdr:row>28</xdr:row>
      <xdr:rowOff>53340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445770</xdr:colOff>
      <xdr:row>14</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381000</xdr:colOff>
      <xdr:row>96</xdr:row>
      <xdr:rowOff>76200</xdr:rowOff>
    </xdr:from>
    <xdr:to>
      <xdr:col>16</xdr:col>
      <xdr:colOff>464820</xdr:colOff>
      <xdr:row>133</xdr:row>
      <xdr:rowOff>106680</xdr:rowOff>
    </xdr:to>
    <xdr:sp macro="" textlink="">
      <xdr:nvSpPr>
        <xdr:cNvPr id="2" name="TextBox 1"/>
        <xdr:cNvSpPr txBox="1"/>
      </xdr:nvSpPr>
      <xdr:spPr>
        <a:xfrm>
          <a:off x="15247620" y="17632680"/>
          <a:ext cx="3421380" cy="6797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Working fluid Volumes</a:t>
          </a:r>
          <a:br>
            <a:rPr lang="en-US" sz="1100">
              <a:solidFill>
                <a:schemeClr val="dk1"/>
              </a:solidFill>
              <a:effectLst/>
              <a:latin typeface="+mn-lt"/>
              <a:ea typeface="+mn-ea"/>
              <a:cs typeface="+mn-cs"/>
            </a:rPr>
          </a:b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order to properly evaluate the thermo fluid effects within the copper pipes, we first needed to measure the total working fluid volume. This included the hot and cold cylinders, Heater cap, and Cooler cap,  The dead volume is any space not directly involved in doing work on the fluid, which in our case was the copper pipe connecting the hot and cold sides.  </a:t>
          </a:r>
        </a:p>
        <a:p>
          <a:r>
            <a:rPr lang="en-US" sz="1100">
              <a:solidFill>
                <a:schemeClr val="dk1"/>
              </a:solidFill>
              <a:effectLst/>
              <a:latin typeface="+mn-lt"/>
              <a:ea typeface="+mn-ea"/>
              <a:cs typeface="+mn-cs"/>
            </a:rPr>
            <a:t>	</a:t>
          </a:r>
        </a:p>
        <a:p>
          <a:r>
            <a:rPr lang="en-US" sz="1100" i="1" u="sng">
              <a:solidFill>
                <a:schemeClr val="dk1"/>
              </a:solidFill>
              <a:effectLst/>
              <a:latin typeface="+mn-lt"/>
              <a:ea typeface="+mn-ea"/>
              <a:cs typeface="+mn-cs"/>
            </a:rPr>
            <a:t>Hot Side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Volume of Heater Cap (hot dead volume) = 7.75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=127 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Volume of Hot Cylinder = 5.4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=88.5 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Volume of Copper pipes = 4.71in</a:t>
          </a:r>
          <a:r>
            <a:rPr lang="en-US" sz="1100" baseline="30000">
              <a:solidFill>
                <a:schemeClr val="dk1"/>
              </a:solidFill>
              <a:effectLst/>
              <a:latin typeface="+mn-lt"/>
              <a:ea typeface="+mn-ea"/>
              <a:cs typeface="+mn-cs"/>
            </a:rPr>
            <a:t>3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=77.18 </a:t>
          </a:r>
          <a:r>
            <a:rPr lang="en-US" sz="1100">
              <a:solidFill>
                <a:schemeClr val="dk1"/>
              </a:solidFill>
              <a:effectLst/>
              <a:latin typeface="+mn-lt"/>
              <a:ea typeface="+mn-ea"/>
              <a:cs typeface="+mn-cs"/>
            </a:rPr>
            <a:t>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VH</a:t>
          </a:r>
          <a:r>
            <a:rPr lang="en-US" sz="1100" baseline="-25000">
              <a:solidFill>
                <a:schemeClr val="dk1"/>
              </a:solidFill>
              <a:effectLst/>
              <a:latin typeface="+mn-lt"/>
              <a:ea typeface="+mn-ea"/>
              <a:cs typeface="+mn-cs"/>
            </a:rPr>
            <a:t>Total</a:t>
          </a:r>
          <a:r>
            <a:rPr lang="en-US" sz="1100">
              <a:solidFill>
                <a:schemeClr val="dk1"/>
              </a:solidFill>
              <a:effectLst/>
              <a:latin typeface="+mn-lt"/>
              <a:ea typeface="+mn-ea"/>
              <a:cs typeface="+mn-cs"/>
            </a:rPr>
            <a:t> = 17.86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292.67 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i="1" u="sng">
              <a:solidFill>
                <a:schemeClr val="dk1"/>
              </a:solidFill>
              <a:effectLst/>
              <a:latin typeface="+mn-lt"/>
              <a:ea typeface="+mn-ea"/>
              <a:cs typeface="+mn-cs"/>
            </a:rPr>
            <a:t>Cold Side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Volume of Cold Cap (cold dead volume) = 3.36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=55.06 </a:t>
          </a:r>
          <a:r>
            <a:rPr lang="en-US" sz="1100">
              <a:solidFill>
                <a:schemeClr val="dk1"/>
              </a:solidFill>
              <a:effectLst/>
              <a:latin typeface="+mn-lt"/>
              <a:ea typeface="+mn-ea"/>
              <a:cs typeface="+mn-cs"/>
            </a:rPr>
            <a:t>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Volume of Cold Cylinder = 5.4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=88.5 </a:t>
          </a:r>
          <a:r>
            <a:rPr lang="en-US" sz="1100">
              <a:solidFill>
                <a:schemeClr val="dk1"/>
              </a:solidFill>
              <a:effectLst/>
              <a:latin typeface="+mn-lt"/>
              <a:ea typeface="+mn-ea"/>
              <a:cs typeface="+mn-cs"/>
            </a:rPr>
            <a:t>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Volume of Copper pipes = 6.05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=99.14 </a:t>
          </a:r>
          <a:r>
            <a:rPr lang="en-US" sz="1100">
              <a:solidFill>
                <a:schemeClr val="dk1"/>
              </a:solidFill>
              <a:effectLst/>
              <a:latin typeface="+mn-lt"/>
              <a:ea typeface="+mn-ea"/>
              <a:cs typeface="+mn-cs"/>
            </a:rPr>
            <a:t>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VC</a:t>
          </a:r>
          <a:r>
            <a:rPr lang="en-US" sz="1100" baseline="-25000">
              <a:solidFill>
                <a:schemeClr val="dk1"/>
              </a:solidFill>
              <a:effectLst/>
              <a:latin typeface="+mn-lt"/>
              <a:ea typeface="+mn-ea"/>
              <a:cs typeface="+mn-cs"/>
            </a:rPr>
            <a:t>Total </a:t>
          </a:r>
          <a:r>
            <a:rPr lang="en-US" sz="1100">
              <a:solidFill>
                <a:schemeClr val="dk1"/>
              </a:solidFill>
              <a:effectLst/>
              <a:latin typeface="+mn-lt"/>
              <a:ea typeface="+mn-ea"/>
              <a:cs typeface="+mn-cs"/>
            </a:rPr>
            <a:t>= 14.81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242.69 cm</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Regenerator volume = 0.0748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Regen Dead Volume = 10.69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baseline="300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Total dead volume =21.8 in</a:t>
          </a:r>
          <a:r>
            <a:rPr lang="en-US" sz="1100" baseline="30000">
              <a:solidFill>
                <a:schemeClr val="dk1"/>
              </a:solidFill>
              <a:effectLst/>
              <a:latin typeface="+mn-lt"/>
              <a:ea typeface="+mn-ea"/>
              <a:cs typeface="+mn-cs"/>
            </a:rPr>
            <a:t>3</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Total volume = 535.36 cm</a:t>
          </a:r>
          <a:r>
            <a:rPr lang="en-US" sz="1100" baseline="30000">
              <a:solidFill>
                <a:schemeClr val="dk1"/>
              </a:solidFill>
              <a:effectLst/>
              <a:latin typeface="+mn-lt"/>
              <a:ea typeface="+mn-ea"/>
              <a:cs typeface="+mn-cs"/>
            </a:rPr>
            <a:t>3 </a:t>
          </a:r>
          <a:r>
            <a:rPr lang="en-US" sz="1100">
              <a:solidFill>
                <a:schemeClr val="dk1"/>
              </a:solidFill>
              <a:effectLst/>
              <a:latin typeface="+mn-lt"/>
              <a:ea typeface="+mn-ea"/>
              <a:cs typeface="+mn-cs"/>
            </a:rPr>
            <a:t>= .00053536 cubic meters</a:t>
          </a:r>
        </a:p>
        <a:p>
          <a:endParaRPr lang="en-US" sz="1100"/>
        </a:p>
      </xdr:txBody>
    </xdr:sp>
    <xdr:clientData/>
  </xdr:twoCellAnchor>
</xdr:wsDr>
</file>

<file path=xl/tables/table1.xml><?xml version="1.0" encoding="utf-8"?>
<table xmlns="http://schemas.openxmlformats.org/spreadsheetml/2006/main" id="1" name="Table1" displayName="Table1" ref="G99:K114" totalsRowCount="1">
  <autoFilter ref="G99:K113"/>
  <tableColumns count="5">
    <tableColumn id="1" name="Column1"/>
    <tableColumn id="2" name="Highest Temp (F)" totalsRowLabel="Densities(kg/m^3)"/>
    <tableColumn id="3" name="Lowest Temp (F)" totalsRowLabel="Weight (kg)"/>
    <tableColumn id="4" name="Avg (F)"/>
    <tableColumn id="5" name="Column2" totalsRowLabel="Volume (m^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3" sqref="J13:M32"/>
    </sheetView>
  </sheetViews>
  <sheetFormatPr defaultRowHeight="14.4" x14ac:dyDescent="0.3"/>
  <cols>
    <col min="9" max="9" width="20.77734375" bestFit="1" customWidth="1"/>
  </cols>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tabSelected="1" topLeftCell="G107" workbookViewId="0">
      <selection activeCell="I117" sqref="I117"/>
    </sheetView>
  </sheetViews>
  <sheetFormatPr defaultRowHeight="14.4" x14ac:dyDescent="0.3"/>
  <cols>
    <col min="1" max="1" width="16.109375" customWidth="1"/>
    <col min="2" max="2" width="13.44140625" bestFit="1" customWidth="1"/>
    <col min="3" max="3" width="22.88671875" bestFit="1" customWidth="1"/>
    <col min="4" max="4" width="21" bestFit="1" customWidth="1"/>
    <col min="5" max="5" width="22.88671875" bestFit="1" customWidth="1"/>
    <col min="6" max="6" width="21" bestFit="1" customWidth="1"/>
    <col min="7" max="7" width="21.44140625" bestFit="1" customWidth="1"/>
    <col min="8" max="8" width="21" bestFit="1" customWidth="1"/>
    <col min="9" max="9" width="23.33203125" bestFit="1" customWidth="1"/>
    <col min="10" max="10" width="20.5546875" bestFit="1" customWidth="1"/>
    <col min="11" max="12" width="13.109375" bestFit="1" customWidth="1"/>
  </cols>
  <sheetData>
    <row r="1" spans="1:14" x14ac:dyDescent="0.3">
      <c r="A1" t="s">
        <v>0</v>
      </c>
      <c r="B1" t="s">
        <v>1</v>
      </c>
      <c r="C1" t="s">
        <v>2</v>
      </c>
      <c r="D1" t="s">
        <v>3</v>
      </c>
      <c r="E1" t="s">
        <v>4</v>
      </c>
      <c r="F1" t="s">
        <v>5</v>
      </c>
      <c r="G1" t="s">
        <v>6</v>
      </c>
      <c r="H1" t="s">
        <v>7</v>
      </c>
      <c r="I1" t="s">
        <v>8</v>
      </c>
      <c r="J1" t="s">
        <v>9</v>
      </c>
    </row>
    <row r="2" spans="1:14" x14ac:dyDescent="0.3">
      <c r="A2">
        <v>332.57902200000001</v>
      </c>
      <c r="B2">
        <v>55</v>
      </c>
      <c r="C2">
        <v>268.75750099999999</v>
      </c>
      <c r="D2">
        <f>C2*1.1248 - 15.273</f>
        <v>287.02543712479996</v>
      </c>
      <c r="E2">
        <v>-76.405383</v>
      </c>
      <c r="F2">
        <f>E2*(-1.0076) + 58.821</f>
        <v>135.8070639108</v>
      </c>
      <c r="G2">
        <v>99.218382000000005</v>
      </c>
      <c r="H2">
        <f>G2*(1.0568)-13.691</f>
        <v>91.162986097599997</v>
      </c>
      <c r="I2">
        <v>31.358274999999999</v>
      </c>
      <c r="J2">
        <f>I2*1.2495-20.191</f>
        <v>18.991164612500004</v>
      </c>
    </row>
    <row r="3" spans="1:14" x14ac:dyDescent="0.3">
      <c r="A3">
        <v>333.63008300000001</v>
      </c>
      <c r="B3">
        <v>55</v>
      </c>
      <c r="C3">
        <v>270.64874700000001</v>
      </c>
      <c r="D3">
        <f t="shared" ref="D3:D66" si="0">C3*1.1248 - 15.273</f>
        <v>289.15271062559998</v>
      </c>
      <c r="E3">
        <v>-78.817897000000002</v>
      </c>
      <c r="F3">
        <f t="shared" ref="F3:F66" si="1">E3*(-1.0076) + 58.821</f>
        <v>138.23791301720001</v>
      </c>
      <c r="G3">
        <v>101.660704</v>
      </c>
      <c r="H3">
        <f t="shared" ref="H3:H66" si="2">G3*(1.0568)-13.691</f>
        <v>93.744031987199989</v>
      </c>
      <c r="I3">
        <v>31.441558000000001</v>
      </c>
      <c r="J3">
        <f t="shared" ref="J3:J66" si="3">I3*1.2495-20.191</f>
        <v>19.095226721000007</v>
      </c>
    </row>
    <row r="4" spans="1:14" x14ac:dyDescent="0.3">
      <c r="A4">
        <v>334.66614199999998</v>
      </c>
      <c r="B4">
        <v>55</v>
      </c>
      <c r="C4">
        <v>271.41921300000001</v>
      </c>
      <c r="D4">
        <f t="shared" si="0"/>
        <v>290.0193307824</v>
      </c>
      <c r="E4">
        <v>-80.813640000000007</v>
      </c>
      <c r="F4">
        <f t="shared" si="1"/>
        <v>140.24882366400001</v>
      </c>
      <c r="G4">
        <v>103.361996</v>
      </c>
      <c r="H4">
        <f t="shared" si="2"/>
        <v>95.541957372799999</v>
      </c>
      <c r="I4">
        <v>31.397323</v>
      </c>
      <c r="J4">
        <f t="shared" si="3"/>
        <v>19.039955088500005</v>
      </c>
      <c r="M4" t="s">
        <v>10</v>
      </c>
      <c r="N4" t="s">
        <v>11</v>
      </c>
    </row>
    <row r="5" spans="1:14" x14ac:dyDescent="0.3">
      <c r="A5">
        <v>335.67419999999998</v>
      </c>
      <c r="B5">
        <v>55</v>
      </c>
      <c r="C5">
        <v>270.43791099999999</v>
      </c>
      <c r="D5">
        <f t="shared" si="0"/>
        <v>288.91556229279996</v>
      </c>
      <c r="E5">
        <v>-82.969998000000004</v>
      </c>
      <c r="F5">
        <f t="shared" si="1"/>
        <v>142.42156998479999</v>
      </c>
      <c r="G5">
        <v>105.027446</v>
      </c>
      <c r="H5">
        <f t="shared" si="2"/>
        <v>97.302004932799989</v>
      </c>
      <c r="I5">
        <v>31.465629</v>
      </c>
      <c r="J5">
        <f t="shared" si="3"/>
        <v>19.125303435500005</v>
      </c>
      <c r="L5" t="s">
        <v>12</v>
      </c>
      <c r="M5">
        <v>1.2495000000000001</v>
      </c>
      <c r="N5">
        <v>-20.190999999999999</v>
      </c>
    </row>
    <row r="6" spans="1:14" x14ac:dyDescent="0.3">
      <c r="A6">
        <v>336.68325700000003</v>
      </c>
      <c r="B6">
        <v>55</v>
      </c>
      <c r="C6">
        <v>273.29104999999998</v>
      </c>
      <c r="D6">
        <f t="shared" si="0"/>
        <v>292.12477303999998</v>
      </c>
      <c r="E6">
        <v>-84.966391999999999</v>
      </c>
      <c r="F6">
        <f t="shared" si="1"/>
        <v>144.43313657919998</v>
      </c>
      <c r="G6">
        <v>106.37728799999999</v>
      </c>
      <c r="H6">
        <f t="shared" si="2"/>
        <v>98.728517958399991</v>
      </c>
      <c r="I6">
        <v>31.436596999999999</v>
      </c>
      <c r="J6">
        <f t="shared" si="3"/>
        <v>19.089027951500004</v>
      </c>
      <c r="L6" t="s">
        <v>13</v>
      </c>
      <c r="M6">
        <v>1.0568</v>
      </c>
      <c r="N6">
        <v>-13.691000000000001</v>
      </c>
    </row>
    <row r="7" spans="1:14" x14ac:dyDescent="0.3">
      <c r="A7">
        <v>337.75631900000002</v>
      </c>
      <c r="B7">
        <v>55</v>
      </c>
      <c r="C7">
        <v>274.165684</v>
      </c>
      <c r="D7">
        <f t="shared" si="0"/>
        <v>293.10856136319995</v>
      </c>
      <c r="E7">
        <v>-87.005202999999995</v>
      </c>
      <c r="F7">
        <f t="shared" si="1"/>
        <v>146.48744254280001</v>
      </c>
      <c r="G7">
        <v>107.46469999999999</v>
      </c>
      <c r="H7">
        <f t="shared" si="2"/>
        <v>99.877694959999985</v>
      </c>
      <c r="I7">
        <v>31.777691999999998</v>
      </c>
      <c r="J7">
        <f t="shared" si="3"/>
        <v>19.515226154</v>
      </c>
      <c r="L7" t="s">
        <v>14</v>
      </c>
      <c r="M7">
        <v>-1.0076000000000001</v>
      </c>
      <c r="N7">
        <v>58.820999999999998</v>
      </c>
    </row>
    <row r="8" spans="1:14" x14ac:dyDescent="0.3">
      <c r="A8">
        <v>338.76137599999998</v>
      </c>
      <c r="B8">
        <v>55</v>
      </c>
      <c r="C8">
        <v>276.36432600000001</v>
      </c>
      <c r="D8">
        <f t="shared" si="0"/>
        <v>295.58159388479999</v>
      </c>
      <c r="E8">
        <v>-89.183244999999999</v>
      </c>
      <c r="F8">
        <f t="shared" si="1"/>
        <v>148.682037662</v>
      </c>
      <c r="G8">
        <v>107.64582799999999</v>
      </c>
      <c r="H8">
        <f t="shared" si="2"/>
        <v>100.06911103039998</v>
      </c>
      <c r="I8">
        <v>31.760028999999999</v>
      </c>
      <c r="J8">
        <f t="shared" si="3"/>
        <v>19.493156235499999</v>
      </c>
      <c r="L8" t="s">
        <v>15</v>
      </c>
      <c r="M8">
        <v>1.1248</v>
      </c>
      <c r="N8">
        <v>-15.273</v>
      </c>
    </row>
    <row r="9" spans="1:14" x14ac:dyDescent="0.3">
      <c r="A9">
        <v>339.80443500000001</v>
      </c>
      <c r="B9">
        <v>55</v>
      </c>
      <c r="C9">
        <v>279.26045499999998</v>
      </c>
      <c r="D9">
        <f t="shared" si="0"/>
        <v>298.83915978399995</v>
      </c>
      <c r="E9">
        <v>-91.147447</v>
      </c>
      <c r="F9">
        <f t="shared" si="1"/>
        <v>150.66116759720001</v>
      </c>
      <c r="G9">
        <v>107.11141600000001</v>
      </c>
      <c r="H9">
        <f t="shared" si="2"/>
        <v>99.504344428799996</v>
      </c>
      <c r="I9">
        <v>31.747342</v>
      </c>
      <c r="J9">
        <f t="shared" si="3"/>
        <v>19.477303829000004</v>
      </c>
    </row>
    <row r="10" spans="1:14" x14ac:dyDescent="0.3">
      <c r="A10">
        <v>340.83049399999999</v>
      </c>
      <c r="B10">
        <v>55</v>
      </c>
      <c r="C10">
        <v>282.14203199999997</v>
      </c>
      <c r="D10">
        <f t="shared" si="0"/>
        <v>302.08035759359996</v>
      </c>
      <c r="E10">
        <v>-93.192930000000004</v>
      </c>
      <c r="F10">
        <f t="shared" si="1"/>
        <v>152.722196268</v>
      </c>
      <c r="G10">
        <v>107.775175</v>
      </c>
      <c r="H10">
        <f t="shared" si="2"/>
        <v>100.20580493999999</v>
      </c>
      <c r="I10">
        <v>31.700990999999998</v>
      </c>
      <c r="J10">
        <f t="shared" si="3"/>
        <v>19.419388254500003</v>
      </c>
    </row>
    <row r="11" spans="1:14" x14ac:dyDescent="0.3">
      <c r="A11">
        <v>341.87955399999998</v>
      </c>
      <c r="B11">
        <v>55</v>
      </c>
      <c r="C11">
        <v>284.50012299999997</v>
      </c>
      <c r="D11">
        <f t="shared" si="0"/>
        <v>304.73273835039993</v>
      </c>
      <c r="E11">
        <v>-95.055021999999994</v>
      </c>
      <c r="F11">
        <f t="shared" si="1"/>
        <v>154.59844016720001</v>
      </c>
      <c r="G11">
        <v>108.41909200000001</v>
      </c>
      <c r="H11">
        <f t="shared" si="2"/>
        <v>100.88629642559999</v>
      </c>
      <c r="I11">
        <v>31.971806000000001</v>
      </c>
      <c r="J11">
        <f t="shared" si="3"/>
        <v>19.757771597000005</v>
      </c>
    </row>
    <row r="12" spans="1:14" x14ac:dyDescent="0.3">
      <c r="A12">
        <v>342.88061099999999</v>
      </c>
      <c r="B12">
        <v>55</v>
      </c>
      <c r="C12">
        <v>286.862121</v>
      </c>
      <c r="D12">
        <f t="shared" si="0"/>
        <v>307.38951370079997</v>
      </c>
      <c r="E12">
        <v>-97.332204000000004</v>
      </c>
      <c r="F12">
        <f t="shared" si="1"/>
        <v>156.89292875040002</v>
      </c>
      <c r="G12">
        <v>108.097797</v>
      </c>
      <c r="H12">
        <f t="shared" si="2"/>
        <v>100.54675186959999</v>
      </c>
      <c r="I12">
        <v>32.069912000000002</v>
      </c>
      <c r="J12">
        <f t="shared" si="3"/>
        <v>19.880355044000009</v>
      </c>
    </row>
    <row r="13" spans="1:14" x14ac:dyDescent="0.3">
      <c r="A13">
        <v>343.964674</v>
      </c>
      <c r="B13">
        <v>55</v>
      </c>
      <c r="C13">
        <v>288.224355</v>
      </c>
      <c r="D13">
        <f t="shared" si="0"/>
        <v>308.92175450399998</v>
      </c>
      <c r="E13">
        <v>-99.38494</v>
      </c>
      <c r="F13">
        <f t="shared" si="1"/>
        <v>158.96126554400001</v>
      </c>
      <c r="G13">
        <v>109.190229</v>
      </c>
      <c r="H13">
        <f t="shared" si="2"/>
        <v>101.7012340072</v>
      </c>
      <c r="I13">
        <v>31.957540000000002</v>
      </c>
      <c r="J13">
        <f t="shared" si="3"/>
        <v>19.739946230000005</v>
      </c>
    </row>
    <row r="14" spans="1:14" x14ac:dyDescent="0.3">
      <c r="A14">
        <v>345.001733</v>
      </c>
      <c r="B14">
        <v>55</v>
      </c>
      <c r="C14">
        <v>291.22276199999999</v>
      </c>
      <c r="D14">
        <f t="shared" si="0"/>
        <v>312.29436269759998</v>
      </c>
      <c r="E14">
        <v>-101.437752</v>
      </c>
      <c r="F14">
        <f t="shared" si="1"/>
        <v>161.02967891520001</v>
      </c>
      <c r="G14">
        <v>110.298985</v>
      </c>
      <c r="H14">
        <f t="shared" si="2"/>
        <v>102.87296734799999</v>
      </c>
      <c r="I14">
        <v>31.979903</v>
      </c>
      <c r="J14">
        <f t="shared" si="3"/>
        <v>19.7678887985</v>
      </c>
    </row>
    <row r="15" spans="1:14" x14ac:dyDescent="0.3">
      <c r="A15">
        <v>346.08579500000002</v>
      </c>
      <c r="B15">
        <v>55</v>
      </c>
      <c r="C15">
        <v>295.70968599999998</v>
      </c>
      <c r="D15">
        <f t="shared" si="0"/>
        <v>317.34125481279995</v>
      </c>
      <c r="E15">
        <v>-103.80047</v>
      </c>
      <c r="F15">
        <f t="shared" si="1"/>
        <v>163.41035357200002</v>
      </c>
      <c r="G15">
        <v>111.39630699999999</v>
      </c>
      <c r="H15">
        <f t="shared" si="2"/>
        <v>104.03261723759998</v>
      </c>
      <c r="I15">
        <v>31.981380999999999</v>
      </c>
      <c r="J15">
        <f t="shared" si="3"/>
        <v>19.769735559500003</v>
      </c>
    </row>
    <row r="16" spans="1:14" x14ac:dyDescent="0.3">
      <c r="A16">
        <v>347.099853</v>
      </c>
      <c r="B16">
        <v>55</v>
      </c>
      <c r="C16">
        <v>296.61409600000002</v>
      </c>
      <c r="D16">
        <f t="shared" si="0"/>
        <v>318.3585351808</v>
      </c>
      <c r="E16">
        <v>-105.70126999999999</v>
      </c>
      <c r="F16">
        <f t="shared" si="1"/>
        <v>165.32559965199999</v>
      </c>
      <c r="G16">
        <v>112.539202</v>
      </c>
      <c r="H16">
        <f t="shared" si="2"/>
        <v>105.24042867359999</v>
      </c>
      <c r="I16">
        <v>31.989498999999999</v>
      </c>
      <c r="J16">
        <f t="shared" si="3"/>
        <v>19.779879000499999</v>
      </c>
    </row>
    <row r="17" spans="1:10" x14ac:dyDescent="0.3">
      <c r="A17">
        <v>348.186915</v>
      </c>
      <c r="B17">
        <v>55</v>
      </c>
      <c r="C17">
        <v>304.179528</v>
      </c>
      <c r="D17">
        <f t="shared" si="0"/>
        <v>326.86813309439998</v>
      </c>
      <c r="E17">
        <v>-107.857703</v>
      </c>
      <c r="F17">
        <f t="shared" si="1"/>
        <v>167.4984215428</v>
      </c>
      <c r="G17">
        <v>111.338346</v>
      </c>
      <c r="H17">
        <f t="shared" si="2"/>
        <v>103.9713640528</v>
      </c>
      <c r="I17">
        <v>32.222906000000002</v>
      </c>
      <c r="J17">
        <f t="shared" si="3"/>
        <v>20.071521047000008</v>
      </c>
    </row>
    <row r="18" spans="1:10" x14ac:dyDescent="0.3">
      <c r="A18">
        <v>349.19297299999999</v>
      </c>
      <c r="B18">
        <v>55</v>
      </c>
      <c r="C18">
        <v>306.81402300000002</v>
      </c>
      <c r="D18">
        <f t="shared" si="0"/>
        <v>329.8314130704</v>
      </c>
      <c r="E18">
        <v>-109.899603</v>
      </c>
      <c r="F18">
        <f t="shared" si="1"/>
        <v>169.55583998280002</v>
      </c>
      <c r="G18">
        <v>110.80771</v>
      </c>
      <c r="H18">
        <f t="shared" si="2"/>
        <v>103.410587928</v>
      </c>
      <c r="I18">
        <v>32.263539999999999</v>
      </c>
      <c r="J18">
        <f t="shared" si="3"/>
        <v>20.12229323</v>
      </c>
    </row>
    <row r="19" spans="1:10" x14ac:dyDescent="0.3">
      <c r="A19">
        <v>350.21203100000002</v>
      </c>
      <c r="B19">
        <v>55</v>
      </c>
      <c r="C19">
        <v>312.899517</v>
      </c>
      <c r="D19">
        <f t="shared" si="0"/>
        <v>336.67637672159998</v>
      </c>
      <c r="E19">
        <v>-112.147522</v>
      </c>
      <c r="F19">
        <f t="shared" si="1"/>
        <v>171.8208431672</v>
      </c>
      <c r="G19">
        <v>109.01241899999999</v>
      </c>
      <c r="H19">
        <f t="shared" si="2"/>
        <v>101.51332439919999</v>
      </c>
      <c r="I19">
        <v>32.431412999999999</v>
      </c>
      <c r="J19">
        <f t="shared" si="3"/>
        <v>20.332050543499999</v>
      </c>
    </row>
    <row r="20" spans="1:10" x14ac:dyDescent="0.3">
      <c r="A20">
        <v>351.23508900000002</v>
      </c>
      <c r="B20">
        <v>55</v>
      </c>
      <c r="C20">
        <v>318.43017400000002</v>
      </c>
      <c r="D20">
        <f t="shared" si="0"/>
        <v>342.89725971519999</v>
      </c>
      <c r="E20">
        <v>-114.401003</v>
      </c>
      <c r="F20">
        <f t="shared" si="1"/>
        <v>174.09145062280001</v>
      </c>
      <c r="G20">
        <v>106.254797</v>
      </c>
      <c r="H20">
        <f t="shared" si="2"/>
        <v>98.599069469599996</v>
      </c>
      <c r="I20">
        <v>32.431579999999997</v>
      </c>
      <c r="J20">
        <f t="shared" si="3"/>
        <v>20.33225921</v>
      </c>
    </row>
    <row r="21" spans="1:10" x14ac:dyDescent="0.3">
      <c r="A21">
        <v>352.28615000000002</v>
      </c>
      <c r="B21">
        <v>55</v>
      </c>
      <c r="C21">
        <v>323.53475700000001</v>
      </c>
      <c r="D21">
        <f t="shared" si="0"/>
        <v>348.63889467360002</v>
      </c>
      <c r="E21">
        <v>-116.83332900000001</v>
      </c>
      <c r="F21">
        <f t="shared" si="1"/>
        <v>176.54226230040001</v>
      </c>
      <c r="G21">
        <v>105.713511</v>
      </c>
      <c r="H21">
        <f t="shared" si="2"/>
        <v>98.027038424799997</v>
      </c>
      <c r="I21">
        <v>32.587805000000003</v>
      </c>
      <c r="J21">
        <f t="shared" si="3"/>
        <v>20.527462347500009</v>
      </c>
    </row>
    <row r="22" spans="1:10" x14ac:dyDescent="0.3">
      <c r="A22">
        <v>353.30520799999999</v>
      </c>
      <c r="B22">
        <v>55</v>
      </c>
      <c r="C22">
        <v>319.96777300000002</v>
      </c>
      <c r="D22">
        <f t="shared" si="0"/>
        <v>344.62675107040002</v>
      </c>
      <c r="E22">
        <v>-119.309637</v>
      </c>
      <c r="F22">
        <f t="shared" si="1"/>
        <v>179.0373902412</v>
      </c>
      <c r="G22">
        <v>104.552089</v>
      </c>
      <c r="H22">
        <f t="shared" si="2"/>
        <v>96.79964765519999</v>
      </c>
      <c r="I22">
        <v>32.529685000000001</v>
      </c>
      <c r="J22">
        <f t="shared" si="3"/>
        <v>20.454841407500002</v>
      </c>
    </row>
    <row r="23" spans="1:10" x14ac:dyDescent="0.3">
      <c r="A23">
        <v>354.368268</v>
      </c>
      <c r="B23">
        <v>55</v>
      </c>
      <c r="C23">
        <v>316.87889699999999</v>
      </c>
      <c r="D23">
        <f t="shared" si="0"/>
        <v>341.15238334559996</v>
      </c>
      <c r="E23">
        <v>-122.118897</v>
      </c>
      <c r="F23">
        <f t="shared" si="1"/>
        <v>181.86800061720001</v>
      </c>
      <c r="G23">
        <v>104.106222</v>
      </c>
      <c r="H23">
        <f t="shared" si="2"/>
        <v>96.328455409599997</v>
      </c>
      <c r="I23">
        <v>32.740842999999998</v>
      </c>
      <c r="J23">
        <f t="shared" si="3"/>
        <v>20.718683328500003</v>
      </c>
    </row>
    <row r="24" spans="1:10" x14ac:dyDescent="0.3">
      <c r="A24">
        <v>355.43932999999998</v>
      </c>
      <c r="B24">
        <v>55</v>
      </c>
      <c r="C24">
        <v>322.61278600000003</v>
      </c>
      <c r="D24">
        <f t="shared" si="0"/>
        <v>347.60186169280001</v>
      </c>
      <c r="E24">
        <v>-124.52555599999999</v>
      </c>
      <c r="F24">
        <f t="shared" si="1"/>
        <v>184.29295022560001</v>
      </c>
      <c r="G24">
        <v>104.550057</v>
      </c>
      <c r="H24">
        <f t="shared" si="2"/>
        <v>96.797500237599991</v>
      </c>
      <c r="I24">
        <v>32.862350999999997</v>
      </c>
      <c r="J24">
        <f t="shared" si="3"/>
        <v>20.870507574499999</v>
      </c>
    </row>
    <row r="25" spans="1:10" x14ac:dyDescent="0.3">
      <c r="A25">
        <v>356.49839100000003</v>
      </c>
      <c r="B25">
        <v>55</v>
      </c>
      <c r="C25">
        <v>322.54239799999999</v>
      </c>
      <c r="D25">
        <f t="shared" si="0"/>
        <v>347.52268927039995</v>
      </c>
      <c r="E25">
        <v>-127.311757</v>
      </c>
      <c r="F25">
        <f t="shared" si="1"/>
        <v>187.10032635320002</v>
      </c>
      <c r="G25">
        <v>105.24225800000001</v>
      </c>
      <c r="H25">
        <f t="shared" si="2"/>
        <v>97.5290182544</v>
      </c>
      <c r="I25">
        <v>32.866605999999997</v>
      </c>
      <c r="J25">
        <f t="shared" si="3"/>
        <v>20.875824196999996</v>
      </c>
    </row>
    <row r="26" spans="1:10" x14ac:dyDescent="0.3">
      <c r="A26">
        <v>357.58645200000001</v>
      </c>
      <c r="B26">
        <v>55</v>
      </c>
      <c r="C26">
        <v>321.85401000000002</v>
      </c>
      <c r="D26">
        <f t="shared" si="0"/>
        <v>346.74839044800001</v>
      </c>
      <c r="E26">
        <v>-130.05265</v>
      </c>
      <c r="F26">
        <f t="shared" si="1"/>
        <v>189.86205014000001</v>
      </c>
      <c r="G26">
        <v>106.02015900000001</v>
      </c>
      <c r="H26">
        <f t="shared" si="2"/>
        <v>98.351104031199995</v>
      </c>
      <c r="I26">
        <v>33.037430999999998</v>
      </c>
      <c r="J26">
        <f t="shared" si="3"/>
        <v>21.0892700345</v>
      </c>
    </row>
    <row r="27" spans="1:10" x14ac:dyDescent="0.3">
      <c r="A27">
        <v>358.62251199999997</v>
      </c>
      <c r="B27">
        <v>55</v>
      </c>
      <c r="C27">
        <v>324.27485899999999</v>
      </c>
      <c r="D27">
        <f t="shared" si="0"/>
        <v>349.47136140319998</v>
      </c>
      <c r="E27">
        <v>-132.44463999999999</v>
      </c>
      <c r="F27">
        <f t="shared" si="1"/>
        <v>192.272219264</v>
      </c>
      <c r="G27">
        <v>106.727484</v>
      </c>
      <c r="H27">
        <f t="shared" si="2"/>
        <v>99.0986050912</v>
      </c>
      <c r="I27">
        <v>33.047659000000003</v>
      </c>
      <c r="J27">
        <f t="shared" si="3"/>
        <v>21.102049920500004</v>
      </c>
    </row>
    <row r="28" spans="1:10" x14ac:dyDescent="0.3">
      <c r="A28">
        <v>359.70457399999998</v>
      </c>
      <c r="B28">
        <v>55</v>
      </c>
      <c r="C28">
        <v>318.844765</v>
      </c>
      <c r="D28">
        <f t="shared" si="0"/>
        <v>343.36359167199998</v>
      </c>
      <c r="E28">
        <v>-135.39228600000001</v>
      </c>
      <c r="F28">
        <f t="shared" si="1"/>
        <v>195.24226737360001</v>
      </c>
      <c r="G28">
        <v>107.45440499999999</v>
      </c>
      <c r="H28">
        <f t="shared" si="2"/>
        <v>99.866815203999991</v>
      </c>
      <c r="I28">
        <v>33.258947999999997</v>
      </c>
      <c r="J28">
        <f t="shared" si="3"/>
        <v>21.366055526</v>
      </c>
    </row>
    <row r="29" spans="1:10" x14ac:dyDescent="0.3">
      <c r="A29">
        <v>360.783636</v>
      </c>
      <c r="B29">
        <v>55</v>
      </c>
      <c r="C29">
        <v>312.19511399999999</v>
      </c>
      <c r="D29">
        <f t="shared" si="0"/>
        <v>335.88406422719999</v>
      </c>
      <c r="E29">
        <v>-137.87947500000001</v>
      </c>
      <c r="F29">
        <f t="shared" si="1"/>
        <v>197.74835901000003</v>
      </c>
      <c r="G29">
        <v>107.83562999999999</v>
      </c>
      <c r="H29">
        <f t="shared" si="2"/>
        <v>100.26969378399998</v>
      </c>
      <c r="I29">
        <v>33.091096999999998</v>
      </c>
      <c r="J29">
        <f t="shared" si="3"/>
        <v>21.156325701499998</v>
      </c>
    </row>
    <row r="30" spans="1:10" x14ac:dyDescent="0.3">
      <c r="A30">
        <v>361.875698</v>
      </c>
      <c r="B30">
        <v>55</v>
      </c>
      <c r="C30">
        <v>309.96123499999999</v>
      </c>
      <c r="D30">
        <f t="shared" si="0"/>
        <v>333.37139712799996</v>
      </c>
      <c r="E30">
        <v>-140.537172</v>
      </c>
      <c r="F30">
        <f t="shared" si="1"/>
        <v>200.42625450720001</v>
      </c>
      <c r="G30">
        <v>108.861397</v>
      </c>
      <c r="H30">
        <f t="shared" si="2"/>
        <v>101.35372434959999</v>
      </c>
      <c r="I30">
        <v>33.372335</v>
      </c>
      <c r="J30">
        <f t="shared" si="3"/>
        <v>21.507732582500001</v>
      </c>
    </row>
    <row r="31" spans="1:10" x14ac:dyDescent="0.3">
      <c r="A31">
        <v>362.96375999999998</v>
      </c>
      <c r="B31">
        <v>55</v>
      </c>
      <c r="C31">
        <v>316.69916000000001</v>
      </c>
      <c r="D31">
        <f t="shared" si="0"/>
        <v>340.950215168</v>
      </c>
      <c r="E31">
        <v>-142.73312999999999</v>
      </c>
      <c r="F31">
        <f t="shared" si="1"/>
        <v>202.638901788</v>
      </c>
      <c r="G31">
        <v>109.980536</v>
      </c>
      <c r="H31">
        <f t="shared" si="2"/>
        <v>102.53643044479999</v>
      </c>
      <c r="I31">
        <v>33.299278000000001</v>
      </c>
      <c r="J31">
        <f t="shared" si="3"/>
        <v>21.416447861000005</v>
      </c>
    </row>
    <row r="32" spans="1:10" x14ac:dyDescent="0.3">
      <c r="A32">
        <v>364.04482200000001</v>
      </c>
      <c r="B32">
        <v>55</v>
      </c>
      <c r="C32">
        <v>318.60428000000002</v>
      </c>
      <c r="D32">
        <f t="shared" si="0"/>
        <v>343.09309414400002</v>
      </c>
      <c r="E32">
        <v>-144.568084</v>
      </c>
      <c r="F32">
        <f t="shared" si="1"/>
        <v>204.4878014384</v>
      </c>
      <c r="G32">
        <v>111.50952700000001</v>
      </c>
      <c r="H32">
        <f t="shared" si="2"/>
        <v>104.1522681336</v>
      </c>
      <c r="I32">
        <v>33.458454000000003</v>
      </c>
      <c r="J32">
        <f t="shared" si="3"/>
        <v>21.61533827300001</v>
      </c>
    </row>
    <row r="33" spans="1:10" x14ac:dyDescent="0.3">
      <c r="A33">
        <v>365.14088500000003</v>
      </c>
      <c r="B33">
        <v>55</v>
      </c>
      <c r="C33">
        <v>322.564933</v>
      </c>
      <c r="D33">
        <f t="shared" si="0"/>
        <v>347.54803663839999</v>
      </c>
      <c r="E33">
        <v>-146.254062</v>
      </c>
      <c r="F33">
        <f t="shared" si="1"/>
        <v>206.18659287120002</v>
      </c>
      <c r="G33">
        <v>112.967519</v>
      </c>
      <c r="H33">
        <f t="shared" si="2"/>
        <v>105.69307407919999</v>
      </c>
      <c r="I33">
        <v>33.684216999999997</v>
      </c>
      <c r="J33">
        <f t="shared" si="3"/>
        <v>21.897429141500002</v>
      </c>
    </row>
    <row r="34" spans="1:10" x14ac:dyDescent="0.3">
      <c r="A34">
        <v>366.171944</v>
      </c>
      <c r="B34">
        <v>55</v>
      </c>
      <c r="C34">
        <v>324.79877900000002</v>
      </c>
      <c r="D34">
        <f t="shared" si="0"/>
        <v>350.06066661919999</v>
      </c>
      <c r="E34">
        <v>-148.22014100000001</v>
      </c>
      <c r="F34">
        <f t="shared" si="1"/>
        <v>208.16761407160001</v>
      </c>
      <c r="G34">
        <v>114.498385</v>
      </c>
      <c r="H34">
        <f t="shared" si="2"/>
        <v>107.31089326799999</v>
      </c>
      <c r="I34">
        <v>33.618067000000003</v>
      </c>
      <c r="J34">
        <f t="shared" si="3"/>
        <v>21.814774716500008</v>
      </c>
    </row>
    <row r="35" spans="1:10" x14ac:dyDescent="0.3">
      <c r="A35">
        <v>367.25200599999999</v>
      </c>
      <c r="B35">
        <v>55</v>
      </c>
      <c r="C35">
        <v>330.18090899999999</v>
      </c>
      <c r="D35">
        <f t="shared" si="0"/>
        <v>356.11448644319995</v>
      </c>
      <c r="E35">
        <v>-149.49256</v>
      </c>
      <c r="F35">
        <f t="shared" si="1"/>
        <v>209.44970345600001</v>
      </c>
      <c r="G35">
        <v>115.790415</v>
      </c>
      <c r="H35">
        <f t="shared" si="2"/>
        <v>108.67631057199999</v>
      </c>
      <c r="I35">
        <v>33.631532</v>
      </c>
      <c r="J35">
        <f t="shared" si="3"/>
        <v>21.831599234000006</v>
      </c>
    </row>
    <row r="36" spans="1:10" x14ac:dyDescent="0.3">
      <c r="A36">
        <v>368.315066</v>
      </c>
      <c r="B36">
        <v>55</v>
      </c>
      <c r="C36">
        <v>333.88038299999999</v>
      </c>
      <c r="D36">
        <f t="shared" si="0"/>
        <v>360.27565479839996</v>
      </c>
      <c r="E36">
        <v>-150.59254300000001</v>
      </c>
      <c r="F36">
        <f t="shared" si="1"/>
        <v>210.55804632680002</v>
      </c>
      <c r="G36">
        <v>117.155131</v>
      </c>
      <c r="H36">
        <f t="shared" si="2"/>
        <v>110.11854244079998</v>
      </c>
      <c r="I36">
        <v>34.021585999999999</v>
      </c>
      <c r="J36">
        <f t="shared" si="3"/>
        <v>22.318971706999999</v>
      </c>
    </row>
    <row r="37" spans="1:10" x14ac:dyDescent="0.3">
      <c r="A37">
        <v>369.44313</v>
      </c>
      <c r="B37">
        <v>55</v>
      </c>
      <c r="C37">
        <v>334.24911800000001</v>
      </c>
      <c r="D37">
        <f t="shared" si="0"/>
        <v>360.69040792639998</v>
      </c>
      <c r="E37">
        <v>-152.15030999999999</v>
      </c>
      <c r="F37">
        <f t="shared" si="1"/>
        <v>212.127652356</v>
      </c>
      <c r="G37">
        <v>118.58779</v>
      </c>
      <c r="H37">
        <f t="shared" si="2"/>
        <v>111.632576472</v>
      </c>
      <c r="I37">
        <v>33.949902999999999</v>
      </c>
      <c r="J37">
        <f t="shared" si="3"/>
        <v>22.229403798500005</v>
      </c>
    </row>
    <row r="38" spans="1:10" x14ac:dyDescent="0.3">
      <c r="A38">
        <v>370.54219399999999</v>
      </c>
      <c r="B38">
        <v>55</v>
      </c>
      <c r="C38">
        <v>336.821485</v>
      </c>
      <c r="D38">
        <f t="shared" si="0"/>
        <v>363.58380632799998</v>
      </c>
      <c r="E38">
        <v>-153.47742600000001</v>
      </c>
      <c r="F38">
        <f t="shared" si="1"/>
        <v>213.46485443760002</v>
      </c>
      <c r="G38">
        <v>119.80063699999999</v>
      </c>
      <c r="H38">
        <f t="shared" si="2"/>
        <v>112.91431318159999</v>
      </c>
      <c r="I38">
        <v>33.913592999999999</v>
      </c>
      <c r="J38">
        <f t="shared" si="3"/>
        <v>22.184034453500001</v>
      </c>
    </row>
    <row r="39" spans="1:10" x14ac:dyDescent="0.3">
      <c r="A39">
        <v>371.629256</v>
      </c>
      <c r="B39">
        <v>55</v>
      </c>
      <c r="C39">
        <v>340.09515599999997</v>
      </c>
      <c r="D39">
        <f t="shared" si="0"/>
        <v>367.26603146879995</v>
      </c>
      <c r="E39">
        <v>-155.08419499999999</v>
      </c>
      <c r="F39">
        <f t="shared" si="1"/>
        <v>215.08383488199999</v>
      </c>
      <c r="G39">
        <v>121.167822</v>
      </c>
      <c r="H39">
        <f t="shared" si="2"/>
        <v>114.35915428959999</v>
      </c>
      <c r="I39">
        <v>34.098219999999998</v>
      </c>
      <c r="J39">
        <f t="shared" si="3"/>
        <v>22.414725890000003</v>
      </c>
    </row>
    <row r="40" spans="1:10" x14ac:dyDescent="0.3">
      <c r="A40">
        <v>372.73831899999999</v>
      </c>
      <c r="B40">
        <v>55</v>
      </c>
      <c r="C40">
        <v>344.24242400000003</v>
      </c>
      <c r="D40">
        <f t="shared" si="0"/>
        <v>371.93087851519999</v>
      </c>
      <c r="E40">
        <v>-156.87869599999999</v>
      </c>
      <c r="F40">
        <f t="shared" si="1"/>
        <v>216.89197408959998</v>
      </c>
      <c r="G40">
        <v>122.492189</v>
      </c>
      <c r="H40">
        <f t="shared" si="2"/>
        <v>115.75874533519999</v>
      </c>
      <c r="I40">
        <v>34.154854</v>
      </c>
      <c r="J40">
        <f t="shared" si="3"/>
        <v>22.485490073000005</v>
      </c>
    </row>
    <row r="41" spans="1:10" x14ac:dyDescent="0.3">
      <c r="A41">
        <v>373.84238199999999</v>
      </c>
      <c r="B41">
        <v>55</v>
      </c>
      <c r="C41">
        <v>344.96129300000001</v>
      </c>
      <c r="D41">
        <f t="shared" si="0"/>
        <v>372.73946236640001</v>
      </c>
      <c r="E41">
        <v>-158.593411</v>
      </c>
      <c r="F41">
        <f t="shared" si="1"/>
        <v>218.6197209236</v>
      </c>
      <c r="G41">
        <v>123.507761</v>
      </c>
      <c r="H41">
        <f t="shared" si="2"/>
        <v>116.83200182479999</v>
      </c>
      <c r="I41">
        <v>34.123024999999998</v>
      </c>
      <c r="J41">
        <f t="shared" si="3"/>
        <v>22.445719737500003</v>
      </c>
    </row>
    <row r="42" spans="1:10" x14ac:dyDescent="0.3">
      <c r="A42">
        <v>374.94844599999999</v>
      </c>
      <c r="B42">
        <v>55</v>
      </c>
      <c r="C42">
        <v>345.704564</v>
      </c>
      <c r="D42">
        <f t="shared" si="0"/>
        <v>373.57549358720001</v>
      </c>
      <c r="E42">
        <v>-160.795061</v>
      </c>
      <c r="F42">
        <f t="shared" si="1"/>
        <v>220.83810346360002</v>
      </c>
      <c r="G42">
        <v>124.746404</v>
      </c>
      <c r="H42">
        <f t="shared" si="2"/>
        <v>118.1409997472</v>
      </c>
      <c r="I42">
        <v>34.315657999999999</v>
      </c>
      <c r="J42">
        <f t="shared" si="3"/>
        <v>22.686414671000005</v>
      </c>
    </row>
    <row r="43" spans="1:10" x14ac:dyDescent="0.3">
      <c r="A43">
        <v>376.06151</v>
      </c>
      <c r="B43">
        <v>55</v>
      </c>
      <c r="C43">
        <v>353.96025100000003</v>
      </c>
      <c r="D43">
        <f t="shared" si="0"/>
        <v>382.8614903248</v>
      </c>
      <c r="E43">
        <v>-162.79946100000001</v>
      </c>
      <c r="F43">
        <f t="shared" si="1"/>
        <v>222.85773690360003</v>
      </c>
      <c r="G43">
        <v>125.947501</v>
      </c>
      <c r="H43">
        <f t="shared" si="2"/>
        <v>119.41031905680001</v>
      </c>
      <c r="I43">
        <v>34.336193999999999</v>
      </c>
      <c r="J43">
        <f t="shared" si="3"/>
        <v>22.712074402999999</v>
      </c>
    </row>
    <row r="44" spans="1:10" x14ac:dyDescent="0.3">
      <c r="A44">
        <v>377.23857700000002</v>
      </c>
      <c r="B44">
        <v>55</v>
      </c>
      <c r="C44">
        <v>357.522829</v>
      </c>
      <c r="D44">
        <f t="shared" si="0"/>
        <v>386.86867805919996</v>
      </c>
      <c r="E44">
        <v>-165.15861100000001</v>
      </c>
      <c r="F44">
        <f t="shared" si="1"/>
        <v>225.23481644360001</v>
      </c>
      <c r="G44">
        <v>127.50862100000001</v>
      </c>
      <c r="H44">
        <f t="shared" si="2"/>
        <v>121.06011067279999</v>
      </c>
      <c r="I44">
        <v>34.489078999999997</v>
      </c>
      <c r="J44">
        <f t="shared" si="3"/>
        <v>22.9031042105</v>
      </c>
    </row>
    <row r="45" spans="1:10" x14ac:dyDescent="0.3">
      <c r="A45">
        <v>378.37164200000001</v>
      </c>
      <c r="B45">
        <v>55</v>
      </c>
      <c r="C45">
        <v>360.704994</v>
      </c>
      <c r="D45">
        <f t="shared" si="0"/>
        <v>390.44797725119997</v>
      </c>
      <c r="E45">
        <v>-167.46603500000001</v>
      </c>
      <c r="F45">
        <f t="shared" si="1"/>
        <v>227.55977686600002</v>
      </c>
      <c r="G45">
        <v>128.974209</v>
      </c>
      <c r="H45">
        <f t="shared" si="2"/>
        <v>122.6089440712</v>
      </c>
      <c r="I45">
        <v>34.572746000000002</v>
      </c>
      <c r="J45">
        <f t="shared" si="3"/>
        <v>23.007646127000005</v>
      </c>
    </row>
    <row r="46" spans="1:10" x14ac:dyDescent="0.3">
      <c r="A46">
        <v>379.530708</v>
      </c>
      <c r="B46">
        <v>55</v>
      </c>
      <c r="C46">
        <v>362.76855399999999</v>
      </c>
      <c r="D46">
        <f t="shared" si="0"/>
        <v>392.76906953919996</v>
      </c>
      <c r="E46">
        <v>-169.77194399999999</v>
      </c>
      <c r="F46">
        <f t="shared" si="1"/>
        <v>229.8832107744</v>
      </c>
      <c r="G46">
        <v>130.51110800000001</v>
      </c>
      <c r="H46">
        <f t="shared" si="2"/>
        <v>124.23313893439999</v>
      </c>
      <c r="I46">
        <v>34.665422999999997</v>
      </c>
      <c r="J46">
        <f t="shared" si="3"/>
        <v>23.123446038500003</v>
      </c>
    </row>
    <row r="47" spans="1:10" x14ac:dyDescent="0.3">
      <c r="A47">
        <v>380.68077399999999</v>
      </c>
      <c r="B47">
        <v>55</v>
      </c>
      <c r="C47">
        <v>358.63828599999999</v>
      </c>
      <c r="D47">
        <f t="shared" si="0"/>
        <v>388.12334409279998</v>
      </c>
      <c r="E47">
        <v>-172.52580900000001</v>
      </c>
      <c r="F47">
        <f t="shared" si="1"/>
        <v>232.65800514840001</v>
      </c>
      <c r="G47">
        <v>131.72960800000001</v>
      </c>
      <c r="H47">
        <f t="shared" si="2"/>
        <v>125.5208497344</v>
      </c>
      <c r="I47">
        <v>34.808247000000001</v>
      </c>
      <c r="J47">
        <f t="shared" si="3"/>
        <v>23.301904626500008</v>
      </c>
    </row>
    <row r="48" spans="1:10" x14ac:dyDescent="0.3">
      <c r="A48">
        <v>381.82583899999997</v>
      </c>
      <c r="B48">
        <v>55</v>
      </c>
      <c r="C48">
        <v>364.28285899999997</v>
      </c>
      <c r="D48">
        <f t="shared" si="0"/>
        <v>394.47235980319994</v>
      </c>
      <c r="E48">
        <v>-175.065338</v>
      </c>
      <c r="F48">
        <f t="shared" si="1"/>
        <v>235.21683456880001</v>
      </c>
      <c r="G48">
        <v>133.13857200000001</v>
      </c>
      <c r="H48">
        <f t="shared" si="2"/>
        <v>127.00984288960001</v>
      </c>
      <c r="I48">
        <v>34.891406000000003</v>
      </c>
      <c r="J48">
        <f t="shared" si="3"/>
        <v>23.405811797000009</v>
      </c>
    </row>
    <row r="49" spans="1:10" x14ac:dyDescent="0.3">
      <c r="A49">
        <v>382.97990499999997</v>
      </c>
      <c r="B49">
        <v>55</v>
      </c>
      <c r="C49">
        <v>365.73168299999998</v>
      </c>
      <c r="D49">
        <f t="shared" si="0"/>
        <v>396.10199703839993</v>
      </c>
      <c r="E49">
        <v>-177.418215</v>
      </c>
      <c r="F49">
        <f t="shared" si="1"/>
        <v>237.58759343400001</v>
      </c>
      <c r="G49">
        <v>135.06450100000001</v>
      </c>
      <c r="H49">
        <f t="shared" si="2"/>
        <v>129.04516465680001</v>
      </c>
      <c r="I49">
        <v>34.950488</v>
      </c>
      <c r="J49">
        <f t="shared" si="3"/>
        <v>23.479634756000006</v>
      </c>
    </row>
    <row r="50" spans="1:10" x14ac:dyDescent="0.3">
      <c r="A50">
        <v>384.11896999999999</v>
      </c>
      <c r="B50">
        <v>55</v>
      </c>
      <c r="C50">
        <v>366.95974799999999</v>
      </c>
      <c r="D50">
        <f t="shared" si="0"/>
        <v>397.48332455039997</v>
      </c>
      <c r="E50">
        <v>-179.60963599999999</v>
      </c>
      <c r="F50">
        <f t="shared" si="1"/>
        <v>239.79566923359999</v>
      </c>
      <c r="G50">
        <v>136.873785</v>
      </c>
      <c r="H50">
        <f t="shared" si="2"/>
        <v>130.957215988</v>
      </c>
      <c r="I50">
        <v>35.061101999999998</v>
      </c>
      <c r="J50">
        <f t="shared" si="3"/>
        <v>23.617846949</v>
      </c>
    </row>
    <row r="51" spans="1:10" x14ac:dyDescent="0.3">
      <c r="A51">
        <v>385.27303599999999</v>
      </c>
      <c r="B51">
        <v>55</v>
      </c>
      <c r="C51">
        <v>370.44514199999998</v>
      </c>
      <c r="D51">
        <f t="shared" si="0"/>
        <v>401.40369572159995</v>
      </c>
      <c r="E51">
        <v>-181.78818200000001</v>
      </c>
      <c r="F51">
        <f t="shared" si="1"/>
        <v>241.99077218320002</v>
      </c>
      <c r="G51">
        <v>139.73038099999999</v>
      </c>
      <c r="H51">
        <f t="shared" si="2"/>
        <v>133.97606664079998</v>
      </c>
      <c r="I51">
        <v>35.150868000000003</v>
      </c>
      <c r="J51">
        <f t="shared" si="3"/>
        <v>23.730009566000003</v>
      </c>
    </row>
    <row r="52" spans="1:10" x14ac:dyDescent="0.3">
      <c r="A52">
        <v>386.43010299999997</v>
      </c>
      <c r="B52">
        <v>55</v>
      </c>
      <c r="C52">
        <v>371.99666300000001</v>
      </c>
      <c r="D52">
        <f t="shared" si="0"/>
        <v>403.14884654240001</v>
      </c>
      <c r="E52">
        <v>-184.07502099999999</v>
      </c>
      <c r="F52">
        <f t="shared" si="1"/>
        <v>244.29499115959999</v>
      </c>
      <c r="G52">
        <v>142.69598199999999</v>
      </c>
      <c r="H52">
        <f t="shared" si="2"/>
        <v>137.11011377759999</v>
      </c>
      <c r="I52">
        <v>35.320126000000002</v>
      </c>
      <c r="J52">
        <f t="shared" si="3"/>
        <v>23.941497437000006</v>
      </c>
    </row>
    <row r="53" spans="1:10" x14ac:dyDescent="0.3">
      <c r="A53">
        <v>387.60217</v>
      </c>
      <c r="B53">
        <v>55</v>
      </c>
      <c r="C53">
        <v>372.80107199999998</v>
      </c>
      <c r="D53">
        <f t="shared" si="0"/>
        <v>404.05364578559994</v>
      </c>
      <c r="E53">
        <v>-186.367155</v>
      </c>
      <c r="F53">
        <f t="shared" si="1"/>
        <v>246.60454537800001</v>
      </c>
      <c r="G53">
        <v>145.566675</v>
      </c>
      <c r="H53">
        <f t="shared" si="2"/>
        <v>140.14386213999998</v>
      </c>
      <c r="I53">
        <v>35.402465999999997</v>
      </c>
      <c r="J53">
        <f t="shared" si="3"/>
        <v>24.044381267000002</v>
      </c>
    </row>
    <row r="54" spans="1:10" x14ac:dyDescent="0.3">
      <c r="A54">
        <v>388.74223499999999</v>
      </c>
      <c r="B54">
        <v>55</v>
      </c>
      <c r="C54">
        <v>375.09177299999999</v>
      </c>
      <c r="D54">
        <f t="shared" si="0"/>
        <v>406.63022627039999</v>
      </c>
      <c r="E54">
        <v>-188.76318900000001</v>
      </c>
      <c r="F54">
        <f t="shared" si="1"/>
        <v>249.01878923640001</v>
      </c>
      <c r="G54">
        <v>148.781351</v>
      </c>
      <c r="H54">
        <f t="shared" si="2"/>
        <v>143.5411317368</v>
      </c>
      <c r="I54">
        <v>35.387039000000001</v>
      </c>
      <c r="J54">
        <f t="shared" si="3"/>
        <v>24.025105230500007</v>
      </c>
    </row>
    <row r="55" spans="1:10" x14ac:dyDescent="0.3">
      <c r="A55">
        <v>389.89330100000001</v>
      </c>
      <c r="B55">
        <v>55</v>
      </c>
      <c r="C55">
        <v>374.81307099999998</v>
      </c>
      <c r="D55">
        <f t="shared" si="0"/>
        <v>406.31674226079997</v>
      </c>
      <c r="E55">
        <v>-190.95125899999999</v>
      </c>
      <c r="F55">
        <f t="shared" si="1"/>
        <v>251.2234885684</v>
      </c>
      <c r="G55">
        <v>152.44100499999999</v>
      </c>
      <c r="H55">
        <f t="shared" si="2"/>
        <v>147.40865408399998</v>
      </c>
      <c r="I55">
        <v>35.564027000000003</v>
      </c>
      <c r="J55">
        <f t="shared" si="3"/>
        <v>24.246251736500003</v>
      </c>
    </row>
    <row r="56" spans="1:10" x14ac:dyDescent="0.3">
      <c r="A56">
        <v>391.07436799999999</v>
      </c>
      <c r="B56">
        <v>55</v>
      </c>
      <c r="C56">
        <v>375.251983</v>
      </c>
      <c r="D56">
        <f t="shared" si="0"/>
        <v>406.81043047839995</v>
      </c>
      <c r="E56">
        <v>-193.376116</v>
      </c>
      <c r="F56">
        <f t="shared" si="1"/>
        <v>253.66677448160002</v>
      </c>
      <c r="G56">
        <v>155.91150999999999</v>
      </c>
      <c r="H56">
        <f t="shared" si="2"/>
        <v>151.076283768</v>
      </c>
      <c r="I56">
        <v>35.659576000000001</v>
      </c>
      <c r="J56">
        <f t="shared" si="3"/>
        <v>24.365640212000006</v>
      </c>
    </row>
    <row r="57" spans="1:10" x14ac:dyDescent="0.3">
      <c r="A57">
        <v>392.19643200000002</v>
      </c>
      <c r="B57">
        <v>55</v>
      </c>
      <c r="C57">
        <v>376.78295900000001</v>
      </c>
      <c r="D57">
        <f t="shared" si="0"/>
        <v>408.53247228319998</v>
      </c>
      <c r="E57">
        <v>-194.414412</v>
      </c>
      <c r="F57">
        <f t="shared" si="1"/>
        <v>254.71296153119999</v>
      </c>
      <c r="G57">
        <v>164.13641999999999</v>
      </c>
      <c r="H57">
        <f t="shared" si="2"/>
        <v>159.76836865599998</v>
      </c>
      <c r="I57">
        <v>35.836466999999999</v>
      </c>
      <c r="J57">
        <f t="shared" si="3"/>
        <v>24.586665516500002</v>
      </c>
    </row>
    <row r="58" spans="1:10" x14ac:dyDescent="0.3">
      <c r="A58">
        <v>393.30149599999999</v>
      </c>
      <c r="B58">
        <v>55</v>
      </c>
      <c r="C58">
        <v>374.97602599999999</v>
      </c>
      <c r="D58">
        <f t="shared" si="0"/>
        <v>406.50003404479997</v>
      </c>
      <c r="E58">
        <v>-196.83831699999999</v>
      </c>
      <c r="F58">
        <f t="shared" si="1"/>
        <v>257.15528820919997</v>
      </c>
      <c r="G58">
        <v>166.35187099999999</v>
      </c>
      <c r="H58">
        <f t="shared" si="2"/>
        <v>162.10965727279998</v>
      </c>
      <c r="I58">
        <v>35.966034000000001</v>
      </c>
      <c r="J58">
        <f t="shared" si="3"/>
        <v>24.748559483000005</v>
      </c>
    </row>
    <row r="59" spans="1:10" x14ac:dyDescent="0.3">
      <c r="A59">
        <v>394.49056300000001</v>
      </c>
      <c r="B59">
        <v>55</v>
      </c>
      <c r="C59">
        <v>381.98037099999999</v>
      </c>
      <c r="D59">
        <f t="shared" si="0"/>
        <v>414.37852130079995</v>
      </c>
      <c r="E59">
        <v>-199.25601499999999</v>
      </c>
      <c r="F59">
        <f t="shared" si="1"/>
        <v>259.59136071399996</v>
      </c>
      <c r="G59">
        <v>165.266943</v>
      </c>
      <c r="H59">
        <f t="shared" si="2"/>
        <v>160.9631053624</v>
      </c>
      <c r="I59">
        <v>36.214841999999997</v>
      </c>
      <c r="J59">
        <f t="shared" si="3"/>
        <v>25.059445079000003</v>
      </c>
    </row>
    <row r="60" spans="1:10" x14ac:dyDescent="0.3">
      <c r="A60">
        <v>395.66563100000002</v>
      </c>
      <c r="B60">
        <v>55</v>
      </c>
      <c r="C60">
        <v>384.65463699999998</v>
      </c>
      <c r="D60">
        <f t="shared" si="0"/>
        <v>417.38653569759998</v>
      </c>
      <c r="E60">
        <v>-201.26813799999999</v>
      </c>
      <c r="F60">
        <f t="shared" si="1"/>
        <v>261.6187758488</v>
      </c>
      <c r="G60">
        <v>146.901782</v>
      </c>
      <c r="H60">
        <f t="shared" si="2"/>
        <v>141.55480321759998</v>
      </c>
      <c r="I60">
        <v>36.149881000000001</v>
      </c>
      <c r="J60">
        <f t="shared" si="3"/>
        <v>24.978276309500007</v>
      </c>
    </row>
    <row r="61" spans="1:10" x14ac:dyDescent="0.3">
      <c r="A61">
        <v>396.86069900000001</v>
      </c>
      <c r="B61">
        <v>55</v>
      </c>
      <c r="C61">
        <v>387.45335</v>
      </c>
      <c r="D61">
        <f t="shared" si="0"/>
        <v>420.53452807999997</v>
      </c>
      <c r="E61">
        <v>-203.04448300000001</v>
      </c>
      <c r="F61">
        <f t="shared" si="1"/>
        <v>263.4086210708</v>
      </c>
      <c r="G61">
        <v>148.007507</v>
      </c>
      <c r="H61">
        <f t="shared" si="2"/>
        <v>142.72333339759999</v>
      </c>
      <c r="I61">
        <v>36.300854999999999</v>
      </c>
      <c r="J61">
        <f t="shared" si="3"/>
        <v>25.166918322499999</v>
      </c>
    </row>
    <row r="62" spans="1:10" x14ac:dyDescent="0.3">
      <c r="A62">
        <v>398.01976500000001</v>
      </c>
      <c r="B62">
        <v>55</v>
      </c>
      <c r="C62">
        <v>390.34934399999997</v>
      </c>
      <c r="D62">
        <f t="shared" si="0"/>
        <v>423.79194213119996</v>
      </c>
      <c r="E62">
        <v>-206.58502999999999</v>
      </c>
      <c r="F62">
        <f t="shared" si="1"/>
        <v>266.97607622800001</v>
      </c>
      <c r="G62">
        <v>101.359649</v>
      </c>
      <c r="H62">
        <f t="shared" si="2"/>
        <v>93.425877063200005</v>
      </c>
      <c r="I62">
        <v>39.620530000000002</v>
      </c>
      <c r="J62">
        <f t="shared" si="3"/>
        <v>29.314852235000007</v>
      </c>
    </row>
    <row r="63" spans="1:10" x14ac:dyDescent="0.3">
      <c r="A63">
        <v>399.24983600000002</v>
      </c>
      <c r="B63">
        <v>55</v>
      </c>
      <c r="C63">
        <v>368.564888</v>
      </c>
      <c r="D63">
        <f t="shared" si="0"/>
        <v>399.28878602239996</v>
      </c>
      <c r="E63">
        <v>-207.75366600000001</v>
      </c>
      <c r="F63">
        <f t="shared" si="1"/>
        <v>268.15359386160003</v>
      </c>
      <c r="G63">
        <v>119.651836</v>
      </c>
      <c r="H63">
        <f t="shared" si="2"/>
        <v>112.75706028479999</v>
      </c>
      <c r="I63">
        <v>41.381435000000003</v>
      </c>
      <c r="J63">
        <f t="shared" si="3"/>
        <v>31.515103032500004</v>
      </c>
    </row>
    <row r="64" spans="1:10" x14ac:dyDescent="0.3">
      <c r="A64">
        <v>400.45990499999999</v>
      </c>
      <c r="B64">
        <v>55</v>
      </c>
      <c r="C64">
        <v>353.76397500000002</v>
      </c>
      <c r="D64">
        <f t="shared" si="0"/>
        <v>382.64071908</v>
      </c>
      <c r="E64">
        <v>-205.48565199999999</v>
      </c>
      <c r="F64">
        <f t="shared" si="1"/>
        <v>265.86834295519998</v>
      </c>
      <c r="G64">
        <v>128.44241500000001</v>
      </c>
      <c r="H64">
        <f t="shared" si="2"/>
        <v>122.046944172</v>
      </c>
      <c r="I64">
        <v>43.098211999999997</v>
      </c>
      <c r="J64">
        <f t="shared" si="3"/>
        <v>33.660215894000004</v>
      </c>
    </row>
    <row r="65" spans="1:10" x14ac:dyDescent="0.3">
      <c r="A65">
        <v>401.66697399999998</v>
      </c>
      <c r="B65">
        <v>55</v>
      </c>
      <c r="C65">
        <v>346.23275999999998</v>
      </c>
      <c r="D65">
        <f t="shared" si="0"/>
        <v>374.16960844799996</v>
      </c>
      <c r="E65">
        <v>-209.855468</v>
      </c>
      <c r="F65">
        <f t="shared" si="1"/>
        <v>270.27136955679998</v>
      </c>
      <c r="G65">
        <v>124.355099</v>
      </c>
      <c r="H65">
        <f t="shared" si="2"/>
        <v>117.7274686232</v>
      </c>
      <c r="I65">
        <v>44.137149000000001</v>
      </c>
      <c r="J65">
        <f t="shared" si="3"/>
        <v>34.9583676755</v>
      </c>
    </row>
    <row r="66" spans="1:10" x14ac:dyDescent="0.3">
      <c r="A66">
        <v>402.83904100000001</v>
      </c>
      <c r="B66">
        <v>55</v>
      </c>
      <c r="C66">
        <v>336.47126900000001</v>
      </c>
      <c r="D66">
        <f t="shared" si="0"/>
        <v>363.18988337119998</v>
      </c>
      <c r="E66">
        <v>-212.420222</v>
      </c>
      <c r="F66">
        <f t="shared" si="1"/>
        <v>272.85561568720004</v>
      </c>
      <c r="G66">
        <v>119.664581</v>
      </c>
      <c r="H66">
        <f t="shared" si="2"/>
        <v>112.77052920079998</v>
      </c>
      <c r="I66">
        <v>43.049346</v>
      </c>
      <c r="J66">
        <f t="shared" si="3"/>
        <v>33.599157826999999</v>
      </c>
    </row>
    <row r="67" spans="1:10" x14ac:dyDescent="0.3">
      <c r="A67">
        <v>404.06111099999998</v>
      </c>
      <c r="B67">
        <v>55</v>
      </c>
      <c r="C67">
        <v>334.25853999999998</v>
      </c>
      <c r="D67">
        <f t="shared" ref="D67:D96" si="4">C67*1.1248 - 15.273</f>
        <v>360.70100579199999</v>
      </c>
      <c r="E67">
        <v>-217.848727</v>
      </c>
      <c r="F67">
        <f t="shared" ref="F67:F96" si="5">E67*(-1.0076) + 58.821</f>
        <v>278.32537732520001</v>
      </c>
      <c r="G67">
        <v>104.31385299999999</v>
      </c>
      <c r="H67">
        <f t="shared" ref="H67:H96" si="6">G67*(1.0568)-13.691</f>
        <v>96.547879850399994</v>
      </c>
      <c r="I67">
        <v>40.245714</v>
      </c>
      <c r="J67">
        <f t="shared" ref="J67:J96" si="7">I67*1.2495-20.191</f>
        <v>30.096019643000002</v>
      </c>
    </row>
    <row r="68" spans="1:10" x14ac:dyDescent="0.3">
      <c r="A68">
        <v>405.24217800000002</v>
      </c>
      <c r="B68">
        <v>55</v>
      </c>
      <c r="C68">
        <v>342.07062999999999</v>
      </c>
      <c r="D68">
        <f t="shared" si="4"/>
        <v>369.488044624</v>
      </c>
      <c r="E68">
        <v>-217.80856499999999</v>
      </c>
      <c r="F68">
        <f t="shared" si="5"/>
        <v>278.284910094</v>
      </c>
      <c r="G68">
        <v>127.385014</v>
      </c>
      <c r="H68">
        <f t="shared" si="6"/>
        <v>120.92948279519999</v>
      </c>
      <c r="I68">
        <v>40.016424999999998</v>
      </c>
      <c r="J68">
        <f t="shared" si="7"/>
        <v>29.809523037500004</v>
      </c>
    </row>
    <row r="69" spans="1:10" x14ac:dyDescent="0.3">
      <c r="A69">
        <v>406.471249</v>
      </c>
      <c r="B69">
        <v>55</v>
      </c>
      <c r="C69">
        <v>344.41473100000002</v>
      </c>
      <c r="D69">
        <f t="shared" si="4"/>
        <v>372.12468942880002</v>
      </c>
      <c r="E69">
        <v>-219.46346600000001</v>
      </c>
      <c r="F69">
        <f t="shared" si="5"/>
        <v>279.9523883416</v>
      </c>
      <c r="G69">
        <v>105.71934899999999</v>
      </c>
      <c r="H69">
        <f t="shared" si="6"/>
        <v>98.03320802319999</v>
      </c>
      <c r="I69">
        <v>39.790542000000002</v>
      </c>
      <c r="J69">
        <f t="shared" si="7"/>
        <v>29.527282229000004</v>
      </c>
    </row>
    <row r="70" spans="1:10" x14ac:dyDescent="0.3">
      <c r="A70">
        <v>407.66231699999997</v>
      </c>
      <c r="B70">
        <v>55</v>
      </c>
      <c r="C70">
        <v>337.883644</v>
      </c>
      <c r="D70">
        <f t="shared" si="4"/>
        <v>364.77852277119996</v>
      </c>
      <c r="E70">
        <v>-220.98768999999999</v>
      </c>
      <c r="F70">
        <f t="shared" si="5"/>
        <v>281.48819644399998</v>
      </c>
      <c r="G70">
        <v>80.744789999999995</v>
      </c>
      <c r="H70">
        <f t="shared" si="6"/>
        <v>71.640094071999982</v>
      </c>
      <c r="I70">
        <v>41.478285999999997</v>
      </c>
      <c r="J70">
        <f t="shared" si="7"/>
        <v>31.636118356999997</v>
      </c>
    </row>
    <row r="71" spans="1:10" x14ac:dyDescent="0.3">
      <c r="A71">
        <v>408.846385</v>
      </c>
      <c r="B71">
        <v>55</v>
      </c>
      <c r="C71">
        <v>327.78986400000002</v>
      </c>
      <c r="D71">
        <f t="shared" si="4"/>
        <v>353.4250390272</v>
      </c>
      <c r="E71">
        <v>-217.81652500000001</v>
      </c>
      <c r="F71">
        <f t="shared" si="5"/>
        <v>278.29293059000003</v>
      </c>
      <c r="G71">
        <v>83.065584000000001</v>
      </c>
      <c r="H71">
        <f t="shared" si="6"/>
        <v>74.092709171199999</v>
      </c>
      <c r="I71">
        <v>41.2727</v>
      </c>
      <c r="J71">
        <f t="shared" si="7"/>
        <v>31.379238650000001</v>
      </c>
    </row>
    <row r="72" spans="1:10" x14ac:dyDescent="0.3">
      <c r="A72">
        <v>410.06645400000002</v>
      </c>
      <c r="B72">
        <v>55</v>
      </c>
      <c r="C72">
        <v>321.18377600000002</v>
      </c>
      <c r="D72">
        <f t="shared" si="4"/>
        <v>345.99451124479998</v>
      </c>
      <c r="E72">
        <v>-217.24779100000001</v>
      </c>
      <c r="F72">
        <f t="shared" si="5"/>
        <v>277.71987421160003</v>
      </c>
      <c r="G72">
        <v>83.470409000000004</v>
      </c>
      <c r="H72">
        <f t="shared" si="6"/>
        <v>74.520528231200004</v>
      </c>
      <c r="I72">
        <v>40.068618000000001</v>
      </c>
      <c r="J72">
        <f t="shared" si="7"/>
        <v>29.874738191000002</v>
      </c>
    </row>
    <row r="73" spans="1:10" x14ac:dyDescent="0.3">
      <c r="A73">
        <v>411.29652499999997</v>
      </c>
      <c r="B73">
        <v>55</v>
      </c>
      <c r="C73">
        <v>323.57453900000002</v>
      </c>
      <c r="D73">
        <f t="shared" si="4"/>
        <v>348.6836414672</v>
      </c>
      <c r="E73">
        <v>-206.04325600000001</v>
      </c>
      <c r="F73">
        <f t="shared" si="5"/>
        <v>266.43018474560006</v>
      </c>
      <c r="G73">
        <v>80.958526000000006</v>
      </c>
      <c r="H73">
        <f t="shared" si="6"/>
        <v>71.865970276799999</v>
      </c>
      <c r="I73">
        <v>40.441969999999998</v>
      </c>
      <c r="J73">
        <f t="shared" si="7"/>
        <v>30.341241515000004</v>
      </c>
    </row>
    <row r="74" spans="1:10" x14ac:dyDescent="0.3">
      <c r="A74">
        <v>412.47259200000002</v>
      </c>
      <c r="B74">
        <v>55</v>
      </c>
      <c r="C74">
        <v>312.80051900000001</v>
      </c>
      <c r="D74">
        <f t="shared" si="4"/>
        <v>336.5650237712</v>
      </c>
      <c r="E74">
        <v>-201.002655</v>
      </c>
      <c r="F74">
        <f t="shared" si="5"/>
        <v>261.35127517800004</v>
      </c>
      <c r="G74">
        <v>158.86861099999999</v>
      </c>
      <c r="H74">
        <f t="shared" si="6"/>
        <v>154.20134810479999</v>
      </c>
      <c r="I74">
        <v>51.835341999999997</v>
      </c>
      <c r="J74">
        <f t="shared" si="7"/>
        <v>44.577259828999999</v>
      </c>
    </row>
    <row r="75" spans="1:10" x14ac:dyDescent="0.3">
      <c r="A75">
        <v>413.67266100000001</v>
      </c>
      <c r="B75">
        <v>55</v>
      </c>
      <c r="C75">
        <v>301.38340599999998</v>
      </c>
      <c r="D75">
        <f t="shared" si="4"/>
        <v>323.72305506879997</v>
      </c>
      <c r="E75">
        <v>-194.95803599999999</v>
      </c>
      <c r="F75">
        <f t="shared" si="5"/>
        <v>255.26071707360001</v>
      </c>
      <c r="G75">
        <v>162.60355200000001</v>
      </c>
      <c r="H75">
        <f t="shared" si="6"/>
        <v>158.14843375359999</v>
      </c>
      <c r="I75">
        <v>54.665967999999999</v>
      </c>
      <c r="J75">
        <f t="shared" si="7"/>
        <v>48.114127015999998</v>
      </c>
    </row>
    <row r="76" spans="1:10" x14ac:dyDescent="0.3">
      <c r="A76">
        <v>414.87072899999998</v>
      </c>
      <c r="B76">
        <v>55</v>
      </c>
      <c r="C76">
        <v>296.56869899999998</v>
      </c>
      <c r="D76">
        <f t="shared" si="4"/>
        <v>318.30747263519999</v>
      </c>
      <c r="E76">
        <v>-191.66776300000001</v>
      </c>
      <c r="F76">
        <f t="shared" si="5"/>
        <v>251.9454379988</v>
      </c>
      <c r="G76">
        <v>118.431252</v>
      </c>
      <c r="H76">
        <f t="shared" si="6"/>
        <v>111.46714711359999</v>
      </c>
      <c r="I76">
        <v>55.544547999999999</v>
      </c>
      <c r="J76">
        <f t="shared" si="7"/>
        <v>49.211912725999994</v>
      </c>
    </row>
    <row r="77" spans="1:10" x14ac:dyDescent="0.3">
      <c r="A77">
        <v>416.071798</v>
      </c>
      <c r="B77">
        <v>55</v>
      </c>
      <c r="C77">
        <v>292.04924799999998</v>
      </c>
      <c r="D77">
        <f t="shared" si="4"/>
        <v>313.22399415039996</v>
      </c>
      <c r="E77">
        <v>-189.943949</v>
      </c>
      <c r="F77">
        <f t="shared" si="5"/>
        <v>250.20852301240001</v>
      </c>
      <c r="G77">
        <v>96.843852999999996</v>
      </c>
      <c r="H77">
        <f t="shared" si="6"/>
        <v>88.653583850399983</v>
      </c>
      <c r="I77">
        <v>56.858362999999997</v>
      </c>
      <c r="J77">
        <f t="shared" si="7"/>
        <v>50.853524568499992</v>
      </c>
    </row>
    <row r="78" spans="1:10" x14ac:dyDescent="0.3">
      <c r="A78">
        <v>417.28286700000001</v>
      </c>
      <c r="B78">
        <v>55</v>
      </c>
      <c r="C78">
        <v>289.32506000000001</v>
      </c>
      <c r="D78">
        <f t="shared" si="4"/>
        <v>310.15982748799996</v>
      </c>
      <c r="E78">
        <v>-191.809325</v>
      </c>
      <c r="F78">
        <f t="shared" si="5"/>
        <v>252.08807587000001</v>
      </c>
      <c r="G78">
        <v>90.004220000000004</v>
      </c>
      <c r="H78">
        <f t="shared" si="6"/>
        <v>81.425459696000004</v>
      </c>
      <c r="I78">
        <v>49.798124999999999</v>
      </c>
      <c r="J78">
        <f t="shared" si="7"/>
        <v>42.031757187500006</v>
      </c>
    </row>
    <row r="79" spans="1:10" x14ac:dyDescent="0.3">
      <c r="A79">
        <v>418.48893600000002</v>
      </c>
      <c r="B79">
        <v>55</v>
      </c>
      <c r="C79">
        <v>295.707314</v>
      </c>
      <c r="D79">
        <f t="shared" si="4"/>
        <v>317.33858678719997</v>
      </c>
      <c r="E79">
        <v>-192.19799800000001</v>
      </c>
      <c r="F79">
        <f t="shared" si="5"/>
        <v>252.47970278480003</v>
      </c>
      <c r="G79">
        <v>85.773916999999997</v>
      </c>
      <c r="H79">
        <f t="shared" si="6"/>
        <v>76.954875485599985</v>
      </c>
      <c r="I79">
        <v>46.864299000000003</v>
      </c>
      <c r="J79">
        <f t="shared" si="7"/>
        <v>38.365941600500008</v>
      </c>
    </row>
    <row r="80" spans="1:10" x14ac:dyDescent="0.3">
      <c r="A80">
        <v>419.70000599999997</v>
      </c>
      <c r="B80">
        <v>55</v>
      </c>
      <c r="C80">
        <v>295.72326399999997</v>
      </c>
      <c r="D80">
        <f t="shared" si="4"/>
        <v>317.35652734719997</v>
      </c>
      <c r="E80">
        <v>-193.60455999999999</v>
      </c>
      <c r="F80">
        <f t="shared" si="5"/>
        <v>253.89695465599999</v>
      </c>
      <c r="G80">
        <v>82.391479000000004</v>
      </c>
      <c r="H80">
        <f t="shared" si="6"/>
        <v>73.380315007199997</v>
      </c>
      <c r="I80">
        <v>45.083723999999997</v>
      </c>
      <c r="J80">
        <f t="shared" si="7"/>
        <v>36.141113137999994</v>
      </c>
    </row>
    <row r="81" spans="1:10" x14ac:dyDescent="0.3">
      <c r="A81">
        <v>420.91407400000003</v>
      </c>
      <c r="B81">
        <v>55</v>
      </c>
      <c r="C81">
        <v>294.897561</v>
      </c>
      <c r="D81">
        <f t="shared" si="4"/>
        <v>316.42777661279996</v>
      </c>
      <c r="E81">
        <v>-194.249011</v>
      </c>
      <c r="F81">
        <f t="shared" si="5"/>
        <v>254.54630348360001</v>
      </c>
      <c r="G81">
        <v>79.358851000000001</v>
      </c>
      <c r="H81">
        <f t="shared" si="6"/>
        <v>70.175433736800002</v>
      </c>
      <c r="I81">
        <v>43.920827000000003</v>
      </c>
      <c r="J81">
        <f t="shared" si="7"/>
        <v>34.688073336500011</v>
      </c>
    </row>
    <row r="82" spans="1:10" x14ac:dyDescent="0.3">
      <c r="A82">
        <v>422.13714499999998</v>
      </c>
      <c r="B82">
        <v>55</v>
      </c>
      <c r="C82">
        <v>292.82260000000002</v>
      </c>
      <c r="D82">
        <f t="shared" si="4"/>
        <v>314.09386047999999</v>
      </c>
      <c r="E82">
        <v>-194.54039900000001</v>
      </c>
      <c r="F82">
        <f t="shared" si="5"/>
        <v>254.83990603240002</v>
      </c>
      <c r="G82">
        <v>76.842982000000006</v>
      </c>
      <c r="H82">
        <f t="shared" si="6"/>
        <v>67.516663377599997</v>
      </c>
      <c r="I82">
        <v>43.171886000000001</v>
      </c>
      <c r="J82">
        <f t="shared" si="7"/>
        <v>33.752271557</v>
      </c>
    </row>
    <row r="83" spans="1:10" x14ac:dyDescent="0.3">
      <c r="A83">
        <v>423.38221600000003</v>
      </c>
      <c r="B83">
        <v>55</v>
      </c>
      <c r="C83">
        <v>290.87381299999998</v>
      </c>
      <c r="D83">
        <f t="shared" si="4"/>
        <v>311.90186486239998</v>
      </c>
      <c r="E83">
        <v>-194.14285699999999</v>
      </c>
      <c r="F83">
        <f t="shared" si="5"/>
        <v>254.43934271320001</v>
      </c>
      <c r="G83">
        <v>74.735810999999998</v>
      </c>
      <c r="H83">
        <f t="shared" si="6"/>
        <v>65.289805064799992</v>
      </c>
      <c r="I83">
        <v>42.573833</v>
      </c>
      <c r="J83">
        <f t="shared" si="7"/>
        <v>33.005004333499997</v>
      </c>
    </row>
    <row r="84" spans="1:10" x14ac:dyDescent="0.3">
      <c r="A84">
        <v>424.60028599999998</v>
      </c>
      <c r="B84">
        <v>55</v>
      </c>
      <c r="C84">
        <v>288.30690199999998</v>
      </c>
      <c r="D84">
        <f t="shared" si="4"/>
        <v>309.01460336959997</v>
      </c>
      <c r="E84">
        <v>-193.561488</v>
      </c>
      <c r="F84">
        <f t="shared" si="5"/>
        <v>253.8535553088</v>
      </c>
      <c r="G84">
        <v>72.587975</v>
      </c>
      <c r="H84">
        <f t="shared" si="6"/>
        <v>63.019971979999994</v>
      </c>
      <c r="I84">
        <v>41.928517999999997</v>
      </c>
      <c r="J84">
        <f t="shared" si="7"/>
        <v>32.198683240999998</v>
      </c>
    </row>
    <row r="85" spans="1:10" x14ac:dyDescent="0.3">
      <c r="A85">
        <v>425.85035699999997</v>
      </c>
      <c r="B85">
        <v>55</v>
      </c>
      <c r="C85">
        <v>286.09723200000002</v>
      </c>
      <c r="D85">
        <f t="shared" si="4"/>
        <v>306.52916655360002</v>
      </c>
      <c r="E85">
        <v>-192.84798599999999</v>
      </c>
      <c r="F85">
        <f t="shared" si="5"/>
        <v>253.1346306936</v>
      </c>
      <c r="G85">
        <v>70.901949999999999</v>
      </c>
      <c r="H85">
        <f t="shared" si="6"/>
        <v>61.238180759999992</v>
      </c>
      <c r="I85">
        <v>41.601160999999998</v>
      </c>
      <c r="J85">
        <f t="shared" si="7"/>
        <v>31.789650669500002</v>
      </c>
    </row>
    <row r="86" spans="1:10" x14ac:dyDescent="0.3">
      <c r="A86">
        <v>427.19343400000002</v>
      </c>
      <c r="B86">
        <v>55</v>
      </c>
      <c r="C86">
        <v>283.34964000000002</v>
      </c>
      <c r="D86">
        <f t="shared" si="4"/>
        <v>303.43867507200002</v>
      </c>
      <c r="E86">
        <v>-191.84687099999999</v>
      </c>
      <c r="F86">
        <f t="shared" si="5"/>
        <v>252.12590721960001</v>
      </c>
      <c r="G86">
        <v>69.258261000000005</v>
      </c>
      <c r="H86">
        <f t="shared" si="6"/>
        <v>59.501130224799994</v>
      </c>
      <c r="I86">
        <v>41.365831</v>
      </c>
      <c r="J86">
        <f t="shared" si="7"/>
        <v>31.495605834500001</v>
      </c>
    </row>
    <row r="87" spans="1:10" x14ac:dyDescent="0.3">
      <c r="A87">
        <v>428.42950500000001</v>
      </c>
      <c r="B87">
        <v>55</v>
      </c>
      <c r="C87">
        <v>281.25543699999997</v>
      </c>
      <c r="D87">
        <f t="shared" si="4"/>
        <v>301.08311553759995</v>
      </c>
      <c r="E87">
        <v>-191.323531</v>
      </c>
      <c r="F87">
        <f t="shared" si="5"/>
        <v>251.59858983560002</v>
      </c>
      <c r="G87">
        <v>67.801833999999999</v>
      </c>
      <c r="H87">
        <f t="shared" si="6"/>
        <v>57.961978171199988</v>
      </c>
      <c r="I87">
        <v>40.896791</v>
      </c>
      <c r="J87">
        <f t="shared" si="7"/>
        <v>30.909540354500006</v>
      </c>
    </row>
    <row r="88" spans="1:10" x14ac:dyDescent="0.3">
      <c r="A88">
        <v>429.68457599999999</v>
      </c>
      <c r="B88">
        <v>55</v>
      </c>
      <c r="C88">
        <v>278.91855900000002</v>
      </c>
      <c r="D88">
        <f t="shared" si="4"/>
        <v>298.4545951632</v>
      </c>
      <c r="E88">
        <v>-189.87741299999999</v>
      </c>
      <c r="F88">
        <f t="shared" si="5"/>
        <v>250.14148133879999</v>
      </c>
      <c r="G88">
        <v>66.532622000000003</v>
      </c>
      <c r="H88">
        <f t="shared" si="6"/>
        <v>56.6206749296</v>
      </c>
      <c r="I88">
        <v>40.726399999999998</v>
      </c>
      <c r="J88">
        <f t="shared" si="7"/>
        <v>30.696636800000004</v>
      </c>
    </row>
    <row r="89" spans="1:10" x14ac:dyDescent="0.3">
      <c r="A89">
        <v>430.92964699999999</v>
      </c>
      <c r="B89">
        <v>55</v>
      </c>
      <c r="C89">
        <v>276.84553799999998</v>
      </c>
      <c r="D89">
        <f t="shared" si="4"/>
        <v>296.12286114239993</v>
      </c>
      <c r="E89">
        <v>-188.522357</v>
      </c>
      <c r="F89">
        <f t="shared" si="5"/>
        <v>248.77612691320002</v>
      </c>
      <c r="G89">
        <v>65.480160999999995</v>
      </c>
      <c r="H89">
        <f t="shared" si="6"/>
        <v>55.508434144799992</v>
      </c>
      <c r="I89">
        <v>40.551184999999997</v>
      </c>
      <c r="J89">
        <f t="shared" si="7"/>
        <v>30.4777056575</v>
      </c>
    </row>
    <row r="90" spans="1:10" x14ac:dyDescent="0.3">
      <c r="A90">
        <v>432.16871900000001</v>
      </c>
      <c r="B90">
        <v>55</v>
      </c>
      <c r="C90">
        <v>274.11491999999998</v>
      </c>
      <c r="D90">
        <f t="shared" si="4"/>
        <v>293.05146201599996</v>
      </c>
      <c r="E90">
        <v>-187.25224299999999</v>
      </c>
      <c r="F90">
        <f t="shared" si="5"/>
        <v>247.49636004679999</v>
      </c>
      <c r="G90">
        <v>64.553664999999995</v>
      </c>
      <c r="H90">
        <f t="shared" si="6"/>
        <v>54.529313171999988</v>
      </c>
      <c r="I90">
        <v>40.439872000000001</v>
      </c>
      <c r="J90">
        <f t="shared" si="7"/>
        <v>30.338620064000008</v>
      </c>
    </row>
    <row r="91" spans="1:10" x14ac:dyDescent="0.3">
      <c r="A91">
        <v>433.41278999999997</v>
      </c>
      <c r="B91">
        <v>55</v>
      </c>
      <c r="C91">
        <v>272.14470899999998</v>
      </c>
      <c r="D91">
        <f t="shared" si="4"/>
        <v>290.83536868319993</v>
      </c>
      <c r="E91">
        <v>-186.31296</v>
      </c>
      <c r="F91">
        <f t="shared" si="5"/>
        <v>246.54993849600001</v>
      </c>
      <c r="G91">
        <v>63.558537000000001</v>
      </c>
      <c r="H91">
        <f t="shared" si="6"/>
        <v>53.477661901600001</v>
      </c>
      <c r="I91">
        <v>40.245697999999997</v>
      </c>
      <c r="J91">
        <f t="shared" si="7"/>
        <v>30.095999651000003</v>
      </c>
    </row>
    <row r="92" spans="1:10" x14ac:dyDescent="0.3">
      <c r="A92">
        <v>434.65786100000003</v>
      </c>
      <c r="B92">
        <v>55</v>
      </c>
      <c r="C92">
        <v>269.87963000000002</v>
      </c>
      <c r="D92">
        <f t="shared" si="4"/>
        <v>288.28760782400002</v>
      </c>
      <c r="E92">
        <v>-184.891527</v>
      </c>
      <c r="F92">
        <f t="shared" si="5"/>
        <v>245.11770260520001</v>
      </c>
      <c r="G92">
        <v>62.764896999999998</v>
      </c>
      <c r="H92">
        <f t="shared" si="6"/>
        <v>52.638943149599996</v>
      </c>
      <c r="I92">
        <v>40.048392</v>
      </c>
      <c r="J92">
        <f t="shared" si="7"/>
        <v>29.849465804000001</v>
      </c>
    </row>
    <row r="93" spans="1:10" x14ac:dyDescent="0.3">
      <c r="A93">
        <v>435.94893500000001</v>
      </c>
      <c r="B93">
        <v>55</v>
      </c>
      <c r="C93">
        <v>267.48780900000003</v>
      </c>
      <c r="D93">
        <f t="shared" si="4"/>
        <v>285.59728756319998</v>
      </c>
      <c r="E93">
        <v>-183.83473799999999</v>
      </c>
      <c r="F93">
        <f t="shared" si="5"/>
        <v>244.0528820088</v>
      </c>
      <c r="G93">
        <v>61.909137999999999</v>
      </c>
      <c r="H93">
        <f t="shared" si="6"/>
        <v>51.734577038399991</v>
      </c>
      <c r="I93">
        <v>39.897418000000002</v>
      </c>
      <c r="J93">
        <f t="shared" si="7"/>
        <v>29.660823791000002</v>
      </c>
    </row>
    <row r="94" spans="1:10" x14ac:dyDescent="0.3">
      <c r="A94">
        <v>437.22400800000003</v>
      </c>
      <c r="B94">
        <v>55</v>
      </c>
      <c r="C94">
        <v>265.01127000000002</v>
      </c>
      <c r="D94">
        <f t="shared" si="4"/>
        <v>282.81167649600002</v>
      </c>
      <c r="E94">
        <v>-182.698623</v>
      </c>
      <c r="F94">
        <f t="shared" si="5"/>
        <v>242.90813253480002</v>
      </c>
      <c r="G94">
        <v>61.194671</v>
      </c>
      <c r="H94">
        <f t="shared" si="6"/>
        <v>50.979528312799999</v>
      </c>
      <c r="I94">
        <v>39.787638000000001</v>
      </c>
      <c r="J94">
        <f t="shared" si="7"/>
        <v>29.523653681000003</v>
      </c>
    </row>
    <row r="95" spans="1:10" x14ac:dyDescent="0.3">
      <c r="A95">
        <v>438.51008100000001</v>
      </c>
      <c r="B95">
        <v>55</v>
      </c>
      <c r="C95">
        <v>263.13129900000001</v>
      </c>
      <c r="D95">
        <f t="shared" si="4"/>
        <v>280.69708511519997</v>
      </c>
      <c r="E95">
        <v>-181.13414399999999</v>
      </c>
      <c r="F95">
        <f t="shared" si="5"/>
        <v>241.33176349440001</v>
      </c>
      <c r="G95">
        <v>60.437154</v>
      </c>
      <c r="H95">
        <f t="shared" si="6"/>
        <v>50.178984347199993</v>
      </c>
      <c r="I95">
        <v>39.857089999999999</v>
      </c>
      <c r="J95">
        <f t="shared" si="7"/>
        <v>29.610433955000001</v>
      </c>
    </row>
    <row r="96" spans="1:10" x14ac:dyDescent="0.3">
      <c r="A96">
        <v>439.75615299999998</v>
      </c>
      <c r="B96">
        <v>55</v>
      </c>
      <c r="C96">
        <v>260.65307100000001</v>
      </c>
      <c r="D96">
        <f t="shared" si="4"/>
        <v>277.90957426080001</v>
      </c>
      <c r="E96">
        <v>-179.75930299999999</v>
      </c>
      <c r="F96">
        <f t="shared" si="5"/>
        <v>239.94647370280001</v>
      </c>
      <c r="G96">
        <v>59.872484999999998</v>
      </c>
      <c r="H96">
        <f t="shared" si="6"/>
        <v>49.582242147999992</v>
      </c>
      <c r="I96">
        <v>39.780161999999997</v>
      </c>
      <c r="J96">
        <f t="shared" si="7"/>
        <v>29.514312419000003</v>
      </c>
    </row>
    <row r="99" spans="1:11" x14ac:dyDescent="0.3">
      <c r="A99" t="s">
        <v>16</v>
      </c>
      <c r="G99" t="s">
        <v>24</v>
      </c>
      <c r="H99" t="s">
        <v>21</v>
      </c>
      <c r="I99" t="s">
        <v>23</v>
      </c>
      <c r="J99" t="s">
        <v>22</v>
      </c>
      <c r="K99" t="s">
        <v>35</v>
      </c>
    </row>
    <row r="100" spans="1:11" x14ac:dyDescent="0.3">
      <c r="A100" t="s">
        <v>0</v>
      </c>
      <c r="B100" t="s">
        <v>17</v>
      </c>
      <c r="C100" t="s">
        <v>18</v>
      </c>
      <c r="D100" t="s">
        <v>19</v>
      </c>
      <c r="E100" t="s">
        <v>20</v>
      </c>
      <c r="G100" t="s">
        <v>25</v>
      </c>
      <c r="H100">
        <f>MAX(B100:B195)</f>
        <v>794.82549583615992</v>
      </c>
      <c r="I100">
        <f>MIN(B100:B195)</f>
        <v>532.23723366944</v>
      </c>
      <c r="J100">
        <f>AVERAGE(B101:B195)</f>
        <v>650.90441779001549</v>
      </c>
    </row>
    <row r="101" spans="1:11" x14ac:dyDescent="0.3">
      <c r="A101">
        <v>332.57902200000001</v>
      </c>
      <c r="B101">
        <f>D2*(9/5) + 32</f>
        <v>548.64578682463991</v>
      </c>
      <c r="C101">
        <f>F2*(9/5) + 32</f>
        <v>276.45271503944002</v>
      </c>
      <c r="D101">
        <f>H2*(9/5) + 32</f>
        <v>196.09337497568001</v>
      </c>
      <c r="E101">
        <f>J2*(9/5) + 32</f>
        <v>66.184096302500009</v>
      </c>
      <c r="G101" t="s">
        <v>26</v>
      </c>
      <c r="H101">
        <f>MAX(C101:C195)</f>
        <v>538.67875359920004</v>
      </c>
      <c r="I101">
        <f>MIN(C101:C195)</f>
        <v>276.45271503944002</v>
      </c>
      <c r="J101">
        <f>AVERAGE(C101:C195)</f>
        <v>430.70154815299617</v>
      </c>
    </row>
    <row r="102" spans="1:11" x14ac:dyDescent="0.3">
      <c r="A102">
        <v>333.63008300000001</v>
      </c>
      <c r="B102">
        <f t="shared" ref="B102:B165" si="8">D3*(9/5) + 32</f>
        <v>552.47487912607994</v>
      </c>
      <c r="C102">
        <f t="shared" ref="C102:C165" si="9">F3*(9/5) + 32</f>
        <v>280.82824343096001</v>
      </c>
      <c r="D102">
        <f t="shared" ref="D102:D165" si="10">H3*(9/5) + 32</f>
        <v>200.73925757695997</v>
      </c>
      <c r="E102">
        <f t="shared" ref="E102:E165" si="11">J3*(9/5) + 32</f>
        <v>66.371408097800014</v>
      </c>
      <c r="G102" t="s">
        <v>27</v>
      </c>
      <c r="H102">
        <f>MAX(D101:D195)</f>
        <v>323.79738309103999</v>
      </c>
      <c r="I102">
        <f>MIN(D101:D195)</f>
        <v>121.24803586639999</v>
      </c>
      <c r="J102">
        <f>AVERAGE(D101:D195)</f>
        <v>215.07366883320918</v>
      </c>
    </row>
    <row r="103" spans="1:11" x14ac:dyDescent="0.3">
      <c r="A103">
        <v>334.66614199999998</v>
      </c>
      <c r="B103">
        <f t="shared" si="8"/>
        <v>554.03479540832006</v>
      </c>
      <c r="C103">
        <f t="shared" si="9"/>
        <v>284.44788259520004</v>
      </c>
      <c r="D103">
        <f t="shared" si="10"/>
        <v>203.97552327104</v>
      </c>
      <c r="E103">
        <f t="shared" si="11"/>
        <v>66.271919159300012</v>
      </c>
      <c r="G103" t="s">
        <v>28</v>
      </c>
      <c r="H103">
        <f>MAX(E101:E195)</f>
        <v>123.53634422329999</v>
      </c>
      <c r="I103">
        <f>MIN(E101:E195)</f>
        <v>66.184096302500009</v>
      </c>
      <c r="J103">
        <f>AVERAGE(E101:E195)</f>
        <v>79.081685775954725</v>
      </c>
    </row>
    <row r="104" spans="1:11" x14ac:dyDescent="0.3">
      <c r="A104">
        <v>335.67419999999998</v>
      </c>
      <c r="B104">
        <f t="shared" si="8"/>
        <v>552.0480121270399</v>
      </c>
      <c r="C104">
        <f t="shared" si="9"/>
        <v>288.35882597263998</v>
      </c>
      <c r="D104">
        <f t="shared" si="10"/>
        <v>207.14360887903999</v>
      </c>
      <c r="E104">
        <f t="shared" si="11"/>
        <v>66.425546183900011</v>
      </c>
      <c r="H104" t="s">
        <v>29</v>
      </c>
      <c r="I104" t="s">
        <v>29</v>
      </c>
      <c r="J104" t="s">
        <v>29</v>
      </c>
    </row>
    <row r="105" spans="1:11" x14ac:dyDescent="0.3">
      <c r="A105">
        <v>336.68325700000003</v>
      </c>
      <c r="B105">
        <f t="shared" si="8"/>
        <v>557.82459147199995</v>
      </c>
      <c r="C105">
        <f t="shared" si="9"/>
        <v>291.97964584255999</v>
      </c>
      <c r="D105">
        <f t="shared" si="10"/>
        <v>209.71133232512</v>
      </c>
      <c r="E105">
        <f t="shared" si="11"/>
        <v>66.360250312700003</v>
      </c>
      <c r="G105" t="s">
        <v>31</v>
      </c>
      <c r="H105">
        <f t="shared" ref="H105:J108" si="12">(H100+459.67)*(5/9)</f>
        <v>696.94194213119999</v>
      </c>
      <c r="I105">
        <f t="shared" si="12"/>
        <v>551.0595742608001</v>
      </c>
      <c r="J105">
        <f t="shared" si="12"/>
        <v>616.98578766111973</v>
      </c>
    </row>
    <row r="106" spans="1:11" x14ac:dyDescent="0.3">
      <c r="A106">
        <v>337.75631900000002</v>
      </c>
      <c r="B106">
        <f t="shared" si="8"/>
        <v>559.59541045375988</v>
      </c>
      <c r="C106">
        <f t="shared" si="9"/>
        <v>295.67739657704004</v>
      </c>
      <c r="D106">
        <f t="shared" si="10"/>
        <v>211.77985092799997</v>
      </c>
      <c r="E106">
        <f t="shared" si="11"/>
        <v>67.127407077200004</v>
      </c>
      <c r="G106" t="s">
        <v>26</v>
      </c>
      <c r="H106">
        <f t="shared" si="12"/>
        <v>554.63819644400007</v>
      </c>
      <c r="I106">
        <f t="shared" si="12"/>
        <v>408.9570639108</v>
      </c>
      <c r="J106">
        <f t="shared" si="12"/>
        <v>494.65086008499787</v>
      </c>
    </row>
    <row r="107" spans="1:11" x14ac:dyDescent="0.3">
      <c r="A107">
        <v>338.76137599999998</v>
      </c>
      <c r="B107">
        <f t="shared" si="8"/>
        <v>564.04686899264004</v>
      </c>
      <c r="C107">
        <f t="shared" si="9"/>
        <v>299.6276677916</v>
      </c>
      <c r="D107">
        <f t="shared" si="10"/>
        <v>212.12439985471997</v>
      </c>
      <c r="E107">
        <f t="shared" si="11"/>
        <v>67.087681223900006</v>
      </c>
      <c r="G107" t="s">
        <v>27</v>
      </c>
      <c r="H107">
        <f t="shared" si="12"/>
        <v>435.25965727280004</v>
      </c>
      <c r="I107">
        <f t="shared" si="12"/>
        <v>322.73224214800001</v>
      </c>
      <c r="J107">
        <f t="shared" si="12"/>
        <v>374.85759379622738</v>
      </c>
    </row>
    <row r="108" spans="1:11" x14ac:dyDescent="0.3">
      <c r="A108">
        <v>339.80443500000001</v>
      </c>
      <c r="B108">
        <f t="shared" si="8"/>
        <v>569.91048761119987</v>
      </c>
      <c r="C108">
        <f t="shared" si="9"/>
        <v>303.19010167496003</v>
      </c>
      <c r="D108">
        <f t="shared" si="10"/>
        <v>211.10781997184</v>
      </c>
      <c r="E108">
        <f t="shared" si="11"/>
        <v>67.059146892200005</v>
      </c>
      <c r="G108" t="s">
        <v>32</v>
      </c>
      <c r="H108">
        <f t="shared" si="12"/>
        <v>324.00352456849998</v>
      </c>
      <c r="I108">
        <f t="shared" si="12"/>
        <v>292.14116461250001</v>
      </c>
      <c r="J108">
        <f t="shared" si="12"/>
        <v>299.3064920977526</v>
      </c>
    </row>
    <row r="109" spans="1:11" x14ac:dyDescent="0.3">
      <c r="A109">
        <v>340.83049399999999</v>
      </c>
      <c r="B109">
        <f t="shared" si="8"/>
        <v>575.74464366847997</v>
      </c>
      <c r="C109">
        <f t="shared" si="9"/>
        <v>306.89995328240002</v>
      </c>
      <c r="D109">
        <f t="shared" si="10"/>
        <v>212.37044889199998</v>
      </c>
      <c r="E109">
        <f t="shared" si="11"/>
        <v>66.954898858100009</v>
      </c>
      <c r="H109" t="s">
        <v>30</v>
      </c>
      <c r="I109" t="s">
        <v>30</v>
      </c>
      <c r="J109" t="s">
        <v>30</v>
      </c>
    </row>
    <row r="110" spans="1:11" x14ac:dyDescent="0.3">
      <c r="A110">
        <v>341.87955399999998</v>
      </c>
      <c r="B110">
        <f t="shared" si="8"/>
        <v>580.51892903071985</v>
      </c>
      <c r="C110">
        <f t="shared" si="9"/>
        <v>310.27719230096005</v>
      </c>
      <c r="D110">
        <f t="shared" si="10"/>
        <v>213.59533356608</v>
      </c>
      <c r="E110">
        <f t="shared" si="11"/>
        <v>67.5639888746</v>
      </c>
      <c r="G110" t="s">
        <v>31</v>
      </c>
      <c r="H110">
        <f t="shared" ref="H110:J113" si="13">(H100-32)*(5/9)</f>
        <v>423.79194213119996</v>
      </c>
      <c r="I110">
        <f t="shared" si="13"/>
        <v>277.90957426080001</v>
      </c>
      <c r="J110">
        <f t="shared" si="13"/>
        <v>343.83578766111975</v>
      </c>
    </row>
    <row r="111" spans="1:11" x14ac:dyDescent="0.3">
      <c r="A111">
        <v>342.88061099999999</v>
      </c>
      <c r="B111">
        <f t="shared" si="8"/>
        <v>585.30112466143999</v>
      </c>
      <c r="C111">
        <f t="shared" si="9"/>
        <v>314.40727175072004</v>
      </c>
      <c r="D111">
        <f t="shared" si="10"/>
        <v>212.98415336527998</v>
      </c>
      <c r="E111">
        <f t="shared" si="11"/>
        <v>67.784639079200019</v>
      </c>
      <c r="G111" t="s">
        <v>26</v>
      </c>
      <c r="H111">
        <f t="shared" si="13"/>
        <v>281.48819644400004</v>
      </c>
      <c r="I111">
        <f t="shared" si="13"/>
        <v>135.80706391080003</v>
      </c>
      <c r="J111">
        <f t="shared" si="13"/>
        <v>221.50086008499787</v>
      </c>
    </row>
    <row r="112" spans="1:11" x14ac:dyDescent="0.3">
      <c r="A112">
        <v>343.964674</v>
      </c>
      <c r="B112">
        <f t="shared" si="8"/>
        <v>588.05915810720001</v>
      </c>
      <c r="C112">
        <f t="shared" si="9"/>
        <v>318.13027797920006</v>
      </c>
      <c r="D112">
        <f t="shared" si="10"/>
        <v>215.06222121296</v>
      </c>
      <c r="E112">
        <f t="shared" si="11"/>
        <v>67.53190321400001</v>
      </c>
      <c r="G112" t="s">
        <v>27</v>
      </c>
      <c r="H112">
        <f t="shared" si="13"/>
        <v>162.10965727280001</v>
      </c>
      <c r="I112">
        <f t="shared" si="13"/>
        <v>49.582242147999999</v>
      </c>
      <c r="J112">
        <f t="shared" si="13"/>
        <v>101.70759379622733</v>
      </c>
    </row>
    <row r="113" spans="1:11" x14ac:dyDescent="0.3">
      <c r="A113">
        <v>345.001733</v>
      </c>
      <c r="B113">
        <f t="shared" si="8"/>
        <v>594.12985285567993</v>
      </c>
      <c r="C113">
        <f t="shared" si="9"/>
        <v>321.85342204736003</v>
      </c>
      <c r="D113">
        <f t="shared" si="10"/>
        <v>217.17134122639999</v>
      </c>
      <c r="E113">
        <f t="shared" si="11"/>
        <v>67.58219983730001</v>
      </c>
      <c r="G113" t="s">
        <v>32</v>
      </c>
      <c r="H113">
        <f t="shared" si="13"/>
        <v>50.853524568499999</v>
      </c>
      <c r="I113">
        <f t="shared" si="13"/>
        <v>18.991164612500008</v>
      </c>
      <c r="J113">
        <f t="shared" si="13"/>
        <v>26.156492097752626</v>
      </c>
    </row>
    <row r="114" spans="1:11" x14ac:dyDescent="0.3">
      <c r="A114">
        <v>346.08579500000002</v>
      </c>
      <c r="B114">
        <f t="shared" si="8"/>
        <v>603.21425866303991</v>
      </c>
      <c r="C114">
        <f t="shared" si="9"/>
        <v>326.13863642960007</v>
      </c>
      <c r="D114">
        <f t="shared" si="10"/>
        <v>219.25871102767996</v>
      </c>
      <c r="E114">
        <f t="shared" si="11"/>
        <v>67.585524007100005</v>
      </c>
      <c r="H114" t="s">
        <v>33</v>
      </c>
      <c r="I114" t="s">
        <v>34</v>
      </c>
      <c r="K114" t="s">
        <v>36</v>
      </c>
    </row>
    <row r="115" spans="1:11" x14ac:dyDescent="0.3">
      <c r="A115">
        <v>347.099853</v>
      </c>
      <c r="B115">
        <f t="shared" si="8"/>
        <v>605.04536332544001</v>
      </c>
      <c r="C115">
        <f t="shared" si="9"/>
        <v>329.5860793736</v>
      </c>
      <c r="D115">
        <f t="shared" si="10"/>
        <v>221.43277161248</v>
      </c>
      <c r="E115">
        <f t="shared" si="11"/>
        <v>67.6037822009</v>
      </c>
      <c r="G115" s="1" t="s">
        <v>31</v>
      </c>
      <c r="H115">
        <v>0.50600000000000001</v>
      </c>
      <c r="I115">
        <f>H115*K115</f>
        <v>1.0904300000000001E-4</v>
      </c>
      <c r="K115">
        <v>2.1550000000000001E-4</v>
      </c>
    </row>
    <row r="116" spans="1:11" x14ac:dyDescent="0.3">
      <c r="A116">
        <v>348.186915</v>
      </c>
      <c r="B116">
        <f t="shared" si="8"/>
        <v>620.36263956992002</v>
      </c>
      <c r="C116">
        <f t="shared" si="9"/>
        <v>333.49715877704</v>
      </c>
      <c r="D116">
        <f t="shared" si="10"/>
        <v>219.14845529504001</v>
      </c>
      <c r="E116">
        <f t="shared" si="11"/>
        <v>68.128737884600014</v>
      </c>
      <c r="G116" s="1" t="s">
        <v>26</v>
      </c>
      <c r="H116">
        <v>0.6361</v>
      </c>
      <c r="I116">
        <f t="shared" ref="I116:I118" si="14">H116*K116</f>
        <v>4.9094198000000003E-5</v>
      </c>
      <c r="K116">
        <v>7.7180000000000003E-5</v>
      </c>
    </row>
    <row r="117" spans="1:11" x14ac:dyDescent="0.3">
      <c r="A117">
        <v>349.19297299999999</v>
      </c>
      <c r="B117">
        <f t="shared" si="8"/>
        <v>625.69654352672001</v>
      </c>
      <c r="C117">
        <f t="shared" si="9"/>
        <v>337.20051196904006</v>
      </c>
      <c r="D117">
        <f t="shared" si="10"/>
        <v>218.1390582704</v>
      </c>
      <c r="E117">
        <f t="shared" si="11"/>
        <v>68.220127813999994</v>
      </c>
      <c r="G117" s="1" t="s">
        <v>27</v>
      </c>
      <c r="H117">
        <v>0.81059999999999999</v>
      </c>
      <c r="I117">
        <f t="shared" si="14"/>
        <v>6.2562108000000004E-5</v>
      </c>
      <c r="K117">
        <v>7.7180000000000003E-5</v>
      </c>
    </row>
    <row r="118" spans="1:11" x14ac:dyDescent="0.3">
      <c r="A118">
        <v>350.21203100000002</v>
      </c>
      <c r="B118">
        <f t="shared" si="8"/>
        <v>638.01747809888002</v>
      </c>
      <c r="C118">
        <f t="shared" si="9"/>
        <v>341.27751770096</v>
      </c>
      <c r="D118">
        <f t="shared" si="10"/>
        <v>214.72398391855998</v>
      </c>
      <c r="E118">
        <f t="shared" si="11"/>
        <v>68.597690978299994</v>
      </c>
      <c r="G118" s="1" t="s">
        <v>32</v>
      </c>
      <c r="H118">
        <v>1.089</v>
      </c>
      <c r="I118">
        <f t="shared" si="14"/>
        <v>1.5638039999999999E-4</v>
      </c>
      <c r="K118">
        <v>1.4359999999999999E-4</v>
      </c>
    </row>
    <row r="119" spans="1:11" x14ac:dyDescent="0.3">
      <c r="A119">
        <v>351.23508900000002</v>
      </c>
      <c r="B119">
        <f t="shared" si="8"/>
        <v>649.21506748735999</v>
      </c>
      <c r="C119">
        <f t="shared" si="9"/>
        <v>345.36461112104001</v>
      </c>
      <c r="D119">
        <f t="shared" si="10"/>
        <v>209.47832504528</v>
      </c>
      <c r="E119">
        <f t="shared" si="11"/>
        <v>68.598066578000001</v>
      </c>
      <c r="G119" s="2"/>
    </row>
    <row r="120" spans="1:11" x14ac:dyDescent="0.3">
      <c r="A120">
        <v>352.28615000000002</v>
      </c>
      <c r="B120">
        <f t="shared" si="8"/>
        <v>659.55001041248011</v>
      </c>
      <c r="C120">
        <f t="shared" si="9"/>
        <v>349.77607214072003</v>
      </c>
      <c r="D120">
        <f t="shared" si="10"/>
        <v>208.44866916463999</v>
      </c>
      <c r="E120">
        <f t="shared" si="11"/>
        <v>68.949432225500018</v>
      </c>
      <c r="G120" s="2"/>
    </row>
    <row r="121" spans="1:11" x14ac:dyDescent="0.3">
      <c r="A121">
        <v>353.30520799999999</v>
      </c>
      <c r="B121">
        <f t="shared" si="8"/>
        <v>652.32815192672001</v>
      </c>
      <c r="C121">
        <f t="shared" si="9"/>
        <v>354.26730243416</v>
      </c>
      <c r="D121">
        <f t="shared" si="10"/>
        <v>206.23936577935999</v>
      </c>
      <c r="E121">
        <f t="shared" si="11"/>
        <v>68.818714533500014</v>
      </c>
    </row>
    <row r="122" spans="1:11" x14ac:dyDescent="0.3">
      <c r="A122">
        <v>354.368268</v>
      </c>
      <c r="B122">
        <f t="shared" si="8"/>
        <v>646.07429002207994</v>
      </c>
      <c r="C122">
        <f t="shared" si="9"/>
        <v>359.36240111096004</v>
      </c>
      <c r="D122">
        <f t="shared" si="10"/>
        <v>205.39121973728001</v>
      </c>
      <c r="E122">
        <f t="shared" si="11"/>
        <v>69.293629991300008</v>
      </c>
    </row>
    <row r="123" spans="1:11" x14ac:dyDescent="0.3">
      <c r="A123">
        <v>355.43932999999998</v>
      </c>
      <c r="B123">
        <f t="shared" si="8"/>
        <v>657.68335104703999</v>
      </c>
      <c r="C123">
        <f t="shared" si="9"/>
        <v>363.72731040608005</v>
      </c>
      <c r="D123">
        <f t="shared" si="10"/>
        <v>206.23550042767999</v>
      </c>
      <c r="E123">
        <f t="shared" si="11"/>
        <v>69.56691363409999</v>
      </c>
    </row>
    <row r="124" spans="1:11" x14ac:dyDescent="0.3">
      <c r="A124">
        <v>356.49839100000003</v>
      </c>
      <c r="B124">
        <f t="shared" si="8"/>
        <v>657.54084068671989</v>
      </c>
      <c r="C124">
        <f t="shared" si="9"/>
        <v>368.78058743576003</v>
      </c>
      <c r="D124">
        <f t="shared" si="10"/>
        <v>207.55223285792002</v>
      </c>
      <c r="E124">
        <f t="shared" si="11"/>
        <v>69.576483554600003</v>
      </c>
    </row>
    <row r="125" spans="1:11" x14ac:dyDescent="0.3">
      <c r="A125">
        <v>357.58645200000001</v>
      </c>
      <c r="B125">
        <f t="shared" si="8"/>
        <v>656.14710280640008</v>
      </c>
      <c r="C125">
        <f t="shared" si="9"/>
        <v>373.751690252</v>
      </c>
      <c r="D125">
        <f t="shared" si="10"/>
        <v>209.03198725615999</v>
      </c>
      <c r="E125">
        <f t="shared" si="11"/>
        <v>69.960686062099995</v>
      </c>
    </row>
    <row r="126" spans="1:11" x14ac:dyDescent="0.3">
      <c r="A126">
        <v>358.62251199999997</v>
      </c>
      <c r="B126">
        <f t="shared" si="8"/>
        <v>661.04845052576002</v>
      </c>
      <c r="C126">
        <f t="shared" si="9"/>
        <v>378.08999467519999</v>
      </c>
      <c r="D126">
        <f t="shared" si="10"/>
        <v>210.37748916416001</v>
      </c>
      <c r="E126">
        <f t="shared" si="11"/>
        <v>69.983689856900014</v>
      </c>
    </row>
    <row r="127" spans="1:11" x14ac:dyDescent="0.3">
      <c r="A127">
        <v>359.70457399999998</v>
      </c>
      <c r="B127">
        <f t="shared" si="8"/>
        <v>650.05446500959999</v>
      </c>
      <c r="C127">
        <f t="shared" si="9"/>
        <v>383.43608127248001</v>
      </c>
      <c r="D127">
        <f t="shared" si="10"/>
        <v>211.76026736719999</v>
      </c>
      <c r="E127">
        <f t="shared" si="11"/>
        <v>70.458899946800003</v>
      </c>
    </row>
    <row r="128" spans="1:11" x14ac:dyDescent="0.3">
      <c r="A128">
        <v>360.783636</v>
      </c>
      <c r="B128">
        <f t="shared" si="8"/>
        <v>636.59131560896003</v>
      </c>
      <c r="C128">
        <f t="shared" si="9"/>
        <v>387.94704621800008</v>
      </c>
      <c r="D128">
        <f t="shared" si="10"/>
        <v>212.48544881119997</v>
      </c>
      <c r="E128">
        <f t="shared" si="11"/>
        <v>70.081386262699993</v>
      </c>
    </row>
    <row r="129" spans="1:5" x14ac:dyDescent="0.3">
      <c r="A129">
        <v>361.875698</v>
      </c>
      <c r="B129">
        <f t="shared" si="8"/>
        <v>632.06851483039998</v>
      </c>
      <c r="C129">
        <f t="shared" si="9"/>
        <v>392.76725811296001</v>
      </c>
      <c r="D129">
        <f t="shared" si="10"/>
        <v>214.43670382927999</v>
      </c>
      <c r="E129">
        <f t="shared" si="11"/>
        <v>70.713918648499998</v>
      </c>
    </row>
    <row r="130" spans="1:5" x14ac:dyDescent="0.3">
      <c r="A130">
        <v>362.96375999999998</v>
      </c>
      <c r="B130">
        <f t="shared" si="8"/>
        <v>645.71038730240002</v>
      </c>
      <c r="C130">
        <f t="shared" si="9"/>
        <v>396.75002321840003</v>
      </c>
      <c r="D130">
        <f t="shared" si="10"/>
        <v>216.56557480063998</v>
      </c>
      <c r="E130">
        <f t="shared" si="11"/>
        <v>70.549606149800013</v>
      </c>
    </row>
    <row r="131" spans="1:5" x14ac:dyDescent="0.3">
      <c r="A131">
        <v>364.04482200000001</v>
      </c>
      <c r="B131">
        <f t="shared" si="8"/>
        <v>649.56756945920006</v>
      </c>
      <c r="C131">
        <f t="shared" si="9"/>
        <v>400.07804258912</v>
      </c>
      <c r="D131">
        <f t="shared" si="10"/>
        <v>219.47408264048002</v>
      </c>
      <c r="E131">
        <f t="shared" si="11"/>
        <v>70.907608891400017</v>
      </c>
    </row>
    <row r="132" spans="1:5" x14ac:dyDescent="0.3">
      <c r="A132">
        <v>365.14088500000003</v>
      </c>
      <c r="B132">
        <f t="shared" si="8"/>
        <v>657.58646594912</v>
      </c>
      <c r="C132">
        <f t="shared" si="9"/>
        <v>403.13586716816002</v>
      </c>
      <c r="D132">
        <f t="shared" si="10"/>
        <v>222.24753334255999</v>
      </c>
      <c r="E132">
        <f t="shared" si="11"/>
        <v>71.415372454700005</v>
      </c>
    </row>
    <row r="133" spans="1:5" x14ac:dyDescent="0.3">
      <c r="A133">
        <v>366.171944</v>
      </c>
      <c r="B133">
        <f t="shared" si="8"/>
        <v>662.10919991456001</v>
      </c>
      <c r="C133">
        <f t="shared" si="9"/>
        <v>406.70170532888005</v>
      </c>
      <c r="D133">
        <f t="shared" si="10"/>
        <v>225.15960788239997</v>
      </c>
      <c r="E133">
        <f t="shared" si="11"/>
        <v>71.266594489700012</v>
      </c>
    </row>
    <row r="134" spans="1:5" x14ac:dyDescent="0.3">
      <c r="A134">
        <v>367.25200599999999</v>
      </c>
      <c r="B134">
        <f t="shared" si="8"/>
        <v>673.00607559775995</v>
      </c>
      <c r="C134">
        <f t="shared" si="9"/>
        <v>409.00946622080005</v>
      </c>
      <c r="D134">
        <f t="shared" si="10"/>
        <v>227.61735902959998</v>
      </c>
      <c r="E134">
        <f t="shared" si="11"/>
        <v>71.296878621200008</v>
      </c>
    </row>
    <row r="135" spans="1:5" x14ac:dyDescent="0.3">
      <c r="A135">
        <v>368.315066</v>
      </c>
      <c r="B135">
        <f t="shared" si="8"/>
        <v>680.4961786371199</v>
      </c>
      <c r="C135">
        <f t="shared" si="9"/>
        <v>411.00448338824003</v>
      </c>
      <c r="D135">
        <f t="shared" si="10"/>
        <v>230.21337639343997</v>
      </c>
      <c r="E135">
        <f t="shared" si="11"/>
        <v>72.174149072600002</v>
      </c>
    </row>
    <row r="136" spans="1:5" x14ac:dyDescent="0.3">
      <c r="A136">
        <v>369.44313</v>
      </c>
      <c r="B136">
        <f t="shared" si="8"/>
        <v>681.24273426751995</v>
      </c>
      <c r="C136">
        <f t="shared" si="9"/>
        <v>413.82977424080002</v>
      </c>
      <c r="D136">
        <f t="shared" si="10"/>
        <v>232.9386376496</v>
      </c>
      <c r="E136">
        <f t="shared" si="11"/>
        <v>72.0129268373</v>
      </c>
    </row>
    <row r="137" spans="1:5" x14ac:dyDescent="0.3">
      <c r="A137">
        <v>370.54219399999999</v>
      </c>
      <c r="B137">
        <f t="shared" si="8"/>
        <v>686.45085139039998</v>
      </c>
      <c r="C137">
        <f t="shared" si="9"/>
        <v>416.23673798768004</v>
      </c>
      <c r="D137">
        <f t="shared" si="10"/>
        <v>235.24576372688</v>
      </c>
      <c r="E137">
        <f t="shared" si="11"/>
        <v>71.931262016299996</v>
      </c>
    </row>
    <row r="138" spans="1:5" x14ac:dyDescent="0.3">
      <c r="A138">
        <v>371.629256</v>
      </c>
      <c r="B138">
        <f t="shared" si="8"/>
        <v>693.07885664383991</v>
      </c>
      <c r="C138">
        <f t="shared" si="9"/>
        <v>419.15090278759999</v>
      </c>
      <c r="D138">
        <f t="shared" si="10"/>
        <v>237.84647772127997</v>
      </c>
      <c r="E138">
        <f t="shared" si="11"/>
        <v>72.346506602000005</v>
      </c>
    </row>
    <row r="139" spans="1:5" x14ac:dyDescent="0.3">
      <c r="A139">
        <v>372.73831899999999</v>
      </c>
      <c r="B139">
        <f t="shared" si="8"/>
        <v>701.47558132736003</v>
      </c>
      <c r="C139">
        <f t="shared" si="9"/>
        <v>422.40555336128</v>
      </c>
      <c r="D139">
        <f t="shared" si="10"/>
        <v>240.36574160335999</v>
      </c>
      <c r="E139">
        <f t="shared" si="11"/>
        <v>72.473882131400018</v>
      </c>
    </row>
    <row r="140" spans="1:5" x14ac:dyDescent="0.3">
      <c r="A140">
        <v>373.84238199999999</v>
      </c>
      <c r="B140">
        <f t="shared" si="8"/>
        <v>702.93103225952007</v>
      </c>
      <c r="C140">
        <f t="shared" si="9"/>
        <v>425.51549766248002</v>
      </c>
      <c r="D140">
        <f t="shared" si="10"/>
        <v>242.29760328463999</v>
      </c>
      <c r="E140">
        <f t="shared" si="11"/>
        <v>72.402295527500002</v>
      </c>
    </row>
    <row r="141" spans="1:5" x14ac:dyDescent="0.3">
      <c r="A141">
        <v>374.94844599999999</v>
      </c>
      <c r="B141">
        <f t="shared" si="8"/>
        <v>704.43588845696001</v>
      </c>
      <c r="C141">
        <f t="shared" si="9"/>
        <v>429.50858623448005</v>
      </c>
      <c r="D141">
        <f t="shared" si="10"/>
        <v>244.65379954496001</v>
      </c>
      <c r="E141">
        <f t="shared" si="11"/>
        <v>72.83554640780001</v>
      </c>
    </row>
    <row r="142" spans="1:5" x14ac:dyDescent="0.3">
      <c r="A142">
        <v>376.06151</v>
      </c>
      <c r="B142">
        <f t="shared" si="8"/>
        <v>721.15068258463998</v>
      </c>
      <c r="C142">
        <f t="shared" si="9"/>
        <v>433.14392642648005</v>
      </c>
      <c r="D142">
        <f t="shared" si="10"/>
        <v>246.93857430224003</v>
      </c>
      <c r="E142">
        <f t="shared" si="11"/>
        <v>72.881733925399999</v>
      </c>
    </row>
    <row r="143" spans="1:5" x14ac:dyDescent="0.3">
      <c r="A143">
        <v>377.23857700000002</v>
      </c>
      <c r="B143">
        <f t="shared" si="8"/>
        <v>728.36362050655998</v>
      </c>
      <c r="C143">
        <f t="shared" si="9"/>
        <v>437.42266959848001</v>
      </c>
      <c r="D143">
        <f t="shared" si="10"/>
        <v>249.90819921104</v>
      </c>
      <c r="E143">
        <f t="shared" si="11"/>
        <v>73.225587578900004</v>
      </c>
    </row>
    <row r="144" spans="1:5" x14ac:dyDescent="0.3">
      <c r="A144">
        <v>378.37164200000001</v>
      </c>
      <c r="B144">
        <f t="shared" si="8"/>
        <v>734.80635905216002</v>
      </c>
      <c r="C144">
        <f t="shared" si="9"/>
        <v>441.60759835880003</v>
      </c>
      <c r="D144">
        <f t="shared" si="10"/>
        <v>252.69609932816002</v>
      </c>
      <c r="E144">
        <f t="shared" si="11"/>
        <v>73.413763028600016</v>
      </c>
    </row>
    <row r="145" spans="1:5" x14ac:dyDescent="0.3">
      <c r="A145">
        <v>379.530708</v>
      </c>
      <c r="B145">
        <f t="shared" si="8"/>
        <v>738.98432517055994</v>
      </c>
      <c r="C145">
        <f t="shared" si="9"/>
        <v>445.78977939392001</v>
      </c>
      <c r="D145">
        <f t="shared" si="10"/>
        <v>255.61965008191999</v>
      </c>
      <c r="E145">
        <f t="shared" si="11"/>
        <v>73.622202869299997</v>
      </c>
    </row>
    <row r="146" spans="1:5" x14ac:dyDescent="0.3">
      <c r="A146">
        <v>380.68077399999999</v>
      </c>
      <c r="B146">
        <f t="shared" si="8"/>
        <v>730.62201936704002</v>
      </c>
      <c r="C146">
        <f t="shared" si="9"/>
        <v>450.78440926712</v>
      </c>
      <c r="D146">
        <f t="shared" si="10"/>
        <v>257.93752952192</v>
      </c>
      <c r="E146">
        <f t="shared" si="11"/>
        <v>73.943428327700019</v>
      </c>
    </row>
    <row r="147" spans="1:5" x14ac:dyDescent="0.3">
      <c r="A147">
        <v>381.82583899999997</v>
      </c>
      <c r="B147">
        <f t="shared" si="8"/>
        <v>742.0502476457599</v>
      </c>
      <c r="C147">
        <f t="shared" si="9"/>
        <v>455.39030222384002</v>
      </c>
      <c r="D147">
        <f t="shared" si="10"/>
        <v>260.61771720128002</v>
      </c>
      <c r="E147">
        <f t="shared" si="11"/>
        <v>74.13046123460002</v>
      </c>
    </row>
    <row r="148" spans="1:5" x14ac:dyDescent="0.3">
      <c r="A148">
        <v>382.97990499999997</v>
      </c>
      <c r="B148">
        <f t="shared" si="8"/>
        <v>744.98359466911984</v>
      </c>
      <c r="C148">
        <f t="shared" si="9"/>
        <v>459.65766818120005</v>
      </c>
      <c r="D148">
        <f t="shared" si="10"/>
        <v>264.28129638224004</v>
      </c>
      <c r="E148">
        <f t="shared" si="11"/>
        <v>74.263342560800012</v>
      </c>
    </row>
    <row r="149" spans="1:5" x14ac:dyDescent="0.3">
      <c r="A149">
        <v>384.11896999999999</v>
      </c>
      <c r="B149">
        <f t="shared" si="8"/>
        <v>747.46998419071997</v>
      </c>
      <c r="C149">
        <f t="shared" si="9"/>
        <v>463.63220462048002</v>
      </c>
      <c r="D149">
        <f t="shared" si="10"/>
        <v>267.72298877840001</v>
      </c>
      <c r="E149">
        <f t="shared" si="11"/>
        <v>74.512124508200003</v>
      </c>
    </row>
    <row r="150" spans="1:5" x14ac:dyDescent="0.3">
      <c r="A150">
        <v>385.27303599999999</v>
      </c>
      <c r="B150">
        <f t="shared" si="8"/>
        <v>754.52665229887987</v>
      </c>
      <c r="C150">
        <f t="shared" si="9"/>
        <v>467.58338992976007</v>
      </c>
      <c r="D150">
        <f t="shared" si="10"/>
        <v>273.15691995343997</v>
      </c>
      <c r="E150">
        <f t="shared" si="11"/>
        <v>74.714017218800009</v>
      </c>
    </row>
    <row r="151" spans="1:5" x14ac:dyDescent="0.3">
      <c r="A151">
        <v>386.43010299999997</v>
      </c>
      <c r="B151">
        <f t="shared" si="8"/>
        <v>757.66792377631998</v>
      </c>
      <c r="C151">
        <f t="shared" si="9"/>
        <v>471.73098408727998</v>
      </c>
      <c r="D151">
        <f t="shared" si="10"/>
        <v>278.79820479967998</v>
      </c>
      <c r="E151">
        <f t="shared" si="11"/>
        <v>75.094695386600009</v>
      </c>
    </row>
    <row r="152" spans="1:5" x14ac:dyDescent="0.3">
      <c r="A152">
        <v>387.60217</v>
      </c>
      <c r="B152">
        <f t="shared" si="8"/>
        <v>759.29656241407986</v>
      </c>
      <c r="C152">
        <f t="shared" si="9"/>
        <v>475.88818168040001</v>
      </c>
      <c r="D152">
        <f t="shared" si="10"/>
        <v>284.258951852</v>
      </c>
      <c r="E152">
        <f t="shared" si="11"/>
        <v>75.27988628060001</v>
      </c>
    </row>
    <row r="153" spans="1:5" x14ac:dyDescent="0.3">
      <c r="A153">
        <v>388.74223499999999</v>
      </c>
      <c r="B153">
        <f t="shared" si="8"/>
        <v>763.93440728671999</v>
      </c>
      <c r="C153">
        <f t="shared" si="9"/>
        <v>480.23382062552002</v>
      </c>
      <c r="D153">
        <f t="shared" si="10"/>
        <v>290.37403712624001</v>
      </c>
      <c r="E153">
        <f t="shared" si="11"/>
        <v>75.245189414900011</v>
      </c>
    </row>
    <row r="154" spans="1:5" x14ac:dyDescent="0.3">
      <c r="A154">
        <v>389.89330100000001</v>
      </c>
      <c r="B154">
        <f t="shared" si="8"/>
        <v>763.37013606943992</v>
      </c>
      <c r="C154">
        <f t="shared" si="9"/>
        <v>484.20227942311999</v>
      </c>
      <c r="D154">
        <f t="shared" si="10"/>
        <v>297.33557735119996</v>
      </c>
      <c r="E154">
        <f t="shared" si="11"/>
        <v>75.643253125699999</v>
      </c>
    </row>
    <row r="155" spans="1:5" x14ac:dyDescent="0.3">
      <c r="A155">
        <v>391.07436799999999</v>
      </c>
      <c r="B155">
        <f t="shared" si="8"/>
        <v>764.25877486111995</v>
      </c>
      <c r="C155">
        <f t="shared" si="9"/>
        <v>488.60019406688002</v>
      </c>
      <c r="D155">
        <f t="shared" si="10"/>
        <v>303.9373107824</v>
      </c>
      <c r="E155">
        <f t="shared" si="11"/>
        <v>75.858152381600007</v>
      </c>
    </row>
    <row r="156" spans="1:5" x14ac:dyDescent="0.3">
      <c r="A156">
        <v>392.19643200000002</v>
      </c>
      <c r="B156">
        <f t="shared" si="8"/>
        <v>767.35845010975993</v>
      </c>
      <c r="C156">
        <f t="shared" si="9"/>
        <v>490.48333075616</v>
      </c>
      <c r="D156">
        <f t="shared" si="10"/>
        <v>319.58306358079994</v>
      </c>
      <c r="E156">
        <f t="shared" si="11"/>
        <v>76.255997929700001</v>
      </c>
    </row>
    <row r="157" spans="1:5" x14ac:dyDescent="0.3">
      <c r="A157">
        <v>393.30149599999999</v>
      </c>
      <c r="B157">
        <f t="shared" si="8"/>
        <v>763.70006128063994</v>
      </c>
      <c r="C157">
        <f t="shared" si="9"/>
        <v>494.87951877655996</v>
      </c>
      <c r="D157">
        <f t="shared" si="10"/>
        <v>323.79738309103999</v>
      </c>
      <c r="E157">
        <f t="shared" si="11"/>
        <v>76.547407069400009</v>
      </c>
    </row>
    <row r="158" spans="1:5" x14ac:dyDescent="0.3">
      <c r="A158">
        <v>394.49056300000001</v>
      </c>
      <c r="B158">
        <f t="shared" si="8"/>
        <v>777.88133834143991</v>
      </c>
      <c r="C158">
        <f t="shared" si="9"/>
        <v>499.26444928519993</v>
      </c>
      <c r="D158">
        <f t="shared" si="10"/>
        <v>321.73358965232001</v>
      </c>
      <c r="E158">
        <f t="shared" si="11"/>
        <v>77.107001142200005</v>
      </c>
    </row>
    <row r="159" spans="1:5" x14ac:dyDescent="0.3">
      <c r="A159">
        <v>395.66563100000002</v>
      </c>
      <c r="B159">
        <f t="shared" si="8"/>
        <v>783.29576425567996</v>
      </c>
      <c r="C159">
        <f t="shared" si="9"/>
        <v>502.91379652784002</v>
      </c>
      <c r="D159">
        <f t="shared" si="10"/>
        <v>286.79864579167997</v>
      </c>
      <c r="E159">
        <f t="shared" si="11"/>
        <v>76.960897357100009</v>
      </c>
    </row>
    <row r="160" spans="1:5" x14ac:dyDescent="0.3">
      <c r="A160">
        <v>396.86069900000001</v>
      </c>
      <c r="B160">
        <f t="shared" si="8"/>
        <v>788.962150544</v>
      </c>
      <c r="C160">
        <f t="shared" si="9"/>
        <v>506.13551792743999</v>
      </c>
      <c r="D160">
        <f t="shared" si="10"/>
        <v>288.90200011567998</v>
      </c>
      <c r="E160">
        <f t="shared" si="11"/>
        <v>77.300452980499998</v>
      </c>
    </row>
    <row r="161" spans="1:5" x14ac:dyDescent="0.3">
      <c r="A161">
        <v>398.01976500000001</v>
      </c>
      <c r="B161">
        <f t="shared" si="8"/>
        <v>794.82549583615992</v>
      </c>
      <c r="C161">
        <f t="shared" si="9"/>
        <v>512.55693721040006</v>
      </c>
      <c r="D161">
        <f t="shared" si="10"/>
        <v>200.16657871376</v>
      </c>
      <c r="E161">
        <f t="shared" si="11"/>
        <v>84.766734023000012</v>
      </c>
    </row>
    <row r="162" spans="1:5" x14ac:dyDescent="0.3">
      <c r="A162">
        <v>399.24983600000002</v>
      </c>
      <c r="B162">
        <f t="shared" si="8"/>
        <v>750.71981484031994</v>
      </c>
      <c r="C162">
        <f t="shared" si="9"/>
        <v>514.67646895088001</v>
      </c>
      <c r="D162">
        <f t="shared" si="10"/>
        <v>234.96270851263998</v>
      </c>
      <c r="E162">
        <f t="shared" si="11"/>
        <v>88.727185458500003</v>
      </c>
    </row>
    <row r="163" spans="1:5" x14ac:dyDescent="0.3">
      <c r="A163">
        <v>400.45990499999999</v>
      </c>
      <c r="B163">
        <f t="shared" si="8"/>
        <v>720.75329434399998</v>
      </c>
      <c r="C163">
        <f t="shared" si="9"/>
        <v>510.56301731935997</v>
      </c>
      <c r="D163">
        <f t="shared" si="10"/>
        <v>251.68449950959999</v>
      </c>
      <c r="E163">
        <f t="shared" si="11"/>
        <v>92.58838860920001</v>
      </c>
    </row>
    <row r="164" spans="1:5" x14ac:dyDescent="0.3">
      <c r="A164">
        <v>401.66697399999998</v>
      </c>
      <c r="B164">
        <f t="shared" si="8"/>
        <v>705.50529520639998</v>
      </c>
      <c r="C164">
        <f t="shared" si="9"/>
        <v>518.48846520223992</v>
      </c>
      <c r="D164">
        <f t="shared" si="10"/>
        <v>243.90944352176001</v>
      </c>
      <c r="E164">
        <f t="shared" si="11"/>
        <v>94.925061815899994</v>
      </c>
    </row>
    <row r="165" spans="1:5" x14ac:dyDescent="0.3">
      <c r="A165">
        <v>402.83904100000001</v>
      </c>
      <c r="B165">
        <f t="shared" si="8"/>
        <v>685.74179006815996</v>
      </c>
      <c r="C165">
        <f t="shared" si="9"/>
        <v>523.14010823696003</v>
      </c>
      <c r="D165">
        <f t="shared" si="10"/>
        <v>234.98695256143998</v>
      </c>
      <c r="E165">
        <f t="shared" si="11"/>
        <v>92.478484088599998</v>
      </c>
    </row>
    <row r="166" spans="1:5" x14ac:dyDescent="0.3">
      <c r="A166">
        <v>404.06111099999998</v>
      </c>
      <c r="B166">
        <f t="shared" ref="B166:B195" si="15">D67*(9/5) + 32</f>
        <v>681.26181042559995</v>
      </c>
      <c r="C166">
        <f t="shared" ref="C166:C195" si="16">F67*(9/5) + 32</f>
        <v>532.98567918536003</v>
      </c>
      <c r="D166">
        <f t="shared" ref="D166:D195" si="17">H67*(9/5) + 32</f>
        <v>205.78618373071998</v>
      </c>
      <c r="E166">
        <f t="shared" ref="E166:E195" si="18">J67*(9/5) + 32</f>
        <v>86.172835357400004</v>
      </c>
    </row>
    <row r="167" spans="1:5" x14ac:dyDescent="0.3">
      <c r="A167">
        <v>405.24217800000002</v>
      </c>
      <c r="B167">
        <f t="shared" si="15"/>
        <v>697.07848032319998</v>
      </c>
      <c r="C167">
        <f t="shared" si="16"/>
        <v>532.91283816920009</v>
      </c>
      <c r="D167">
        <f t="shared" si="17"/>
        <v>249.67306903135997</v>
      </c>
      <c r="E167">
        <f t="shared" si="18"/>
        <v>85.657141467499997</v>
      </c>
    </row>
    <row r="168" spans="1:5" x14ac:dyDescent="0.3">
      <c r="A168">
        <v>406.471249</v>
      </c>
      <c r="B168">
        <f t="shared" si="15"/>
        <v>701.82444097184009</v>
      </c>
      <c r="C168">
        <f t="shared" si="16"/>
        <v>535.91429901488004</v>
      </c>
      <c r="D168">
        <f t="shared" si="17"/>
        <v>208.45977444175998</v>
      </c>
      <c r="E168">
        <f t="shared" si="18"/>
        <v>85.149108012200003</v>
      </c>
    </row>
    <row r="169" spans="1:5" x14ac:dyDescent="0.3">
      <c r="A169">
        <v>407.66231699999997</v>
      </c>
      <c r="B169">
        <f t="shared" si="15"/>
        <v>688.6013409881599</v>
      </c>
      <c r="C169">
        <f t="shared" si="16"/>
        <v>538.67875359920004</v>
      </c>
      <c r="D169">
        <f t="shared" si="17"/>
        <v>160.95216932959997</v>
      </c>
      <c r="E169">
        <f t="shared" si="18"/>
        <v>88.945013042599996</v>
      </c>
    </row>
    <row r="170" spans="1:5" x14ac:dyDescent="0.3">
      <c r="A170">
        <v>408.846385</v>
      </c>
      <c r="B170">
        <f t="shared" si="15"/>
        <v>668.16507024895998</v>
      </c>
      <c r="C170">
        <f t="shared" si="16"/>
        <v>532.92727506200004</v>
      </c>
      <c r="D170">
        <f t="shared" si="17"/>
        <v>165.36687650816</v>
      </c>
      <c r="E170">
        <f t="shared" si="18"/>
        <v>88.48262957</v>
      </c>
    </row>
    <row r="171" spans="1:5" x14ac:dyDescent="0.3">
      <c r="A171">
        <v>410.06645400000002</v>
      </c>
      <c r="B171">
        <f t="shared" si="15"/>
        <v>654.79012024064002</v>
      </c>
      <c r="C171">
        <f t="shared" si="16"/>
        <v>531.89577358088013</v>
      </c>
      <c r="D171">
        <f t="shared" si="17"/>
        <v>166.13695081616001</v>
      </c>
      <c r="E171">
        <f t="shared" si="18"/>
        <v>85.774528743800005</v>
      </c>
    </row>
    <row r="172" spans="1:5" x14ac:dyDescent="0.3">
      <c r="A172">
        <v>411.29652499999997</v>
      </c>
      <c r="B172">
        <f t="shared" si="15"/>
        <v>659.63055464095999</v>
      </c>
      <c r="C172">
        <f t="shared" si="16"/>
        <v>511.57433254208013</v>
      </c>
      <c r="D172">
        <f t="shared" si="17"/>
        <v>161.35874649824001</v>
      </c>
      <c r="E172">
        <f t="shared" si="18"/>
        <v>86.61423472700001</v>
      </c>
    </row>
    <row r="173" spans="1:5" x14ac:dyDescent="0.3">
      <c r="A173">
        <v>412.47259200000002</v>
      </c>
      <c r="B173">
        <f t="shared" si="15"/>
        <v>637.81704278816005</v>
      </c>
      <c r="C173">
        <f t="shared" si="16"/>
        <v>502.4322953204001</v>
      </c>
      <c r="D173">
        <f t="shared" si="17"/>
        <v>309.56242658863999</v>
      </c>
      <c r="E173">
        <f t="shared" si="18"/>
        <v>112.2390676922</v>
      </c>
    </row>
    <row r="174" spans="1:5" x14ac:dyDescent="0.3">
      <c r="A174">
        <v>413.67266100000001</v>
      </c>
      <c r="B174">
        <f t="shared" si="15"/>
        <v>614.70149912383999</v>
      </c>
      <c r="C174">
        <f t="shared" si="16"/>
        <v>491.46929073248003</v>
      </c>
      <c r="D174">
        <f t="shared" si="17"/>
        <v>316.66718075647998</v>
      </c>
      <c r="E174">
        <f t="shared" si="18"/>
        <v>118.6054286288</v>
      </c>
    </row>
    <row r="175" spans="1:5" x14ac:dyDescent="0.3">
      <c r="A175">
        <v>414.87072899999998</v>
      </c>
      <c r="B175">
        <f t="shared" si="15"/>
        <v>604.95345074336001</v>
      </c>
      <c r="C175">
        <f t="shared" si="16"/>
        <v>485.50178839784002</v>
      </c>
      <c r="D175">
        <f t="shared" si="17"/>
        <v>232.64086480448</v>
      </c>
      <c r="E175">
        <f t="shared" si="18"/>
        <v>120.58144290679999</v>
      </c>
    </row>
    <row r="176" spans="1:5" x14ac:dyDescent="0.3">
      <c r="A176">
        <v>416.071798</v>
      </c>
      <c r="B176">
        <f t="shared" si="15"/>
        <v>595.80318947071999</v>
      </c>
      <c r="C176">
        <f t="shared" si="16"/>
        <v>482.37534142232005</v>
      </c>
      <c r="D176">
        <f t="shared" si="17"/>
        <v>191.57645093071997</v>
      </c>
      <c r="E176">
        <f t="shared" si="18"/>
        <v>123.53634422329999</v>
      </c>
    </row>
    <row r="177" spans="1:5" x14ac:dyDescent="0.3">
      <c r="A177">
        <v>417.28286700000001</v>
      </c>
      <c r="B177">
        <f t="shared" si="15"/>
        <v>590.2876894783999</v>
      </c>
      <c r="C177">
        <f t="shared" si="16"/>
        <v>485.75853656600003</v>
      </c>
      <c r="D177">
        <f t="shared" si="17"/>
        <v>178.56582745280002</v>
      </c>
      <c r="E177">
        <f t="shared" si="18"/>
        <v>107.65716293750002</v>
      </c>
    </row>
    <row r="178" spans="1:5" x14ac:dyDescent="0.3">
      <c r="A178">
        <v>418.48893600000002</v>
      </c>
      <c r="B178">
        <f t="shared" si="15"/>
        <v>603.20945621696001</v>
      </c>
      <c r="C178">
        <f t="shared" si="16"/>
        <v>486.46346501264003</v>
      </c>
      <c r="D178">
        <f t="shared" si="17"/>
        <v>170.51877587407998</v>
      </c>
      <c r="E178">
        <f t="shared" si="18"/>
        <v>101.05869488090002</v>
      </c>
    </row>
    <row r="179" spans="1:5" x14ac:dyDescent="0.3">
      <c r="A179">
        <v>419.70000599999997</v>
      </c>
      <c r="B179">
        <f t="shared" si="15"/>
        <v>603.24174922496002</v>
      </c>
      <c r="C179">
        <f t="shared" si="16"/>
        <v>489.01451838079998</v>
      </c>
      <c r="D179">
        <f t="shared" si="17"/>
        <v>164.08456701296001</v>
      </c>
      <c r="E179">
        <f t="shared" si="18"/>
        <v>97.054003648399998</v>
      </c>
    </row>
    <row r="180" spans="1:5" x14ac:dyDescent="0.3">
      <c r="A180">
        <v>420.91407400000003</v>
      </c>
      <c r="B180">
        <f t="shared" si="15"/>
        <v>601.56999790303996</v>
      </c>
      <c r="C180">
        <f t="shared" si="16"/>
        <v>490.18334627048006</v>
      </c>
      <c r="D180">
        <f t="shared" si="17"/>
        <v>158.31578072624001</v>
      </c>
      <c r="E180">
        <f t="shared" si="18"/>
        <v>94.438532005700011</v>
      </c>
    </row>
    <row r="181" spans="1:5" x14ac:dyDescent="0.3">
      <c r="A181">
        <v>422.13714499999998</v>
      </c>
      <c r="B181">
        <f t="shared" si="15"/>
        <v>597.368948864</v>
      </c>
      <c r="C181">
        <f t="shared" si="16"/>
        <v>490.71183085832007</v>
      </c>
      <c r="D181">
        <f t="shared" si="17"/>
        <v>153.52999407967999</v>
      </c>
      <c r="E181">
        <f t="shared" si="18"/>
        <v>92.754088802599995</v>
      </c>
    </row>
    <row r="182" spans="1:5" x14ac:dyDescent="0.3">
      <c r="A182">
        <v>423.38221600000003</v>
      </c>
      <c r="B182">
        <f t="shared" si="15"/>
        <v>593.42335675231993</v>
      </c>
      <c r="C182">
        <f t="shared" si="16"/>
        <v>489.99081688376003</v>
      </c>
      <c r="D182">
        <f t="shared" si="17"/>
        <v>149.52164911663999</v>
      </c>
      <c r="E182">
        <f t="shared" si="18"/>
        <v>91.409007800300003</v>
      </c>
    </row>
    <row r="183" spans="1:5" x14ac:dyDescent="0.3">
      <c r="A183">
        <v>424.60028599999998</v>
      </c>
      <c r="B183">
        <f t="shared" si="15"/>
        <v>588.22628606527996</v>
      </c>
      <c r="C183">
        <f t="shared" si="16"/>
        <v>488.93639955584001</v>
      </c>
      <c r="D183">
        <f t="shared" si="17"/>
        <v>145.435949564</v>
      </c>
      <c r="E183">
        <f t="shared" si="18"/>
        <v>89.957629833799999</v>
      </c>
    </row>
    <row r="184" spans="1:5" x14ac:dyDescent="0.3">
      <c r="A184">
        <v>425.85035699999997</v>
      </c>
      <c r="B184">
        <f t="shared" si="15"/>
        <v>583.75249979648004</v>
      </c>
      <c r="C184">
        <f t="shared" si="16"/>
        <v>487.64233524848004</v>
      </c>
      <c r="D184">
        <f t="shared" si="17"/>
        <v>142.22872536799997</v>
      </c>
      <c r="E184">
        <f t="shared" si="18"/>
        <v>89.221371205100013</v>
      </c>
    </row>
    <row r="185" spans="1:5" x14ac:dyDescent="0.3">
      <c r="A185">
        <v>427.19343400000002</v>
      </c>
      <c r="B185">
        <f t="shared" si="15"/>
        <v>578.18961512960004</v>
      </c>
      <c r="C185">
        <f t="shared" si="16"/>
        <v>485.82663299528002</v>
      </c>
      <c r="D185">
        <f t="shared" si="17"/>
        <v>139.10203440463999</v>
      </c>
      <c r="E185">
        <f t="shared" si="18"/>
        <v>88.692090502100001</v>
      </c>
    </row>
    <row r="186" spans="1:5" x14ac:dyDescent="0.3">
      <c r="A186">
        <v>428.42950500000001</v>
      </c>
      <c r="B186">
        <f t="shared" si="15"/>
        <v>573.94960796767998</v>
      </c>
      <c r="C186">
        <f t="shared" si="16"/>
        <v>484.87746170408008</v>
      </c>
      <c r="D186">
        <f t="shared" si="17"/>
        <v>136.33156070816</v>
      </c>
      <c r="E186">
        <f t="shared" si="18"/>
        <v>87.637172638100012</v>
      </c>
    </row>
    <row r="187" spans="1:5" x14ac:dyDescent="0.3">
      <c r="A187">
        <v>429.68457599999999</v>
      </c>
      <c r="B187">
        <f t="shared" si="15"/>
        <v>569.21827129376004</v>
      </c>
      <c r="C187">
        <f t="shared" si="16"/>
        <v>482.25466640984001</v>
      </c>
      <c r="D187">
        <f t="shared" si="17"/>
        <v>133.91721487327999</v>
      </c>
      <c r="E187">
        <f t="shared" si="18"/>
        <v>87.253946240000005</v>
      </c>
    </row>
    <row r="188" spans="1:5" x14ac:dyDescent="0.3">
      <c r="A188">
        <v>430.92964699999999</v>
      </c>
      <c r="B188">
        <f t="shared" si="15"/>
        <v>565.02115005631993</v>
      </c>
      <c r="C188">
        <f t="shared" si="16"/>
        <v>479.79702844376004</v>
      </c>
      <c r="D188">
        <f t="shared" si="17"/>
        <v>131.91518146063999</v>
      </c>
      <c r="E188">
        <f t="shared" si="18"/>
        <v>86.859870183499993</v>
      </c>
    </row>
    <row r="189" spans="1:5" x14ac:dyDescent="0.3">
      <c r="A189">
        <v>432.16871900000001</v>
      </c>
      <c r="B189">
        <f t="shared" si="15"/>
        <v>559.49263162879993</v>
      </c>
      <c r="C189">
        <f t="shared" si="16"/>
        <v>477.49344808424001</v>
      </c>
      <c r="D189">
        <f t="shared" si="17"/>
        <v>130.15276370959998</v>
      </c>
      <c r="E189">
        <f t="shared" si="18"/>
        <v>86.609516115200023</v>
      </c>
    </row>
    <row r="190" spans="1:5" x14ac:dyDescent="0.3">
      <c r="A190">
        <v>433.41278999999997</v>
      </c>
      <c r="B190">
        <f t="shared" si="15"/>
        <v>555.5036636297599</v>
      </c>
      <c r="C190">
        <f t="shared" si="16"/>
        <v>475.78988929280001</v>
      </c>
      <c r="D190">
        <f t="shared" si="17"/>
        <v>128.25979142288</v>
      </c>
      <c r="E190">
        <f t="shared" si="18"/>
        <v>86.172799371800011</v>
      </c>
    </row>
    <row r="191" spans="1:5" x14ac:dyDescent="0.3">
      <c r="A191">
        <v>434.65786100000003</v>
      </c>
      <c r="B191">
        <f t="shared" si="15"/>
        <v>550.9176940832001</v>
      </c>
      <c r="C191">
        <f t="shared" si="16"/>
        <v>473.21186468936003</v>
      </c>
      <c r="D191">
        <f t="shared" si="17"/>
        <v>126.75009766928</v>
      </c>
      <c r="E191">
        <f t="shared" si="18"/>
        <v>85.729038447199997</v>
      </c>
    </row>
    <row r="192" spans="1:5" x14ac:dyDescent="0.3">
      <c r="A192">
        <v>435.94893500000001</v>
      </c>
      <c r="B192">
        <f t="shared" si="15"/>
        <v>546.07511761375997</v>
      </c>
      <c r="C192">
        <f t="shared" si="16"/>
        <v>471.29518761584001</v>
      </c>
      <c r="D192">
        <f t="shared" si="17"/>
        <v>125.12223866911998</v>
      </c>
      <c r="E192">
        <f t="shared" si="18"/>
        <v>85.389482823799995</v>
      </c>
    </row>
    <row r="193" spans="1:5" x14ac:dyDescent="0.3">
      <c r="A193">
        <v>437.22400800000003</v>
      </c>
      <c r="B193">
        <f t="shared" si="15"/>
        <v>541.06101769280008</v>
      </c>
      <c r="C193">
        <f t="shared" si="16"/>
        <v>469.23463856264004</v>
      </c>
      <c r="D193">
        <f t="shared" si="17"/>
        <v>123.76315096304</v>
      </c>
      <c r="E193">
        <f t="shared" si="18"/>
        <v>85.142576625800004</v>
      </c>
    </row>
    <row r="194" spans="1:5" x14ac:dyDescent="0.3">
      <c r="A194">
        <v>438.51008100000001</v>
      </c>
      <c r="B194">
        <f t="shared" si="15"/>
        <v>537.25475320735995</v>
      </c>
      <c r="C194">
        <f t="shared" si="16"/>
        <v>466.39717428992003</v>
      </c>
      <c r="D194">
        <f t="shared" si="17"/>
        <v>122.32217182495999</v>
      </c>
      <c r="E194">
        <f t="shared" si="18"/>
        <v>85.298781119000012</v>
      </c>
    </row>
    <row r="195" spans="1:5" x14ac:dyDescent="0.3">
      <c r="A195">
        <v>439.75615299999998</v>
      </c>
      <c r="B195">
        <f t="shared" si="15"/>
        <v>532.23723366944</v>
      </c>
      <c r="C195">
        <f t="shared" si="16"/>
        <v>463.90365266504</v>
      </c>
      <c r="D195">
        <f t="shared" si="17"/>
        <v>121.24803586639999</v>
      </c>
      <c r="E195">
        <f t="shared" si="18"/>
        <v>85.125762354200006</v>
      </c>
    </row>
  </sheetData>
  <conditionalFormatting sqref="G105:G108">
    <cfRule type="duplicateValues" dxfId="1" priority="2"/>
  </conditionalFormatting>
  <conditionalFormatting sqref="G115:G120">
    <cfRule type="duplicateValues" dxfId="0" priority="1"/>
  </conditionalFormatting>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graphs</vt:lpstr>
      <vt:lpstr>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William</cp:lastModifiedBy>
  <dcterms:created xsi:type="dcterms:W3CDTF">2014-03-05T15:15:20Z</dcterms:created>
  <dcterms:modified xsi:type="dcterms:W3CDTF">2014-03-23T09:22:57Z</dcterms:modified>
</cp:coreProperties>
</file>