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13"/>
  <workbookPr/>
  <mc:AlternateContent xmlns:mc="http://schemas.openxmlformats.org/markup-compatibility/2006">
    <mc:Choice Requires="x15">
      <x15ac:absPath xmlns:x15ac="http://schemas.microsoft.com/office/spreadsheetml/2010/11/ac" url="https://wpi0.sharepoint.com/sites/gr-gr-darksky/Shared Documents/"/>
    </mc:Choice>
  </mc:AlternateContent>
  <xr:revisionPtr revIDLastSave="991" documentId="8_{DC850115-79BD-4BEB-A1C8-D61E3D917B01}" xr6:coauthVersionLast="45" xr6:coauthVersionMax="45" xr10:uidLastSave="{AEB2077F-22A8-465B-9010-1284CD371F64}"/>
  <bookViews>
    <workbookView xWindow="-108" yWindow="-108" windowWidth="23256" windowHeight="12576" firstSheet="2" activeTab="2" xr2:uid="{00000000-000D-0000-FFFF-FFFF00000000}"/>
  </bookViews>
  <sheets>
    <sheet name="Prev. Data" sheetId="4" r:id="rId1"/>
    <sheet name="2020 Data Collection" sheetId="1" r:id="rId2"/>
    <sheet name="Analysis" sheetId="2" r:id="rId3"/>
  </sheets>
  <definedNames>
    <definedName name="_xlnm.Print_Area" localSheetId="2">Analysis!$A$1:$I$51</definedName>
  </definedNames>
  <calcPr calcId="191028" calcCompleted="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5" i="2" l="1"/>
  <c r="N12" i="2" l="1"/>
  <c r="E51" i="2"/>
  <c r="M11" i="2"/>
  <c r="O6" i="2" l="1"/>
  <c r="O7" i="2" s="1"/>
  <c r="C3" i="2" l="1"/>
  <c r="C21" i="2" l="1"/>
  <c r="E39" i="2"/>
  <c r="C9" i="2" l="1"/>
  <c r="C15" i="2"/>
  <c r="C27" i="2"/>
  <c r="C33" i="2"/>
  <c r="C39" i="2"/>
  <c r="C45" i="2"/>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3" i="2"/>
  <c r="D4" i="2"/>
  <c r="D5" i="2"/>
  <c r="D6" i="2"/>
  <c r="D7" i="2"/>
  <c r="D8" i="2"/>
  <c r="D10" i="2"/>
  <c r="D11" i="2"/>
  <c r="D12" i="2"/>
  <c r="D13" i="2"/>
  <c r="D14" i="2"/>
  <c r="D16" i="2"/>
  <c r="D17" i="2"/>
  <c r="D18" i="2"/>
  <c r="D19" i="2"/>
  <c r="D20" i="2"/>
  <c r="D22" i="2"/>
  <c r="D23" i="2"/>
  <c r="D24" i="2"/>
  <c r="D25" i="2"/>
  <c r="D26" i="2"/>
  <c r="D28" i="2"/>
  <c r="D29" i="2"/>
  <c r="D30" i="2"/>
  <c r="D31" i="2"/>
  <c r="D32" i="2"/>
  <c r="D34" i="2"/>
  <c r="D35" i="2"/>
  <c r="D36" i="2"/>
  <c r="D37" i="2"/>
  <c r="D38" i="2"/>
  <c r="D46" i="2"/>
  <c r="D47" i="2"/>
  <c r="D48" i="2"/>
  <c r="D49" i="2"/>
  <c r="D50" i="2"/>
  <c r="G9" i="2" l="1"/>
  <c r="M7" i="2" s="1"/>
  <c r="G15" i="2"/>
  <c r="M8" i="2" s="1"/>
  <c r="G3" i="2"/>
  <c r="M6" i="2" s="1"/>
  <c r="E21" i="2"/>
  <c r="E9" i="2"/>
  <c r="E27" i="2"/>
  <c r="E15" i="2"/>
  <c r="E3" i="2"/>
  <c r="G27" i="2"/>
  <c r="M10" i="2" s="1"/>
  <c r="G21" i="2"/>
  <c r="M9" i="2" s="1"/>
  <c r="E45" i="2"/>
  <c r="G33" i="2"/>
  <c r="M13" i="2"/>
  <c r="E33" i="2"/>
  <c r="H9" i="2" l="1"/>
  <c r="I15" i="2"/>
  <c r="I21" i="2"/>
  <c r="H3" i="2"/>
  <c r="I9" i="2"/>
  <c r="H15" i="2"/>
  <c r="I27" i="2"/>
  <c r="H27" i="2"/>
  <c r="H21" i="2"/>
  <c r="H45" i="2"/>
  <c r="I45" i="2"/>
  <c r="I33" i="2"/>
  <c r="H33" i="2"/>
  <c r="I3" i="2"/>
</calcChain>
</file>

<file path=xl/sharedStrings.xml><?xml version="1.0" encoding="utf-8"?>
<sst xmlns="http://schemas.openxmlformats.org/spreadsheetml/2006/main" count="124" uniqueCount="77">
  <si>
    <t>Column1</t>
  </si>
  <si>
    <t>Column2</t>
  </si>
  <si>
    <t>Column3</t>
  </si>
  <si>
    <t>Column8</t>
  </si>
  <si>
    <t>Column9</t>
  </si>
  <si>
    <t>Column10</t>
  </si>
  <si>
    <t>Collection Site #</t>
  </si>
  <si>
    <t>IDSP Application 
Site Description</t>
  </si>
  <si>
    <t>Reading #</t>
  </si>
  <si>
    <t>Weather &amp; 
Conditions</t>
  </si>
  <si>
    <t>SQM Reading
Mpsas</t>
  </si>
  <si>
    <t>Additional Notes</t>
  </si>
  <si>
    <t>Park Boundry, 
Chief Mountain International 
Peace Park Highway
(48°58'54" N, -113°36'60" W)</t>
  </si>
  <si>
    <t>Clear skies, no smoke, 52F moon had set. Taken 9/20/2020</t>
  </si>
  <si>
    <t>NA</t>
  </si>
  <si>
    <t xml:space="preserve">Cloud Cover = 0%
Moon vis 0%
Temp = 30°F
</t>
  </si>
  <si>
    <t>Many Glacier Valley at 
Sherburne Lake Dam / Park Boundry
(48°49'75" N, -113°31'47" W)</t>
  </si>
  <si>
    <t xml:space="preserve">Cloud Cover = 0%
Moon vis 0%
Temp = 29°F
</t>
  </si>
  <si>
    <t>Going to the Sun Road at
 one mile gate, near St. Mary
(48°44'23" N, -113°27'48" W)</t>
  </si>
  <si>
    <t>Lake McDonald Lodge
On the beach near the river inlet
(48.629 N, -113.869 W)</t>
  </si>
  <si>
    <t>Smoke. Light breeze from the lodge direction, ~102 degrees. Temp of 13 C</t>
  </si>
  <si>
    <t>Cloud Cover = 12%
Moon vis 1%</t>
  </si>
  <si>
    <t>Apgar Village, on dock
(48.528 N, -113.985 W)</t>
  </si>
  <si>
    <t>Smoke. Clear, very light breeze from 170 degrees, SQM said temp of  13 C</t>
  </si>
  <si>
    <t>Polebridge Entrance Station
(48.783 N, -114.28 W)</t>
  </si>
  <si>
    <t>Smoke. Clear, calm winds, temp of 12 C</t>
  </si>
  <si>
    <t>Cloud Cover = 19%
Moon vis 2%</t>
  </si>
  <si>
    <t>Huckleberry Mountain
(48.6 N, -114.14 W)</t>
  </si>
  <si>
    <t>St. Mary Visitor Center
(48.74 N, -113.44 W)</t>
  </si>
  <si>
    <t>Column4</t>
  </si>
  <si>
    <t>Column5</t>
  </si>
  <si>
    <t>Column6</t>
  </si>
  <si>
    <t>Column7</t>
  </si>
  <si>
    <t>GPS Coordinates</t>
  </si>
  <si>
    <t>2020 Site
Description</t>
  </si>
  <si>
    <t>Time
(± 15 min)</t>
  </si>
  <si>
    <t>Latitude (N)</t>
  </si>
  <si>
    <t>Longitude (W)</t>
  </si>
  <si>
    <t>Center of road at park boundry gate</t>
  </si>
  <si>
    <t>Milky was was close to overhead and was bright Taken 9/20/2020</t>
  </si>
  <si>
    <t>Center of road at park boundry gate, 20 ft trees along roadside blocking the view of the horizon to the north, mountains also blocking view of the horizon from all directions but east.</t>
  </si>
  <si>
    <t>Milky was was close to overhead and was bright. Taken 9/20/2020</t>
  </si>
  <si>
    <t>11:55pm</t>
  </si>
  <si>
    <t>Milky was was close to overhead and was bright. Taken 9/21/2020</t>
  </si>
  <si>
    <t> -113.88030</t>
  </si>
  <si>
    <t>Adjacent to Snyder creek inlet to Lake McDonald. At the edge of the lake.</t>
  </si>
  <si>
    <t xml:space="preserve">AQI during sampling at West Glacier was PM2.5 160, PM10 88. The Nephlemeter at the Apgar Horse Corral measured mass in the air of 36.24 to 42.97 micrograms per meter squared between 21:00 and 23:00 for a visibility range of 15 to 12.66 km respectively </t>
  </si>
  <si>
    <t>On the end of the Dock</t>
  </si>
  <si>
    <t>Adjacent to Flagpole ~5m West</t>
  </si>
  <si>
    <t>north west parking lot, wide open horizons, no trees some small shrubs blocking direct light from townsite.</t>
  </si>
  <si>
    <t>12:25am</t>
  </si>
  <si>
    <t>Milky was was close to overhead and was bright. Definatly some light trespass from St. Mary townsite and visitor center restrooms. Taken 9/21/2020</t>
  </si>
  <si>
    <t>12.35am</t>
  </si>
  <si>
    <t>Site Number</t>
  </si>
  <si>
    <t>Description</t>
  </si>
  <si>
    <t>2016 
Measurements</t>
  </si>
  <si>
    <t>2016 Avg</t>
  </si>
  <si>
    <t>2020
Measurements</t>
  </si>
  <si>
    <t>2020 Avg</t>
  </si>
  <si>
    <t>Status</t>
  </si>
  <si>
    <t>Δ 
(mpsas)</t>
  </si>
  <si>
    <t>No Reading</t>
  </si>
  <si>
    <t>IDA Gold Tier cutoff</t>
  </si>
  <si>
    <t>2020 Measurements</t>
  </si>
  <si>
    <t>2016 Application Measurements</t>
  </si>
  <si>
    <t>2016 SQM Avg.</t>
  </si>
  <si>
    <t>2020 SQM Avg</t>
  </si>
  <si>
    <t>1
Chief Mountain</t>
  </si>
  <si>
    <t>2
Many Glacier</t>
  </si>
  <si>
    <t>3
One Mile Gate
St. Mary</t>
  </si>
  <si>
    <t>4
Lake McDonald
Lodge</t>
  </si>
  <si>
    <t>5
Apgar Village
Dock</t>
  </si>
  <si>
    <t>6
Polebridge</t>
  </si>
  <si>
    <t>7
Huckleberry
Mountain</t>
  </si>
  <si>
    <t>8
St. Mary 
Visitor Cen.</t>
  </si>
  <si>
    <t>No
Change</t>
  </si>
  <si>
    <t>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</si>
</sst>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8">
    <font>
      <sz val="10"/>
      <color rgb="FF000000"/>
      <name val="Arial"/>
    </font>
    <font>
      <b/>
      <sz val="10"/>
      <color theme="1"/>
      <name val="Arial"/>
      <family val="2"/>
    </font>
    <font>
      <sz val="10"/>
      <name val="Arial"/>
      <family val="2"/>
    </font>
    <font>
      <b/>
      <sz val="10"/>
      <name val="Arial"/>
      <family val="2"/>
    </font>
    <font>
      <sz val="10"/>
      <color theme="1"/>
      <name val="Arial"/>
      <family val="2"/>
    </font>
    <font>
      <sz val="10"/>
      <color rgb="FF000000"/>
      <name val="Arial"/>
      <family val="2"/>
    </font>
    <font>
      <sz val="8"/>
      <name val="Arial"/>
      <family val="2"/>
    </font>
    <font>
      <b/>
      <sz val="10"/>
      <color rgb="FF000000"/>
      <name val="Arial"/>
      <family val="2"/>
    </font>
    <font>
      <sz val="10"/>
      <color rgb="FF000000"/>
      <name val="Helvetica"/>
      <family val="2"/>
    </font>
    <font>
      <b/>
      <sz val="10"/>
      <color theme="1"/>
      <name val="Calibri"/>
      <family val="2"/>
    </font>
    <font>
      <sz val="20"/>
      <color theme="1"/>
      <name val="Calibri"/>
      <family val="2"/>
    </font>
    <font>
      <sz val="14"/>
      <color theme="1"/>
      <name val="Calibri"/>
      <family val="2"/>
    </font>
    <font>
      <sz val="12"/>
      <color theme="1"/>
      <name val="Calibri"/>
      <family val="2"/>
    </font>
    <font>
      <b/>
      <sz val="12"/>
      <color theme="1"/>
      <name val="Calibri"/>
      <family val="2"/>
    </font>
    <font>
      <sz val="20"/>
      <color rgb="FF000000"/>
      <name val="Calibri"/>
      <family val="2"/>
    </font>
    <font>
      <sz val="10"/>
      <color rgb="FF000000"/>
      <name val="Calibri"/>
      <family val="2"/>
    </font>
    <font>
      <b/>
      <sz val="12"/>
      <color rgb="FF000000"/>
      <name val="Calibri"/>
      <family val="2"/>
    </font>
    <font>
      <sz val="12"/>
      <color rgb="FF000000"/>
      <name val="Calibri"/>
      <family val="2"/>
    </font>
  </fonts>
  <fills count="5">
    <fill>
      <patternFill patternType="none"/>
    </fill>
    <fill>
      <patternFill patternType="gray125"/>
    </fill>
    <fill>
      <patternFill patternType="solid">
        <fgColor theme="5" tint="0.59999389629810485"/>
        <bgColor indexed="64"/>
      </patternFill>
    </fill>
    <fill>
      <patternFill patternType="solid">
        <fgColor theme="6" tint="0.39997558519241921"/>
        <bgColor indexed="64"/>
      </patternFill>
    </fill>
    <fill>
      <patternFill patternType="solid">
        <fgColor theme="0" tint="-0.14999847407452621"/>
        <bgColor indexed="64"/>
      </patternFill>
    </fill>
  </fills>
  <borders count="62">
    <border>
      <left/>
      <right/>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medium">
        <color rgb="FF000000"/>
      </right>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top style="medium">
        <color rgb="FF000000"/>
      </top>
      <bottom/>
      <diagonal/>
    </border>
    <border>
      <left style="thin">
        <color rgb="FF000000"/>
      </left>
      <right/>
      <top/>
      <bottom/>
      <diagonal/>
    </border>
    <border>
      <left style="thin">
        <color rgb="FF000000"/>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thin">
        <color rgb="FF000000"/>
      </left>
      <right style="thin">
        <color rgb="FF000000"/>
      </right>
      <top style="medium">
        <color indexed="64"/>
      </top>
      <bottom style="thin">
        <color rgb="FF000000"/>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thin">
        <color rgb="FF000000"/>
      </right>
      <top/>
      <bottom/>
      <diagonal/>
    </border>
    <border>
      <left style="thin">
        <color rgb="FF000000"/>
      </left>
      <right style="medium">
        <color indexed="64"/>
      </right>
      <top/>
      <bottom/>
      <diagonal/>
    </border>
    <border>
      <left style="medium">
        <color indexed="64"/>
      </left>
      <right style="thin">
        <color rgb="FF000000"/>
      </right>
      <top/>
      <bottom style="medium">
        <color indexed="64"/>
      </bottom>
      <diagonal/>
    </border>
    <border>
      <left/>
      <right style="thin">
        <color rgb="FF000000"/>
      </right>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thin">
        <color rgb="FF000000"/>
      </left>
      <right style="medium">
        <color rgb="FF000000"/>
      </right>
      <top style="thin">
        <color rgb="FF000000"/>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166">
    <xf numFmtId="0" fontId="0" fillId="0" borderId="0" xfId="0" applyFont="1" applyAlignment="1"/>
    <xf numFmtId="0" fontId="3" fillId="0" borderId="8" xfId="0" applyFont="1" applyBorder="1" applyAlignment="1">
      <alignment horizontal="center" vertical="center"/>
    </xf>
    <xf numFmtId="0" fontId="2" fillId="0" borderId="10" xfId="0" applyFont="1" applyBorder="1" applyAlignment="1">
      <alignment horizontal="right" vertical="center"/>
    </xf>
    <xf numFmtId="0" fontId="2" fillId="0" borderId="13" xfId="0" applyFont="1" applyBorder="1" applyAlignment="1">
      <alignment horizontal="center" vertical="center"/>
    </xf>
    <xf numFmtId="0" fontId="2" fillId="0" borderId="13" xfId="0" applyFont="1" applyBorder="1"/>
    <xf numFmtId="0" fontId="4" fillId="0" borderId="13" xfId="0" applyFont="1" applyBorder="1"/>
    <xf numFmtId="0" fontId="2" fillId="0" borderId="14" xfId="0" applyFont="1" applyBorder="1"/>
    <xf numFmtId="0" fontId="2" fillId="0" borderId="15" xfId="0" applyFont="1" applyBorder="1" applyAlignment="1">
      <alignment horizontal="center" vertical="center"/>
    </xf>
    <xf numFmtId="0" fontId="2" fillId="0" borderId="15" xfId="0" applyFont="1" applyBorder="1"/>
    <xf numFmtId="0" fontId="2" fillId="0" borderId="16" xfId="0" applyFont="1" applyBorder="1"/>
    <xf numFmtId="0" fontId="2" fillId="0" borderId="10" xfId="0" applyFont="1" applyBorder="1" applyAlignment="1">
      <alignment horizontal="center"/>
    </xf>
    <xf numFmtId="0" fontId="2" fillId="0" borderId="10" xfId="0" applyFont="1" applyBorder="1" applyAlignment="1">
      <alignment horizontal="right"/>
    </xf>
    <xf numFmtId="0" fontId="2" fillId="0" borderId="10" xfId="0" applyFont="1" applyBorder="1"/>
    <xf numFmtId="0" fontId="2" fillId="0" borderId="11" xfId="0" applyFont="1" applyBorder="1"/>
    <xf numFmtId="0" fontId="2" fillId="0" borderId="13" xfId="0" applyFont="1" applyBorder="1" applyAlignment="1">
      <alignment horizontal="center"/>
    </xf>
    <xf numFmtId="0" fontId="2" fillId="0" borderId="13" xfId="0" applyFont="1" applyBorder="1" applyAlignment="1">
      <alignment horizontal="right"/>
    </xf>
    <xf numFmtId="0" fontId="2" fillId="0" borderId="15" xfId="0" applyFont="1" applyBorder="1" applyAlignment="1">
      <alignment horizontal="center"/>
    </xf>
    <xf numFmtId="0" fontId="2" fillId="0" borderId="15" xfId="0" applyFont="1" applyBorder="1" applyAlignment="1">
      <alignment horizontal="right"/>
    </xf>
    <xf numFmtId="0" fontId="2" fillId="0" borderId="17" xfId="0" applyFont="1" applyBorder="1" applyAlignment="1">
      <alignment horizontal="right"/>
    </xf>
    <xf numFmtId="0" fontId="2" fillId="0" borderId="8" xfId="0" applyFont="1" applyBorder="1" applyAlignment="1">
      <alignment horizontal="right"/>
    </xf>
    <xf numFmtId="0" fontId="2" fillId="0" borderId="10" xfId="0" applyFont="1" applyBorder="1" applyAlignment="1">
      <alignment horizontal="center" vertical="center"/>
    </xf>
    <xf numFmtId="20" fontId="2" fillId="0" borderId="10" xfId="0" applyNumberFormat="1" applyFont="1" applyBorder="1"/>
    <xf numFmtId="0" fontId="0" fillId="0" borderId="0" xfId="0" applyFont="1" applyAlignment="1">
      <alignment horizontal="right"/>
    </xf>
    <xf numFmtId="2" fontId="4" fillId="0" borderId="13" xfId="0" applyNumberFormat="1" applyFont="1" applyBorder="1"/>
    <xf numFmtId="2" fontId="2" fillId="0" borderId="15" xfId="0" applyNumberFormat="1" applyFont="1" applyBorder="1"/>
    <xf numFmtId="2" fontId="2" fillId="0" borderId="10" xfId="0" applyNumberFormat="1" applyFont="1" applyBorder="1"/>
    <xf numFmtId="2" fontId="2" fillId="0" borderId="13" xfId="0" applyNumberFormat="1" applyFont="1" applyBorder="1"/>
    <xf numFmtId="0" fontId="2" fillId="0" borderId="2"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9" xfId="0" applyFont="1" applyBorder="1" applyAlignment="1">
      <alignment horizontal="left" vertical="top" wrapText="1"/>
    </xf>
    <xf numFmtId="0" fontId="2" fillId="0" borderId="9" xfId="0" applyFont="1" applyBorder="1" applyAlignment="1">
      <alignment horizontal="left" vertical="top" wrapText="1"/>
    </xf>
    <xf numFmtId="0" fontId="4" fillId="0" borderId="1" xfId="0" applyFont="1" applyBorder="1" applyAlignment="1">
      <alignment horizontal="center" vertical="center" wrapText="1"/>
    </xf>
    <xf numFmtId="0" fontId="2" fillId="0" borderId="12" xfId="0" applyFont="1" applyBorder="1" applyAlignment="1"/>
    <xf numFmtId="0" fontId="2" fillId="0" borderId="6" xfId="0" applyFont="1" applyBorder="1" applyAlignment="1"/>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20" fontId="3" fillId="0" borderId="10" xfId="0" applyNumberFormat="1" applyFont="1" applyBorder="1" applyAlignment="1">
      <alignment horizontal="center" vertical="center"/>
    </xf>
    <xf numFmtId="20" fontId="2" fillId="0" borderId="15" xfId="0" applyNumberFormat="1" applyFont="1" applyBorder="1"/>
    <xf numFmtId="18" fontId="2" fillId="0" borderId="10" xfId="0" applyNumberFormat="1" applyFont="1" applyBorder="1"/>
    <xf numFmtId="0" fontId="2" fillId="0" borderId="5" xfId="0" applyFont="1" applyBorder="1" applyAlignment="1">
      <alignment horizontal="center" vertical="top" wrapText="1"/>
    </xf>
    <xf numFmtId="0" fontId="2" fillId="0" borderId="19" xfId="0" applyFont="1" applyBorder="1" applyAlignment="1">
      <alignment horizontal="center" vertical="top" wrapText="1"/>
    </xf>
    <xf numFmtId="0" fontId="2" fillId="0" borderId="9" xfId="0" applyFont="1" applyBorder="1" applyAlignment="1">
      <alignment horizontal="center" vertical="top"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2" fontId="2" fillId="0" borderId="10" xfId="0" applyNumberFormat="1" applyFont="1" applyBorder="1" applyAlignment="1">
      <alignment vertical="center"/>
    </xf>
    <xf numFmtId="18" fontId="2" fillId="0" borderId="15" xfId="0" applyNumberFormat="1" applyFont="1" applyBorder="1"/>
    <xf numFmtId="18" fontId="2" fillId="0" borderId="10" xfId="0" applyNumberFormat="1" applyFont="1" applyBorder="1" applyAlignment="1">
      <alignment wrapText="1"/>
    </xf>
    <xf numFmtId="0" fontId="5" fillId="0" borderId="0" xfId="0" applyFont="1" applyAlignment="1"/>
    <xf numFmtId="0" fontId="2" fillId="0" borderId="2" xfId="0" applyFont="1" applyBorder="1" applyAlignment="1">
      <alignment horizontal="left" wrapText="1"/>
    </xf>
    <xf numFmtId="0" fontId="2" fillId="0" borderId="18" xfId="0" applyFont="1" applyBorder="1" applyAlignment="1">
      <alignment horizontal="left" wrapText="1"/>
    </xf>
    <xf numFmtId="0" fontId="2" fillId="0" borderId="7" xfId="0" applyFont="1" applyBorder="1" applyAlignment="1">
      <alignment horizontal="left" wrapText="1"/>
    </xf>
    <xf numFmtId="0" fontId="2" fillId="0" borderId="2" xfId="0" applyFont="1" applyBorder="1" applyAlignment="1">
      <alignment horizontal="left" vertical="center" wrapText="1"/>
    </xf>
    <xf numFmtId="0" fontId="2" fillId="0" borderId="18" xfId="0" applyFont="1" applyBorder="1" applyAlignment="1">
      <alignment horizontal="left" vertical="center" wrapText="1"/>
    </xf>
    <xf numFmtId="0" fontId="2" fillId="0" borderId="2" xfId="0" applyFont="1" applyBorder="1" applyAlignment="1">
      <alignment vertical="center" wrapText="1"/>
    </xf>
    <xf numFmtId="0" fontId="2" fillId="0" borderId="18" xfId="0" applyFont="1" applyBorder="1" applyAlignment="1">
      <alignment vertical="center" wrapText="1"/>
    </xf>
    <xf numFmtId="0" fontId="2" fillId="0" borderId="7" xfId="0" applyFont="1" applyBorder="1" applyAlignment="1">
      <alignment vertical="center" wrapText="1"/>
    </xf>
    <xf numFmtId="0" fontId="4" fillId="0" borderId="1" xfId="0" applyFont="1" applyBorder="1" applyAlignment="1">
      <alignment horizontal="center" vertical="center"/>
    </xf>
    <xf numFmtId="0" fontId="1" fillId="0" borderId="12" xfId="0" applyFont="1" applyBorder="1" applyAlignment="1">
      <alignment horizontal="center" vertical="center"/>
    </xf>
    <xf numFmtId="0" fontId="1" fillId="0" borderId="18" xfId="0" applyFont="1" applyBorder="1" applyAlignment="1">
      <alignment horizontal="center" vertical="center"/>
    </xf>
    <xf numFmtId="0" fontId="1" fillId="0" borderId="23" xfId="0" applyFont="1" applyBorder="1" applyAlignment="1">
      <alignment horizontal="center" vertical="center"/>
    </xf>
    <xf numFmtId="0" fontId="2" fillId="0" borderId="24" xfId="0" applyFont="1" applyBorder="1" applyAlignment="1"/>
    <xf numFmtId="0" fontId="1" fillId="0" borderId="18" xfId="0" applyFont="1" applyBorder="1" applyAlignment="1">
      <alignment horizontal="center" vertical="center" wrapText="1"/>
    </xf>
    <xf numFmtId="0" fontId="1" fillId="0" borderId="19" xfId="0" applyFont="1" applyBorder="1" applyAlignment="1">
      <alignment horizontal="center" vertical="center"/>
    </xf>
    <xf numFmtId="0" fontId="2" fillId="0" borderId="8" xfId="0" applyFont="1" applyBorder="1" applyAlignment="1">
      <alignment horizontal="center"/>
    </xf>
    <xf numFmtId="0" fontId="2" fillId="0" borderId="8" xfId="0" applyFont="1" applyBorder="1"/>
    <xf numFmtId="2" fontId="2" fillId="0" borderId="8" xfId="0" applyNumberFormat="1" applyFont="1" applyBorder="1"/>
    <xf numFmtId="0" fontId="1" fillId="0" borderId="3" xfId="0" applyFont="1" applyBorder="1" applyAlignment="1">
      <alignment horizontal="center" vertical="center"/>
    </xf>
    <xf numFmtId="0" fontId="2" fillId="0" borderId="4" xfId="0" applyFont="1" applyBorder="1" applyAlignment="1"/>
    <xf numFmtId="0" fontId="1" fillId="0" borderId="2" xfId="0" applyFont="1" applyBorder="1" applyAlignment="1">
      <alignment horizontal="center" vertical="center"/>
    </xf>
    <xf numFmtId="0" fontId="2" fillId="0" borderId="7" xfId="0" applyFont="1" applyBorder="1" applyAlignment="1"/>
    <xf numFmtId="0" fontId="1" fillId="0" borderId="5" xfId="0" applyFont="1" applyBorder="1" applyAlignment="1">
      <alignment horizontal="center" vertical="center"/>
    </xf>
    <xf numFmtId="0" fontId="2" fillId="0" borderId="9" xfId="0" applyFont="1" applyBorder="1" applyAlignment="1"/>
    <xf numFmtId="0" fontId="2" fillId="0" borderId="18" xfId="0" applyFont="1" applyBorder="1" applyAlignment="1">
      <alignment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xf numFmtId="0" fontId="2" fillId="0" borderId="17" xfId="0" applyFont="1" applyBorder="1" applyAlignment="1">
      <alignment horizontal="center"/>
    </xf>
    <xf numFmtId="0" fontId="2" fillId="0" borderId="17" xfId="0" applyFont="1" applyBorder="1"/>
    <xf numFmtId="0" fontId="4" fillId="0" borderId="25" xfId="0" applyFont="1" applyBorder="1" applyAlignment="1">
      <alignment horizontal="center" vertical="center"/>
    </xf>
    <xf numFmtId="0" fontId="4" fillId="0" borderId="26" xfId="0" applyFont="1" applyBorder="1" applyAlignment="1">
      <alignment horizontal="center" vertical="center" wrapText="1"/>
    </xf>
    <xf numFmtId="0" fontId="2" fillId="0" borderId="27" xfId="0" applyFont="1" applyBorder="1" applyAlignment="1">
      <alignment horizontal="center"/>
    </xf>
    <xf numFmtId="0" fontId="2" fillId="0" borderId="28" xfId="0" applyFont="1" applyBorder="1" applyAlignment="1">
      <alignment horizontal="left" vertical="top" wrapText="1"/>
    </xf>
    <xf numFmtId="0" fontId="2" fillId="0" borderId="30" xfId="0" applyFont="1" applyBorder="1" applyAlignment="1"/>
    <xf numFmtId="0" fontId="2" fillId="0" borderId="31" xfId="0" applyFont="1" applyBorder="1" applyAlignment="1">
      <alignment horizontal="left" vertical="top" wrapText="1"/>
    </xf>
    <xf numFmtId="0" fontId="2" fillId="0" borderId="32" xfId="0" applyFont="1" applyBorder="1" applyAlignment="1"/>
    <xf numFmtId="0" fontId="2" fillId="0" borderId="33" xfId="0" applyFont="1" applyBorder="1" applyAlignment="1"/>
    <xf numFmtId="0" fontId="2" fillId="0" borderId="34" xfId="0" applyFont="1" applyBorder="1" applyAlignment="1">
      <alignment horizontal="center"/>
    </xf>
    <xf numFmtId="0" fontId="2" fillId="0" borderId="35" xfId="0" applyFont="1" applyBorder="1" applyAlignment="1">
      <alignment horizontal="left" vertical="top" wrapText="1"/>
    </xf>
    <xf numFmtId="2" fontId="2" fillId="0" borderId="34" xfId="0" applyNumberFormat="1" applyFont="1" applyBorder="1"/>
    <xf numFmtId="0" fontId="2" fillId="0" borderId="36" xfId="0" applyFont="1" applyBorder="1" applyAlignment="1">
      <alignment horizontal="left" vertical="top" wrapText="1"/>
    </xf>
    <xf numFmtId="0" fontId="2" fillId="0" borderId="37" xfId="0" applyFont="1" applyBorder="1"/>
    <xf numFmtId="0" fontId="2" fillId="0" borderId="28" xfId="0" applyFont="1" applyBorder="1" applyAlignment="1">
      <alignment vertical="center" wrapText="1"/>
    </xf>
    <xf numFmtId="0" fontId="5" fillId="0" borderId="29" xfId="0" applyFont="1" applyBorder="1" applyAlignment="1">
      <alignment horizontal="left" vertical="center" wrapText="1"/>
    </xf>
    <xf numFmtId="0" fontId="5" fillId="0" borderId="31" xfId="0" applyFont="1" applyBorder="1" applyAlignment="1">
      <alignment horizontal="left" vertical="center" wrapText="1"/>
    </xf>
    <xf numFmtId="0" fontId="2" fillId="0" borderId="35" xfId="0" applyFont="1" applyBorder="1" applyAlignment="1">
      <alignment vertical="center" wrapText="1"/>
    </xf>
    <xf numFmtId="0" fontId="5" fillId="0" borderId="36" xfId="0" applyFont="1" applyBorder="1" applyAlignment="1">
      <alignment horizontal="left" vertical="center" wrapText="1"/>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2" fillId="0" borderId="0" xfId="0" applyFont="1" applyBorder="1" applyAlignment="1">
      <alignment horizontal="center"/>
    </xf>
    <xf numFmtId="0" fontId="1" fillId="0" borderId="0" xfId="0" applyFont="1" applyBorder="1" applyAlignment="1">
      <alignment vertical="center"/>
    </xf>
    <xf numFmtId="0" fontId="2" fillId="0" borderId="3" xfId="0" applyFont="1" applyBorder="1" applyAlignment="1">
      <alignment horizontal="center"/>
    </xf>
    <xf numFmtId="0" fontId="0" fillId="0" borderId="38" xfId="0" applyFont="1" applyBorder="1" applyAlignment="1"/>
    <xf numFmtId="0" fontId="0" fillId="0" borderId="0" xfId="0" applyFont="1" applyBorder="1" applyAlignment="1"/>
    <xf numFmtId="0" fontId="7" fillId="0" borderId="0" xfId="0" applyFont="1" applyBorder="1" applyAlignment="1">
      <alignment horizontal="center"/>
    </xf>
    <xf numFmtId="2" fontId="0" fillId="0" borderId="0" xfId="0" applyNumberFormat="1" applyFont="1" applyBorder="1" applyAlignment="1"/>
    <xf numFmtId="164" fontId="0" fillId="0" borderId="0" xfId="0" applyNumberFormat="1" applyFont="1" applyBorder="1" applyAlignment="1"/>
    <xf numFmtId="2" fontId="0" fillId="0" borderId="0" xfId="0" applyNumberFormat="1" applyFont="1" applyAlignment="1"/>
    <xf numFmtId="0" fontId="9" fillId="0" borderId="46" xfId="0" applyFont="1" applyBorder="1" applyAlignment="1">
      <alignment horizontal="center" vertical="center"/>
    </xf>
    <xf numFmtId="0" fontId="9" fillId="0" borderId="50" xfId="0" applyFont="1" applyBorder="1" applyAlignment="1">
      <alignment horizontal="center" vertical="center"/>
    </xf>
    <xf numFmtId="0" fontId="9" fillId="0" borderId="45" xfId="0" applyFont="1" applyBorder="1" applyAlignment="1">
      <alignment horizontal="center" vertical="center" wrapText="1"/>
    </xf>
    <xf numFmtId="0" fontId="9" fillId="0" borderId="45" xfId="0" applyFont="1" applyBorder="1" applyAlignment="1">
      <alignment horizontal="center" vertical="center"/>
    </xf>
    <xf numFmtId="0" fontId="8" fillId="0" borderId="38" xfId="0" applyFont="1" applyBorder="1" applyAlignment="1"/>
    <xf numFmtId="0" fontId="8" fillId="0" borderId="38" xfId="0" applyFont="1" applyFill="1" applyBorder="1" applyAlignment="1"/>
    <xf numFmtId="0" fontId="8" fillId="0" borderId="38" xfId="0" applyFont="1" applyBorder="1" applyAlignment="1">
      <alignment horizontal="center" vertical="center" wrapText="1"/>
    </xf>
    <xf numFmtId="2" fontId="0" fillId="0" borderId="38" xfId="0" applyNumberFormat="1" applyFont="1" applyBorder="1" applyAlignment="1"/>
    <xf numFmtId="2" fontId="2" fillId="0" borderId="27" xfId="0" applyNumberFormat="1" applyFont="1" applyBorder="1"/>
    <xf numFmtId="0" fontId="2" fillId="0" borderId="29" xfId="0" applyFont="1" applyBorder="1" applyAlignment="1">
      <alignment horizontal="center" vertical="top" wrapText="1"/>
    </xf>
    <xf numFmtId="2" fontId="2" fillId="0" borderId="17" xfId="0" applyNumberFormat="1" applyFont="1" applyBorder="1"/>
    <xf numFmtId="0" fontId="8" fillId="0" borderId="52" xfId="0" applyFont="1" applyFill="1" applyBorder="1" applyAlignment="1"/>
    <xf numFmtId="2" fontId="0" fillId="0" borderId="52" xfId="0" applyNumberFormat="1" applyFont="1" applyFill="1" applyBorder="1" applyAlignment="1"/>
    <xf numFmtId="0" fontId="0" fillId="0" borderId="52" xfId="0" applyFont="1" applyFill="1" applyBorder="1" applyAlignment="1"/>
    <xf numFmtId="16" fontId="0" fillId="0" borderId="0" xfId="0" applyNumberFormat="1" applyFont="1" applyAlignment="1"/>
    <xf numFmtId="0" fontId="9" fillId="0" borderId="54" xfId="0" applyFont="1" applyBorder="1" applyAlignment="1">
      <alignment horizontal="center" vertical="center" wrapText="1"/>
    </xf>
    <xf numFmtId="0" fontId="9" fillId="0" borderId="41" xfId="0" applyFont="1" applyBorder="1" applyAlignment="1">
      <alignment horizontal="center" vertical="center"/>
    </xf>
    <xf numFmtId="2" fontId="12" fillId="2" borderId="40" xfId="0" applyNumberFormat="1" applyFont="1" applyFill="1" applyBorder="1" applyAlignment="1">
      <alignment horizontal="center" vertical="center"/>
    </xf>
    <xf numFmtId="2" fontId="12" fillId="0" borderId="38" xfId="0" applyNumberFormat="1" applyFont="1" applyBorder="1" applyAlignment="1">
      <alignment horizontal="center" vertical="center"/>
    </xf>
    <xf numFmtId="2" fontId="12" fillId="2" borderId="38" xfId="0" applyNumberFormat="1" applyFont="1" applyFill="1" applyBorder="1" applyAlignment="1">
      <alignment horizontal="center" vertical="center"/>
    </xf>
    <xf numFmtId="2" fontId="12" fillId="0" borderId="44" xfId="0" applyNumberFormat="1" applyFont="1" applyBorder="1" applyAlignment="1">
      <alignment horizontal="center" vertical="center"/>
    </xf>
    <xf numFmtId="0" fontId="15" fillId="0" borderId="0" xfId="0" applyFont="1" applyAlignment="1">
      <alignment horizontal="center" vertical="center"/>
    </xf>
    <xf numFmtId="0" fontId="16" fillId="0" borderId="59" xfId="0" applyFont="1" applyBorder="1" applyAlignment="1">
      <alignment horizontal="center" vertical="center"/>
    </xf>
    <xf numFmtId="2" fontId="17" fillId="0" borderId="60" xfId="0" applyNumberFormat="1" applyFont="1" applyBorder="1" applyAlignment="1">
      <alignment horizontal="center" vertical="center"/>
    </xf>
    <xf numFmtId="0" fontId="16" fillId="0" borderId="60" xfId="0" applyFont="1" applyBorder="1" applyAlignment="1">
      <alignment horizontal="center" vertical="center"/>
    </xf>
    <xf numFmtId="2" fontId="17" fillId="0" borderId="61" xfId="0" applyNumberFormat="1" applyFont="1" applyBorder="1" applyAlignment="1">
      <alignment horizontal="center" vertical="center"/>
    </xf>
    <xf numFmtId="0" fontId="2" fillId="0" borderId="0" xfId="0" applyFont="1" applyBorder="1" applyAlignment="1"/>
    <xf numFmtId="2" fontId="17" fillId="0" borderId="58" xfId="0" applyNumberFormat="1" applyFont="1" applyBorder="1" applyAlignment="1"/>
    <xf numFmtId="2" fontId="11" fillId="0" borderId="38" xfId="0" applyNumberFormat="1" applyFont="1" applyBorder="1" applyAlignment="1">
      <alignment horizontal="center" vertical="center" wrapText="1"/>
    </xf>
    <xf numFmtId="2" fontId="11" fillId="0" borderId="44" xfId="0" applyNumberFormat="1" applyFont="1" applyBorder="1" applyAlignment="1">
      <alignment horizontal="center" vertical="center" wrapText="1"/>
    </xf>
    <xf numFmtId="2" fontId="12" fillId="0" borderId="56" xfId="0" applyNumberFormat="1" applyFont="1" applyBorder="1" applyAlignment="1">
      <alignment horizontal="center" vertical="center"/>
    </xf>
    <xf numFmtId="2" fontId="12" fillId="0" borderId="57" xfId="0" applyNumberFormat="1" applyFont="1" applyBorder="1" applyAlignment="1">
      <alignment horizontal="center"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xf>
    <xf numFmtId="0" fontId="12" fillId="0" borderId="48" xfId="0" applyFont="1" applyBorder="1" applyAlignment="1">
      <alignment horizontal="center" vertical="center" wrapText="1"/>
    </xf>
    <xf numFmtId="0" fontId="12" fillId="0" borderId="49" xfId="0" applyFont="1" applyBorder="1" applyAlignment="1">
      <alignment horizontal="center" vertical="center"/>
    </xf>
    <xf numFmtId="2" fontId="13" fillId="4" borderId="38" xfId="0" applyNumberFormat="1" applyFont="1" applyFill="1" applyBorder="1" applyAlignment="1">
      <alignment horizontal="center" vertical="center"/>
    </xf>
    <xf numFmtId="2" fontId="13" fillId="4" borderId="44" xfId="0" applyNumberFormat="1" applyFont="1" applyFill="1" applyBorder="1" applyAlignment="1">
      <alignment horizontal="center" vertical="center"/>
    </xf>
    <xf numFmtId="2" fontId="13" fillId="3" borderId="40" xfId="0" applyNumberFormat="1" applyFont="1" applyFill="1" applyBorder="1" applyAlignment="1">
      <alignment horizontal="center" vertical="center"/>
    </xf>
    <xf numFmtId="2" fontId="13" fillId="3" borderId="38" xfId="0" applyNumberFormat="1" applyFont="1" applyFill="1" applyBorder="1" applyAlignment="1">
      <alignment horizontal="center" vertical="center"/>
    </xf>
    <xf numFmtId="2" fontId="13" fillId="4" borderId="51" xfId="0" applyNumberFormat="1" applyFont="1" applyFill="1" applyBorder="1" applyAlignment="1">
      <alignment horizontal="center" vertical="center"/>
    </xf>
    <xf numFmtId="2" fontId="13" fillId="4" borderId="52" xfId="0" applyNumberFormat="1" applyFont="1" applyFill="1" applyBorder="1" applyAlignment="1">
      <alignment horizontal="center" vertical="center"/>
    </xf>
    <xf numFmtId="2" fontId="13" fillId="4" borderId="53" xfId="0" applyNumberFormat="1" applyFont="1" applyFill="1" applyBorder="1" applyAlignment="1">
      <alignment horizontal="center" vertical="center"/>
    </xf>
    <xf numFmtId="0" fontId="14" fillId="0" borderId="42" xfId="0" applyFont="1" applyBorder="1" applyAlignment="1">
      <alignment horizontal="center" vertical="center"/>
    </xf>
    <xf numFmtId="0" fontId="14" fillId="0" borderId="43" xfId="0" applyFont="1" applyBorder="1" applyAlignment="1">
      <alignment horizontal="center" vertical="center"/>
    </xf>
    <xf numFmtId="0" fontId="13" fillId="3" borderId="40" xfId="0" applyFont="1" applyFill="1" applyBorder="1" applyAlignment="1">
      <alignment horizontal="center" vertical="center"/>
    </xf>
    <xf numFmtId="0" fontId="13" fillId="3" borderId="38" xfId="0" applyFont="1" applyFill="1" applyBorder="1" applyAlignment="1">
      <alignment horizontal="center" vertical="center"/>
    </xf>
    <xf numFmtId="0" fontId="13" fillId="4" borderId="38" xfId="0" applyFont="1" applyFill="1" applyBorder="1" applyAlignment="1">
      <alignment horizontal="center" vertical="center"/>
    </xf>
    <xf numFmtId="0" fontId="13" fillId="4" borderId="44" xfId="0" applyFont="1" applyFill="1" applyBorder="1" applyAlignment="1">
      <alignment horizontal="center" vertical="center"/>
    </xf>
    <xf numFmtId="2" fontId="11" fillId="0" borderId="40" xfId="0" applyNumberFormat="1" applyFont="1" applyBorder="1" applyAlignment="1">
      <alignment horizontal="center" vertical="center" wrapText="1"/>
    </xf>
    <xf numFmtId="0" fontId="1" fillId="0" borderId="0" xfId="0" applyFont="1" applyBorder="1" applyAlignment="1">
      <alignment horizontal="center" vertical="center"/>
    </xf>
    <xf numFmtId="0" fontId="2" fillId="0" borderId="0" xfId="0" applyFont="1" applyBorder="1" applyAlignment="1"/>
    <xf numFmtId="0" fontId="10" fillId="0" borderId="39" xfId="0" applyFont="1" applyBorder="1" applyAlignment="1">
      <alignment horizontal="center" vertical="center"/>
    </xf>
    <xf numFmtId="0" fontId="10" fillId="0" borderId="42" xfId="0" applyFont="1" applyBorder="1" applyAlignment="1">
      <alignment horizontal="center" vertical="center"/>
    </xf>
    <xf numFmtId="2" fontId="12" fillId="0" borderId="55" xfId="0" applyNumberFormat="1" applyFont="1" applyBorder="1" applyAlignment="1">
      <alignment horizontal="center" vertical="center"/>
    </xf>
  </cellXfs>
  <cellStyles count="1">
    <cellStyle name="Normal" xfId="0" builtinId="0"/>
  </cellStyles>
  <dxfs count="20">
    <dxf>
      <font>
        <b val="0"/>
        <i val="0"/>
        <strike val="0"/>
        <condense val="0"/>
        <extend val="0"/>
        <outline val="0"/>
        <shadow val="0"/>
        <u val="none"/>
        <vertAlign val="baseline"/>
        <sz val="10"/>
        <color rgb="FF000000"/>
        <name val="Arial"/>
        <charset val="1"/>
        <scheme val="none"/>
      </font>
      <alignment horizontal="left" vertical="center" textRotation="0" wrapText="1" indent="0" justifyLastLine="0" shrinkToFit="0" readingOrder="0"/>
      <border diagonalUp="0" diagonalDown="0">
        <left style="thin">
          <color rgb="FF000000"/>
        </left>
        <right/>
        <top/>
        <bottom/>
        <vertical/>
        <horizontal/>
      </border>
    </dxf>
    <dxf>
      <font>
        <b val="0"/>
        <i val="0"/>
        <strike val="0"/>
        <condense val="0"/>
        <extend val="0"/>
        <outline val="0"/>
        <shadow val="0"/>
        <u val="none"/>
        <vertAlign val="baseline"/>
        <sz val="10"/>
        <color theme="1"/>
        <name val="Arial"/>
        <scheme val="none"/>
      </font>
      <numFmt numFmtId="2" formatCode="0.0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auto="1"/>
        <name val="Arial"/>
        <scheme val="none"/>
      </font>
      <alignment horizontal="general" vertical="center" textRotation="0" wrapText="1" indent="0" justifyLastLine="0" shrinkToFit="0" readingOrder="0"/>
      <border diagonalUp="0" diagonalDown="0">
        <left style="thin">
          <color rgb="FF000000"/>
        </left>
        <right style="thin">
          <color rgb="FF000000"/>
        </right>
        <top/>
        <bottom/>
        <vertical/>
        <horizontal/>
      </border>
    </dxf>
    <dxf>
      <font>
        <b val="0"/>
        <i val="0"/>
        <strike val="0"/>
        <condense val="0"/>
        <extend val="0"/>
        <outline val="0"/>
        <shadow val="0"/>
        <u val="none"/>
        <vertAlign val="baseline"/>
        <sz val="10"/>
        <color theme="1"/>
        <name val="Arial"/>
        <scheme val="none"/>
      </font>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auto="1"/>
        <name val="Arial"/>
        <scheme val="none"/>
      </font>
      <alignment horizontal="left" vertical="center" textRotation="0" wrapText="1" indent="0" justifyLastLine="0" shrinkToFit="0" readingOrder="0"/>
      <border diagonalUp="0" diagonalDown="0">
        <left style="thin">
          <color rgb="FF000000"/>
        </left>
        <right style="thin">
          <color rgb="FF000000"/>
        </right>
        <top/>
        <bottom/>
        <vertical/>
        <horizontal/>
      </border>
    </dxf>
    <dxf>
      <font>
        <b val="0"/>
        <i val="0"/>
        <strike val="0"/>
        <condense val="0"/>
        <extend val="0"/>
        <outline val="0"/>
        <shadow val="0"/>
        <u val="none"/>
        <vertAlign val="baseline"/>
        <sz val="10"/>
        <color auto="1"/>
        <name val="Arial"/>
        <scheme val="none"/>
      </font>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auto="1"/>
        <name val="Arial"/>
        <scheme val="none"/>
      </font>
      <alignment horizontal="right"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auto="1"/>
        <name val="Arial"/>
        <scheme val="none"/>
      </font>
      <alignment horizontal="general" vertical="bottom" textRotation="0" wrapText="0" indent="0" justifyLastLine="0" shrinkToFit="0" readingOrder="0"/>
      <border diagonalUp="0" diagonalDown="0">
        <left/>
        <right style="thin">
          <color rgb="FF000000"/>
        </right>
        <top/>
        <bottom/>
        <vertical/>
        <horizontal/>
      </border>
    </dxf>
    <dxf>
      <font>
        <b val="0"/>
        <i val="0"/>
        <strike val="0"/>
        <condense val="0"/>
        <extend val="0"/>
        <outline val="0"/>
        <shadow val="0"/>
        <u val="none"/>
        <vertAlign val="baseline"/>
        <sz val="10"/>
        <color auto="1"/>
        <name val="Arial"/>
        <scheme val="none"/>
      </font>
      <alignment horizontal="general" vertical="bottom" textRotation="0" wrapText="0" indent="0" justifyLastLine="0" shrinkToFit="0" readingOrder="0"/>
      <border diagonalUp="0" diagonalDown="0">
        <left/>
        <right style="thin">
          <color rgb="FF000000"/>
        </right>
        <top/>
        <bottom/>
        <vertical/>
        <horizontal/>
      </border>
    </dxf>
    <dxf>
      <border outline="0">
        <left style="medium">
          <color rgb="FF000000"/>
        </left>
        <top style="medium">
          <color rgb="FF000000"/>
        </top>
        <bottom style="medium">
          <color rgb="FF000000"/>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0"/>
        <color rgb="FF000000"/>
        <name val="Arial"/>
        <charset val="1"/>
        <scheme val="none"/>
      </font>
      <alignment horizontal="left" vertical="center" textRotation="0" wrapText="1" indent="0" justifyLastLine="0" shrinkToFit="0" readingOrder="0"/>
      <border diagonalUp="0" diagonalDown="0">
        <left style="thin">
          <color rgb="FF000000"/>
        </left>
        <right/>
        <top/>
        <bottom/>
        <vertical/>
        <horizontal/>
      </border>
    </dxf>
    <dxf>
      <font>
        <b val="0"/>
        <i val="0"/>
        <strike val="0"/>
        <condense val="0"/>
        <extend val="0"/>
        <outline val="0"/>
        <shadow val="0"/>
        <u val="none"/>
        <vertAlign val="baseline"/>
        <sz val="10"/>
        <color theme="1"/>
        <name val="Arial"/>
        <scheme val="none"/>
      </font>
      <numFmt numFmtId="2" formatCode="0.0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auto="1"/>
        <name val="Arial"/>
        <scheme val="none"/>
      </font>
      <alignment horizontal="general" vertical="center" textRotation="0" wrapText="1" indent="0" justifyLastLine="0" shrinkToFit="0" readingOrder="0"/>
      <border diagonalUp="0" diagonalDown="0">
        <left style="thin">
          <color rgb="FF000000"/>
        </left>
        <right style="thin">
          <color rgb="FF000000"/>
        </right>
        <top/>
        <bottom/>
        <vertical/>
        <horizontal/>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border diagonalUp="0" diagonalDown="0">
        <left style="thin">
          <color rgb="FF000000"/>
        </left>
        <right style="thin">
          <color rgb="FF000000"/>
        </right>
        <top style="thin">
          <color rgb="FF000000"/>
        </top>
        <bottom style="thin">
          <color rgb="FF000000"/>
        </bottom>
        <vertical/>
        <horizontal/>
      </border>
    </dxf>
    <dxf>
      <font>
        <b val="0"/>
        <i val="0"/>
        <strike val="0"/>
        <condense val="0"/>
        <extend val="0"/>
        <outline val="0"/>
        <shadow val="0"/>
        <u val="none"/>
        <vertAlign val="baseline"/>
        <sz val="10"/>
        <color auto="1"/>
        <name val="Arial"/>
        <scheme val="none"/>
      </font>
      <alignment horizontal="general" vertical="bottom" textRotation="0" wrapText="0" indent="0" justifyLastLine="0" shrinkToFit="0" readingOrder="0"/>
      <border diagonalUp="0" diagonalDown="0">
        <left/>
        <right style="thin">
          <color rgb="FF000000"/>
        </right>
        <top/>
        <bottom/>
        <vertical/>
        <horizontal/>
      </border>
    </dxf>
    <dxf>
      <font>
        <b val="0"/>
        <i val="0"/>
        <strike val="0"/>
        <condense val="0"/>
        <extend val="0"/>
        <outline val="0"/>
        <shadow val="0"/>
        <u val="none"/>
        <vertAlign val="baseline"/>
        <sz val="10"/>
        <color auto="1"/>
        <name val="Arial"/>
        <scheme val="none"/>
      </font>
      <alignment horizontal="general" vertical="bottom" textRotation="0" wrapText="0" indent="0" justifyLastLine="0" shrinkToFit="0" readingOrder="0"/>
      <border diagonalUp="0" diagonalDown="0">
        <left/>
        <right style="thin">
          <color rgb="FF000000"/>
        </right>
        <top/>
        <bottom/>
        <vertical/>
        <horizontal/>
      </border>
    </dxf>
    <dxf>
      <border outline="0">
        <left style="medium">
          <color rgb="FF000000"/>
        </left>
        <top style="medium">
          <color rgb="FF000000"/>
        </top>
        <bottom style="medium">
          <color rgb="FF000000"/>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rgb="FF000000"/>
        </left>
        <right style="thin">
          <color rgb="FF000000"/>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r>
              <a:rPr lang="en-US"/>
              <a:t>SQM Data Comparison</a:t>
            </a:r>
          </a:p>
        </c:rich>
      </c:tx>
      <c:overlay val="0"/>
      <c:spPr>
        <a:noFill/>
        <a:ln>
          <a:noFill/>
        </a:ln>
        <a:effectLst/>
      </c:spPr>
      <c:txPr>
        <a:bodyPr rot="0" spcFirstLastPara="1" vertOverflow="ellipsis" vert="horz" wrap="square" anchor="ctr" anchorCtr="1"/>
        <a:lstStyle/>
        <a:p>
          <a:pPr>
            <a:defRPr sz="2000" b="0" i="0" u="none" strike="noStrike" kern="1200" cap="none" spc="0" normalizeH="0" baseline="0">
              <a:solidFill>
                <a:schemeClr val="tx1">
                  <a:lumMod val="65000"/>
                  <a:lumOff val="35000"/>
                </a:schemeClr>
              </a:solidFill>
              <a:latin typeface="+mj-lt"/>
              <a:ea typeface="+mj-ea"/>
              <a:cs typeface="+mj-cs"/>
            </a:defRPr>
          </a:pPr>
          <a:endParaRPr lang="en-US"/>
        </a:p>
      </c:txPr>
    </c:title>
    <c:autoTitleDeleted val="0"/>
    <c:plotArea>
      <c:layout/>
      <c:barChart>
        <c:barDir val="col"/>
        <c:grouping val="clustered"/>
        <c:varyColors val="0"/>
        <c:ser>
          <c:idx val="0"/>
          <c:order val="1"/>
          <c:tx>
            <c:strRef>
              <c:f>Analysis!$N$5</c:f>
              <c:strCache>
                <c:ptCount val="1"/>
                <c:pt idx="0">
                  <c:v>2016 Application Measurements</c:v>
                </c:pt>
              </c:strCache>
            </c:strRef>
          </c:tx>
          <c:spPr>
            <a:solidFill>
              <a:schemeClr val="accent1"/>
            </a:solidFill>
            <a:ln>
              <a:noFill/>
            </a:ln>
            <a:effectLst/>
          </c:spPr>
          <c:invertIfNegative val="0"/>
          <c:cat>
            <c:strRef>
              <c:f>Analysis!$K$6:$K$13</c:f>
              <c:strCache>
                <c:ptCount val="8"/>
                <c:pt idx="0">
                  <c:v>1
Chief Mountain</c:v>
                </c:pt>
                <c:pt idx="1">
                  <c:v>2
Many Glacier</c:v>
                </c:pt>
                <c:pt idx="2">
                  <c:v>3
One Mile Gate
St. Mary</c:v>
                </c:pt>
                <c:pt idx="3">
                  <c:v>4
Lake McDonald
Lodge</c:v>
                </c:pt>
                <c:pt idx="4">
                  <c:v>5
Apgar Village
Dock</c:v>
                </c:pt>
                <c:pt idx="5">
                  <c:v>6
Polebridge</c:v>
                </c:pt>
                <c:pt idx="6">
                  <c:v>7
Huckleberry
Mountain</c:v>
                </c:pt>
                <c:pt idx="7">
                  <c:v>8
St. Mary 
Visitor Cen.</c:v>
                </c:pt>
              </c:strCache>
            </c:strRef>
          </c:cat>
          <c:val>
            <c:numRef>
              <c:f>Analysis!$N$6:$N$13</c:f>
              <c:numCache>
                <c:formatCode>General</c:formatCode>
                <c:ptCount val="8"/>
                <c:pt idx="0">
                  <c:v>21.792000000000002</c:v>
                </c:pt>
                <c:pt idx="1">
                  <c:v>21.81</c:v>
                </c:pt>
                <c:pt idx="2">
                  <c:v>21.81</c:v>
                </c:pt>
                <c:pt idx="3">
                  <c:v>21.59</c:v>
                </c:pt>
                <c:pt idx="4">
                  <c:v>21.51</c:v>
                </c:pt>
                <c:pt idx="5">
                  <c:v>21.54</c:v>
                </c:pt>
                <c:pt idx="6" formatCode="0.00">
                  <c:v>21.65</c:v>
                </c:pt>
                <c:pt idx="7">
                  <c:v>21.56</c:v>
                </c:pt>
              </c:numCache>
            </c:numRef>
          </c:val>
          <c:extLst>
            <c:ext xmlns:c16="http://schemas.microsoft.com/office/drawing/2014/chart" uri="{C3380CC4-5D6E-409C-BE32-E72D297353CC}">
              <c16:uniqueId val="{00000000-CEB2-4C27-B5F9-984E70814F13}"/>
            </c:ext>
          </c:extLst>
        </c:ser>
        <c:ser>
          <c:idx val="1"/>
          <c:order val="2"/>
          <c:tx>
            <c:strRef>
              <c:f>Analysis!$M$5</c:f>
              <c:strCache>
                <c:ptCount val="1"/>
                <c:pt idx="0">
                  <c:v>2020 Measurements</c:v>
                </c:pt>
              </c:strCache>
            </c:strRef>
          </c:tx>
          <c:spPr>
            <a:solidFill>
              <a:schemeClr val="accent2"/>
            </a:solidFill>
            <a:ln>
              <a:noFill/>
            </a:ln>
            <a:effectLst/>
          </c:spPr>
          <c:invertIfNegative val="0"/>
          <c:cat>
            <c:strRef>
              <c:f>Analysis!$K$6:$K$13</c:f>
              <c:strCache>
                <c:ptCount val="8"/>
                <c:pt idx="0">
                  <c:v>1
Chief Mountain</c:v>
                </c:pt>
                <c:pt idx="1">
                  <c:v>2
Many Glacier</c:v>
                </c:pt>
                <c:pt idx="2">
                  <c:v>3
One Mile Gate
St. Mary</c:v>
                </c:pt>
                <c:pt idx="3">
                  <c:v>4
Lake McDonald
Lodge</c:v>
                </c:pt>
                <c:pt idx="4">
                  <c:v>5
Apgar Village
Dock</c:v>
                </c:pt>
                <c:pt idx="5">
                  <c:v>6
Polebridge</c:v>
                </c:pt>
                <c:pt idx="6">
                  <c:v>7
Huckleberry
Mountain</c:v>
                </c:pt>
                <c:pt idx="7">
                  <c:v>8
St. Mary 
Visitor Cen.</c:v>
                </c:pt>
              </c:strCache>
            </c:strRef>
          </c:cat>
          <c:val>
            <c:numRef>
              <c:f>Analysis!$M$6:$M$13</c:f>
              <c:numCache>
                <c:formatCode>0.00</c:formatCode>
                <c:ptCount val="8"/>
                <c:pt idx="0">
                  <c:v>21.774000000000001</c:v>
                </c:pt>
                <c:pt idx="1">
                  <c:v>21.734000000000002</c:v>
                </c:pt>
                <c:pt idx="2" formatCode="General">
                  <c:v>21.774000000000001</c:v>
                </c:pt>
                <c:pt idx="3" formatCode="General">
                  <c:v>21.9</c:v>
                </c:pt>
                <c:pt idx="4" formatCode="General">
                  <c:v>21.863999999999997</c:v>
                </c:pt>
                <c:pt idx="5" formatCode="General">
                  <c:v>22.131999999999998</c:v>
                </c:pt>
                <c:pt idx="6" formatCode="General">
                  <c:v>21.4</c:v>
                </c:pt>
                <c:pt idx="7">
                  <c:v>21.583999999999996</c:v>
                </c:pt>
              </c:numCache>
            </c:numRef>
          </c:val>
          <c:extLst>
            <c:ext xmlns:c16="http://schemas.microsoft.com/office/drawing/2014/chart" uri="{C3380CC4-5D6E-409C-BE32-E72D297353CC}">
              <c16:uniqueId val="{00000001-CEB2-4C27-B5F9-984E70814F13}"/>
            </c:ext>
          </c:extLst>
        </c:ser>
        <c:dLbls>
          <c:showLegendKey val="0"/>
          <c:showVal val="0"/>
          <c:showCatName val="0"/>
          <c:showSerName val="0"/>
          <c:showPercent val="0"/>
          <c:showBubbleSize val="0"/>
        </c:dLbls>
        <c:gapWidth val="269"/>
        <c:overlap val="-27"/>
        <c:axId val="609245391"/>
        <c:axId val="293457279"/>
      </c:barChart>
      <c:lineChart>
        <c:grouping val="standard"/>
        <c:varyColors val="0"/>
        <c:ser>
          <c:idx val="2"/>
          <c:order val="0"/>
          <c:tx>
            <c:strRef>
              <c:f>Analysis!$L$5</c:f>
              <c:strCache>
                <c:ptCount val="1"/>
                <c:pt idx="0">
                  <c:v>IDA Gold Tier cutoff</c:v>
                </c:pt>
              </c:strCache>
            </c:strRef>
          </c:tx>
          <c:spPr>
            <a:ln w="38100" cap="rnd">
              <a:solidFill>
                <a:schemeClr val="accent3"/>
              </a:solidFill>
              <a:round/>
            </a:ln>
            <a:effectLst/>
          </c:spPr>
          <c:marker>
            <c:symbol val="none"/>
          </c:marker>
          <c:cat>
            <c:strRef>
              <c:f>Analysis!$K$6:$K$13</c:f>
              <c:strCache>
                <c:ptCount val="8"/>
                <c:pt idx="0">
                  <c:v>1
Chief Mountain</c:v>
                </c:pt>
                <c:pt idx="1">
                  <c:v>2
Many Glacier</c:v>
                </c:pt>
                <c:pt idx="2">
                  <c:v>3
One Mile Gate
St. Mary</c:v>
                </c:pt>
                <c:pt idx="3">
                  <c:v>4
Lake McDonald
Lodge</c:v>
                </c:pt>
                <c:pt idx="4">
                  <c:v>5
Apgar Village
Dock</c:v>
                </c:pt>
                <c:pt idx="5">
                  <c:v>6
Polebridge</c:v>
                </c:pt>
                <c:pt idx="6">
                  <c:v>7
Huckleberry
Mountain</c:v>
                </c:pt>
                <c:pt idx="7">
                  <c:v>8
St. Mary 
Visitor Cen.</c:v>
                </c:pt>
              </c:strCache>
            </c:strRef>
          </c:cat>
          <c:val>
            <c:numRef>
              <c:f>Analysis!$L$6:$L$13</c:f>
              <c:numCache>
                <c:formatCode>General</c:formatCode>
                <c:ptCount val="8"/>
                <c:pt idx="0">
                  <c:v>21.75</c:v>
                </c:pt>
                <c:pt idx="1">
                  <c:v>21.75</c:v>
                </c:pt>
                <c:pt idx="2">
                  <c:v>21.75</c:v>
                </c:pt>
                <c:pt idx="3">
                  <c:v>21.75</c:v>
                </c:pt>
                <c:pt idx="4">
                  <c:v>21.75</c:v>
                </c:pt>
                <c:pt idx="5">
                  <c:v>21.75</c:v>
                </c:pt>
                <c:pt idx="6">
                  <c:v>21.75</c:v>
                </c:pt>
                <c:pt idx="7">
                  <c:v>21.75</c:v>
                </c:pt>
              </c:numCache>
            </c:numRef>
          </c:val>
          <c:smooth val="1"/>
          <c:extLst>
            <c:ext xmlns:c16="http://schemas.microsoft.com/office/drawing/2014/chart" uri="{C3380CC4-5D6E-409C-BE32-E72D297353CC}">
              <c16:uniqueId val="{00000002-CEB2-4C27-B5F9-984E70814F13}"/>
            </c:ext>
          </c:extLst>
        </c:ser>
        <c:ser>
          <c:idx val="3"/>
          <c:order val="3"/>
          <c:tx>
            <c:strRef>
              <c:f>Analysis!$O$5</c:f>
              <c:strCache>
                <c:ptCount val="1"/>
                <c:pt idx="0">
                  <c:v>2016 SQM Avg.</c:v>
                </c:pt>
              </c:strCache>
            </c:strRef>
          </c:tx>
          <c:spPr>
            <a:ln w="38100" cap="rnd">
              <a:solidFill>
                <a:schemeClr val="accent4"/>
              </a:solidFill>
              <a:round/>
            </a:ln>
            <a:effectLst/>
          </c:spPr>
          <c:marker>
            <c:symbol val="none"/>
          </c:marker>
          <c:val>
            <c:numRef>
              <c:f>Analysis!$O$6:$O$13</c:f>
              <c:numCache>
                <c:formatCode>0.00</c:formatCode>
                <c:ptCount val="8"/>
                <c:pt idx="0">
                  <c:v>21.658500000000004</c:v>
                </c:pt>
                <c:pt idx="1">
                  <c:v>21.658500000000004</c:v>
                </c:pt>
                <c:pt idx="2">
                  <c:v>21.66</c:v>
                </c:pt>
                <c:pt idx="3">
                  <c:v>21.66</c:v>
                </c:pt>
                <c:pt idx="4">
                  <c:v>21.66</c:v>
                </c:pt>
                <c:pt idx="5">
                  <c:v>21.66</c:v>
                </c:pt>
                <c:pt idx="6">
                  <c:v>21.66</c:v>
                </c:pt>
                <c:pt idx="7">
                  <c:v>21.66</c:v>
                </c:pt>
              </c:numCache>
            </c:numRef>
          </c:val>
          <c:smooth val="0"/>
          <c:extLst>
            <c:ext xmlns:c16="http://schemas.microsoft.com/office/drawing/2014/chart" uri="{C3380CC4-5D6E-409C-BE32-E72D297353CC}">
              <c16:uniqueId val="{00000002-D231-4871-8BC2-5C14507CC403}"/>
            </c:ext>
          </c:extLst>
        </c:ser>
        <c:ser>
          <c:idx val="4"/>
          <c:order val="4"/>
          <c:tx>
            <c:strRef>
              <c:f>Analysis!$P$5</c:f>
              <c:strCache>
                <c:ptCount val="1"/>
                <c:pt idx="0">
                  <c:v>2020 SQM Avg</c:v>
                </c:pt>
              </c:strCache>
            </c:strRef>
          </c:tx>
          <c:spPr>
            <a:ln w="38100" cap="rnd">
              <a:solidFill>
                <a:schemeClr val="accent5"/>
              </a:solidFill>
              <a:round/>
            </a:ln>
            <a:effectLst/>
          </c:spPr>
          <c:marker>
            <c:symbol val="none"/>
          </c:marker>
          <c:val>
            <c:numRef>
              <c:f>Analysis!$P$6:$P$13</c:f>
              <c:numCache>
                <c:formatCode>General</c:formatCode>
                <c:ptCount val="8"/>
                <c:pt idx="0">
                  <c:v>21.82</c:v>
                </c:pt>
                <c:pt idx="1">
                  <c:v>21.82</c:v>
                </c:pt>
                <c:pt idx="2">
                  <c:v>21.82</c:v>
                </c:pt>
                <c:pt idx="3">
                  <c:v>21.82</c:v>
                </c:pt>
                <c:pt idx="4">
                  <c:v>21.82</c:v>
                </c:pt>
                <c:pt idx="5">
                  <c:v>21.82</c:v>
                </c:pt>
                <c:pt idx="6">
                  <c:v>21.82</c:v>
                </c:pt>
                <c:pt idx="7">
                  <c:v>21.82</c:v>
                </c:pt>
              </c:numCache>
            </c:numRef>
          </c:val>
          <c:smooth val="0"/>
          <c:extLst>
            <c:ext xmlns:c16="http://schemas.microsoft.com/office/drawing/2014/chart" uri="{C3380CC4-5D6E-409C-BE32-E72D297353CC}">
              <c16:uniqueId val="{00000003-D231-4871-8BC2-5C14507CC403}"/>
            </c:ext>
          </c:extLst>
        </c:ser>
        <c:dLbls>
          <c:showLegendKey val="0"/>
          <c:showVal val="0"/>
          <c:showCatName val="0"/>
          <c:showSerName val="0"/>
          <c:showPercent val="0"/>
          <c:showBubbleSize val="0"/>
        </c:dLbls>
        <c:marker val="1"/>
        <c:smooth val="0"/>
        <c:axId val="609245391"/>
        <c:axId val="293457279"/>
      </c:lineChart>
      <c:catAx>
        <c:axId val="609245391"/>
        <c:scaling>
          <c:orientation val="minMax"/>
        </c:scaling>
        <c:delete val="0"/>
        <c:axPos val="b"/>
        <c:title>
          <c:tx>
            <c:rich>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Site Number &amp; Description</a:t>
                </a:r>
              </a:p>
            </c:rich>
          </c:tx>
          <c:layout>
            <c:manualLayout>
              <c:xMode val="edge"/>
              <c:yMode val="edge"/>
              <c:x val="0.41684328794164383"/>
              <c:y val="0.94789211806277007"/>
            </c:manualLayout>
          </c:layout>
          <c:overlay val="0"/>
          <c:spPr>
            <a:noFill/>
            <a:ln>
              <a:noFill/>
            </a:ln>
            <a:effectLst/>
          </c:spPr>
          <c:txPr>
            <a:bodyPr rot="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tx1">
                    <a:lumMod val="65000"/>
                    <a:lumOff val="35000"/>
                  </a:schemeClr>
                </a:solidFill>
                <a:latin typeface="+mn-lt"/>
                <a:ea typeface="+mn-ea"/>
                <a:cs typeface="+mn-cs"/>
              </a:defRPr>
            </a:pPr>
            <a:endParaRPr lang="en-US"/>
          </a:p>
        </c:txPr>
        <c:crossAx val="293457279"/>
        <c:crosses val="autoZero"/>
        <c:auto val="1"/>
        <c:lblAlgn val="ctr"/>
        <c:lblOffset val="100"/>
        <c:noMultiLvlLbl val="0"/>
      </c:catAx>
      <c:valAx>
        <c:axId val="293457279"/>
        <c:scaling>
          <c:orientation val="minMax"/>
          <c:min val="21.4"/>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title>
          <c:tx>
            <c:rich>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r>
                  <a:rPr lang="en-US"/>
                  <a:t>SQM Measurement (Mpsas)</a:t>
                </a:r>
              </a:p>
            </c:rich>
          </c:tx>
          <c:overlay val="0"/>
          <c:spPr>
            <a:noFill/>
            <a:ln>
              <a:noFill/>
            </a:ln>
            <a:effectLst/>
          </c:spPr>
          <c:txPr>
            <a:bodyPr rot="-5400000" spcFirstLastPara="1" vertOverflow="ellipsis" vert="horz" wrap="square" anchor="ctr" anchorCtr="1"/>
            <a:lstStyle/>
            <a:p>
              <a:pPr>
                <a:defRPr sz="900" b="0" i="0" u="none" strike="noStrike" kern="1200" cap="all"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9245391"/>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44825</xdr:colOff>
      <xdr:row>19</xdr:row>
      <xdr:rowOff>38100</xdr:rowOff>
    </xdr:from>
    <xdr:to>
      <xdr:col>16</xdr:col>
      <xdr:colOff>246531</xdr:colOff>
      <xdr:row>47</xdr:row>
      <xdr:rowOff>116541</xdr:rowOff>
    </xdr:to>
    <xdr:graphicFrame macro="">
      <xdr:nvGraphicFramePr>
        <xdr:cNvPr id="37" name="Chart 3">
          <a:extLst>
            <a:ext uri="{FF2B5EF4-FFF2-40B4-BE49-F238E27FC236}">
              <a16:creationId xmlns:a16="http://schemas.microsoft.com/office/drawing/2014/main" id="{BD45171F-CA35-4B07-B306-5EB0A4C3EF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623723</xdr:colOff>
      <xdr:row>32</xdr:row>
      <xdr:rowOff>136538</xdr:rowOff>
    </xdr:from>
    <xdr:to>
      <xdr:col>16</xdr:col>
      <xdr:colOff>242723</xdr:colOff>
      <xdr:row>34</xdr:row>
      <xdr:rowOff>53229</xdr:rowOff>
    </xdr:to>
    <xdr:sp macro="" textlink="">
      <xdr:nvSpPr>
        <xdr:cNvPr id="2" name="TextBox 1">
          <a:extLst>
            <a:ext uri="{FF2B5EF4-FFF2-40B4-BE49-F238E27FC236}">
              <a16:creationId xmlns:a16="http://schemas.microsoft.com/office/drawing/2014/main" id="{D82CCD4A-8859-448A-9A6F-77681B59CD42}"/>
            </a:ext>
          </a:extLst>
        </xdr:cNvPr>
        <xdr:cNvSpPr txBox="1"/>
      </xdr:nvSpPr>
      <xdr:spPr>
        <a:xfrm>
          <a:off x="18990164" y="5347273"/>
          <a:ext cx="582706" cy="2304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tx1"/>
              </a:solidFill>
            </a:rPr>
            <a:t>2020</a:t>
          </a:r>
        </a:p>
      </xdr:txBody>
    </xdr:sp>
    <xdr:clientData/>
  </xdr:twoCellAnchor>
  <xdr:twoCellAnchor>
    <xdr:from>
      <xdr:col>15</xdr:col>
      <xdr:colOff>622081</xdr:colOff>
      <xdr:row>34</xdr:row>
      <xdr:rowOff>14452</xdr:rowOff>
    </xdr:from>
    <xdr:to>
      <xdr:col>16</xdr:col>
      <xdr:colOff>241081</xdr:colOff>
      <xdr:row>35</xdr:row>
      <xdr:rowOff>86711</xdr:rowOff>
    </xdr:to>
    <xdr:sp macro="" textlink="">
      <xdr:nvSpPr>
        <xdr:cNvPr id="4" name="TextBox 3">
          <a:extLst>
            <a:ext uri="{FF2B5EF4-FFF2-40B4-BE49-F238E27FC236}">
              <a16:creationId xmlns:a16="http://schemas.microsoft.com/office/drawing/2014/main" id="{06720490-E311-40A9-AA4C-FDE13FCC26AC}"/>
            </a:ext>
          </a:extLst>
        </xdr:cNvPr>
        <xdr:cNvSpPr txBox="1"/>
      </xdr:nvSpPr>
      <xdr:spPr>
        <a:xfrm>
          <a:off x="18976756" y="5396077"/>
          <a:ext cx="581025" cy="2246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tx1"/>
              </a:solidFill>
            </a:rPr>
            <a:t>Gold</a:t>
          </a:r>
        </a:p>
      </xdr:txBody>
    </xdr:sp>
    <xdr:clientData/>
  </xdr:twoCellAnchor>
  <xdr:twoCellAnchor>
    <xdr:from>
      <xdr:col>15</xdr:col>
      <xdr:colOff>631606</xdr:colOff>
      <xdr:row>35</xdr:row>
      <xdr:rowOff>150758</xdr:rowOff>
    </xdr:from>
    <xdr:to>
      <xdr:col>16</xdr:col>
      <xdr:colOff>250606</xdr:colOff>
      <xdr:row>37</xdr:row>
      <xdr:rowOff>70616</xdr:rowOff>
    </xdr:to>
    <xdr:sp macro="" textlink="">
      <xdr:nvSpPr>
        <xdr:cNvPr id="5" name="TextBox 4">
          <a:extLst>
            <a:ext uri="{FF2B5EF4-FFF2-40B4-BE49-F238E27FC236}">
              <a16:creationId xmlns:a16="http://schemas.microsoft.com/office/drawing/2014/main" id="{B18BA24A-E8AD-4947-BEC0-C4E988CEDE6A}"/>
            </a:ext>
          </a:extLst>
        </xdr:cNvPr>
        <xdr:cNvSpPr txBox="1"/>
      </xdr:nvSpPr>
      <xdr:spPr>
        <a:xfrm>
          <a:off x="18986281" y="5684783"/>
          <a:ext cx="581025" cy="2246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tx1"/>
              </a:solidFill>
            </a:rPr>
            <a:t>2016</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84F77A5-2A20-4B88-AEB7-A96E45B9A4D1}" name="Table13" displayName="Table13" ref="B2:G52" totalsRowShown="0" headerRowDxfId="19" tableBorderDxfId="18">
  <autoFilter ref="B2:G52" xr:uid="{B981AFC4-196E-4D18-93FC-033E41882534}"/>
  <tableColumns count="6">
    <tableColumn id="1" xr3:uid="{4138BD38-5E9D-4A10-AA3C-C523EFDA311A}" name="Column1" dataDxfId="17"/>
    <tableColumn id="2" xr3:uid="{AE0AD084-E3B6-4AF6-9D2E-6238EDCF999A}" name="Column2" dataDxfId="16"/>
    <tableColumn id="3" xr3:uid="{C960785A-DD74-43BE-8C6E-4E2258F2227B}" name="Column3" dataDxfId="15"/>
    <tableColumn id="8" xr3:uid="{AD9E4894-B127-49F2-9B37-39BA077EB2DF}" name="Column8" dataDxfId="14"/>
    <tableColumn id="9" xr3:uid="{D39DCF6F-38EB-4CC9-88FB-B5550D488AF6}" name="Column9" dataDxfId="13"/>
    <tableColumn id="10" xr3:uid="{4C6D519F-0575-450D-BFA2-070A68EF03F2}" name="Column10" dataDxfId="1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D72DFDA-262D-4FD5-849B-0D71727193FC}" name="Table1" displayName="Table1" ref="B2:K52" totalsRowShown="0" headerRowDxfId="11" tableBorderDxfId="10">
  <autoFilter ref="B2:K52" xr:uid="{B981AFC4-196E-4D18-93FC-033E41882534}"/>
  <tableColumns count="10">
    <tableColumn id="1" xr3:uid="{C8171BF5-2F19-4CCB-B571-E1FCCC5A6669}" name="Column1" dataDxfId="9"/>
    <tableColumn id="2" xr3:uid="{DB490ED9-E23B-4AF6-8904-0D19E9E26987}" name="Column2" dataDxfId="8"/>
    <tableColumn id="3" xr3:uid="{A3AB9888-C192-4691-804E-1698728334E7}" name="Column3" dataDxfId="7"/>
    <tableColumn id="4" xr3:uid="{3D2ACDB4-6761-4BF2-9F32-E90A97C1BC81}" name="Column4" dataDxfId="6"/>
    <tableColumn id="5" xr3:uid="{D77BAB47-79DE-4E60-B51E-DE8083EE7D6C}" name="Column5" dataDxfId="5"/>
    <tableColumn id="6" xr3:uid="{5352E664-073E-4A5B-AFFA-690F30E3790A}" name="Column6" dataDxfId="4"/>
    <tableColumn id="7" xr3:uid="{BE45ABEE-AEF8-4F17-BD9E-2481ADBFCFA8}" name="Column7" dataDxfId="3"/>
    <tableColumn id="8" xr3:uid="{C7DD4C81-2197-4020-9C06-15793D75E730}" name="Column8" dataDxfId="2"/>
    <tableColumn id="9" xr3:uid="{E00B82DB-EBAB-4082-A02B-13E6B8582F6C}" name="Column9" dataDxfId="1"/>
    <tableColumn id="10" xr3:uid="{7DC23B0D-77D0-4696-BF6C-366556DC36C9}" name="Column10" dataDxfId="0"/>
  </tableColumns>
  <tableStyleInfo name="TableStyleMedium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E63E0-E6BD-4DAC-BBBD-5303DB60DD63}">
  <sheetPr>
    <outlinePr summaryBelow="0" summaryRight="0"/>
    <pageSetUpPr fitToPage="1"/>
  </sheetPr>
  <dimension ref="B2:G52"/>
  <sheetViews>
    <sheetView zoomScale="85" zoomScaleNormal="85" workbookViewId="0">
      <pane ySplit="3" topLeftCell="A28" activePane="bottomLeft" state="frozen"/>
      <selection pane="bottomLeft" activeCell="B2" sqref="B2"/>
    </sheetView>
  </sheetViews>
  <sheetFormatPr defaultColWidth="14.42578125" defaultRowHeight="15.75" customHeight="1"/>
  <cols>
    <col min="1" max="1" width="3.42578125" customWidth="1"/>
    <col min="2" max="2" width="16.85546875" customWidth="1"/>
    <col min="3" max="3" width="34.7109375" bestFit="1" customWidth="1"/>
    <col min="5" max="5" width="35.42578125" bestFit="1" customWidth="1"/>
    <col min="6" max="6" width="22.140625" bestFit="1" customWidth="1"/>
    <col min="7" max="7" width="75.28515625" customWidth="1"/>
  </cols>
  <sheetData>
    <row r="2" spans="2:7" ht="13.9" thickBot="1">
      <c r="B2" s="61" t="s">
        <v>0</v>
      </c>
      <c r="C2" s="61" t="s">
        <v>1</v>
      </c>
      <c r="D2" s="62" t="s">
        <v>2</v>
      </c>
      <c r="E2" s="65" t="s">
        <v>3</v>
      </c>
      <c r="F2" s="65" t="s">
        <v>4</v>
      </c>
      <c r="G2" s="66" t="s">
        <v>5</v>
      </c>
    </row>
    <row r="3" spans="2:7" ht="26.45">
      <c r="B3" s="37" t="s">
        <v>6</v>
      </c>
      <c r="C3" s="37" t="s">
        <v>7</v>
      </c>
      <c r="D3" s="72" t="s">
        <v>8</v>
      </c>
      <c r="E3" s="38" t="s">
        <v>9</v>
      </c>
      <c r="F3" s="38" t="s">
        <v>10</v>
      </c>
      <c r="G3" s="74" t="s">
        <v>11</v>
      </c>
    </row>
    <row r="4" spans="2:7" ht="13.9" thickBot="1">
      <c r="B4" s="36"/>
      <c r="C4" s="36"/>
      <c r="D4" s="73"/>
      <c r="E4" s="73"/>
      <c r="F4" s="73"/>
      <c r="G4" s="75"/>
    </row>
    <row r="5" spans="2:7" ht="52.9">
      <c r="B5" s="60">
        <v>1</v>
      </c>
      <c r="C5" s="34" t="s">
        <v>12</v>
      </c>
      <c r="D5" s="20">
        <v>1</v>
      </c>
      <c r="E5" s="57" t="s">
        <v>13</v>
      </c>
      <c r="F5" s="48" t="s">
        <v>14</v>
      </c>
      <c r="G5" s="42" t="s">
        <v>15</v>
      </c>
    </row>
    <row r="6" spans="2:7" ht="13.15">
      <c r="B6" s="35"/>
      <c r="C6" s="35"/>
      <c r="D6" s="3">
        <v>2</v>
      </c>
      <c r="E6" s="58"/>
      <c r="F6" s="23">
        <v>21.73</v>
      </c>
      <c r="G6" s="43"/>
    </row>
    <row r="7" spans="2:7" ht="13.15">
      <c r="B7" s="35"/>
      <c r="C7" s="35"/>
      <c r="D7" s="3">
        <v>3</v>
      </c>
      <c r="E7" s="76"/>
      <c r="F7" s="23">
        <v>21.77</v>
      </c>
      <c r="G7" s="43"/>
    </row>
    <row r="8" spans="2:7" ht="13.15">
      <c r="B8" s="35"/>
      <c r="C8" s="35"/>
      <c r="D8" s="3">
        <v>4</v>
      </c>
      <c r="E8" s="76"/>
      <c r="F8" s="23">
        <v>21.82</v>
      </c>
      <c r="G8" s="43"/>
    </row>
    <row r="9" spans="2:7" ht="13.15">
      <c r="B9" s="35"/>
      <c r="C9" s="35"/>
      <c r="D9" s="3">
        <v>5</v>
      </c>
      <c r="E9" s="76"/>
      <c r="F9" s="23">
        <v>21.82</v>
      </c>
      <c r="G9" s="43"/>
    </row>
    <row r="10" spans="2:7" ht="13.9" thickBot="1">
      <c r="B10" s="35"/>
      <c r="C10" s="35"/>
      <c r="D10" s="99">
        <v>6</v>
      </c>
      <c r="E10" s="58"/>
      <c r="F10" s="69">
        <v>21.82</v>
      </c>
      <c r="G10" s="43"/>
    </row>
    <row r="11" spans="2:7" ht="52.9">
      <c r="B11" s="81">
        <v>2</v>
      </c>
      <c r="C11" s="82" t="s">
        <v>16</v>
      </c>
      <c r="D11" s="83">
        <v>1</v>
      </c>
      <c r="E11" s="94" t="s">
        <v>13</v>
      </c>
      <c r="F11" s="119" t="s">
        <v>14</v>
      </c>
      <c r="G11" s="120" t="s">
        <v>17</v>
      </c>
    </row>
    <row r="12" spans="2:7" ht="13.15">
      <c r="B12" s="85"/>
      <c r="C12" s="35"/>
      <c r="D12" s="14">
        <v>2</v>
      </c>
      <c r="E12" s="58"/>
      <c r="F12" s="26">
        <v>21.8</v>
      </c>
      <c r="G12" s="96"/>
    </row>
    <row r="13" spans="2:7" ht="13.15">
      <c r="B13" s="85"/>
      <c r="C13" s="35"/>
      <c r="D13" s="14">
        <v>3</v>
      </c>
      <c r="E13" s="58"/>
      <c r="F13" s="26">
        <v>21.8</v>
      </c>
      <c r="G13" s="96"/>
    </row>
    <row r="14" spans="2:7" ht="13.15">
      <c r="B14" s="85"/>
      <c r="C14" s="35"/>
      <c r="D14" s="14">
        <v>4</v>
      </c>
      <c r="E14" s="58"/>
      <c r="F14" s="26">
        <v>21.8</v>
      </c>
      <c r="G14" s="96"/>
    </row>
    <row r="15" spans="2:7" ht="13.15">
      <c r="B15" s="85"/>
      <c r="C15" s="35"/>
      <c r="D15" s="14">
        <v>5</v>
      </c>
      <c r="E15" s="58"/>
      <c r="F15" s="26">
        <v>21.83</v>
      </c>
      <c r="G15" s="96"/>
    </row>
    <row r="16" spans="2:7" ht="13.9" thickBot="1">
      <c r="B16" s="87"/>
      <c r="C16" s="88"/>
      <c r="D16" s="89">
        <v>6</v>
      </c>
      <c r="E16" s="97"/>
      <c r="F16" s="91">
        <v>21.83</v>
      </c>
      <c r="G16" s="98"/>
    </row>
    <row r="17" spans="2:7" ht="52.9">
      <c r="B17" s="81">
        <v>3</v>
      </c>
      <c r="C17" s="82" t="s">
        <v>18</v>
      </c>
      <c r="D17" s="83">
        <v>1</v>
      </c>
      <c r="E17" s="94" t="s">
        <v>13</v>
      </c>
      <c r="F17" s="119" t="s">
        <v>14</v>
      </c>
      <c r="G17" s="120" t="s">
        <v>17</v>
      </c>
    </row>
    <row r="18" spans="2:7" ht="13.15">
      <c r="B18" s="85"/>
      <c r="C18" s="35"/>
      <c r="D18" s="14">
        <v>2</v>
      </c>
      <c r="E18" s="58"/>
      <c r="F18" s="23">
        <v>21.82</v>
      </c>
      <c r="G18" s="96"/>
    </row>
    <row r="19" spans="2:7" ht="13.15">
      <c r="B19" s="85"/>
      <c r="C19" s="35"/>
      <c r="D19" s="14">
        <v>3</v>
      </c>
      <c r="E19" s="58"/>
      <c r="F19" s="23">
        <v>21.8</v>
      </c>
      <c r="G19" s="96"/>
    </row>
    <row r="20" spans="2:7" ht="13.15">
      <c r="B20" s="85"/>
      <c r="C20" s="35"/>
      <c r="D20" s="14">
        <v>4</v>
      </c>
      <c r="E20" s="58"/>
      <c r="F20" s="23">
        <v>21.81</v>
      </c>
      <c r="G20" s="96"/>
    </row>
    <row r="21" spans="2:7" ht="13.15">
      <c r="B21" s="85"/>
      <c r="C21" s="35"/>
      <c r="D21" s="14">
        <v>5</v>
      </c>
      <c r="E21" s="58"/>
      <c r="F21" s="23">
        <v>21.81</v>
      </c>
      <c r="G21" s="96"/>
    </row>
    <row r="22" spans="2:7" ht="13.9" thickBot="1">
      <c r="B22" s="87"/>
      <c r="C22" s="88"/>
      <c r="D22" s="89">
        <v>6</v>
      </c>
      <c r="E22" s="97"/>
      <c r="F22" s="91">
        <v>21.83</v>
      </c>
      <c r="G22" s="98"/>
    </row>
    <row r="23" spans="2:7" ht="39.6">
      <c r="B23" s="77">
        <v>4</v>
      </c>
      <c r="C23" s="78" t="s">
        <v>19</v>
      </c>
      <c r="D23" s="79">
        <v>1</v>
      </c>
      <c r="E23" s="29" t="s">
        <v>20</v>
      </c>
      <c r="F23" s="121" t="s">
        <v>14</v>
      </c>
      <c r="G23" s="43" t="s">
        <v>21</v>
      </c>
    </row>
    <row r="24" spans="2:7" ht="13.15">
      <c r="B24" s="35"/>
      <c r="C24" s="35"/>
      <c r="D24" s="14">
        <v>2</v>
      </c>
      <c r="E24" s="29"/>
      <c r="F24" s="23">
        <v>21.6</v>
      </c>
      <c r="G24" s="32"/>
    </row>
    <row r="25" spans="2:7" ht="13.15">
      <c r="B25" s="35"/>
      <c r="C25" s="35"/>
      <c r="D25" s="14">
        <v>3</v>
      </c>
      <c r="E25" s="29"/>
      <c r="F25" s="23">
        <v>21.41</v>
      </c>
      <c r="G25" s="32"/>
    </row>
    <row r="26" spans="2:7" ht="13.15">
      <c r="B26" s="35"/>
      <c r="C26" s="35"/>
      <c r="D26" s="14">
        <v>4</v>
      </c>
      <c r="E26" s="29"/>
      <c r="F26" s="23">
        <v>21.68</v>
      </c>
      <c r="G26" s="32"/>
    </row>
    <row r="27" spans="2:7" ht="13.15">
      <c r="B27" s="35"/>
      <c r="C27" s="35"/>
      <c r="D27" s="14">
        <v>5</v>
      </c>
      <c r="E27" s="29"/>
      <c r="F27" s="23">
        <v>21.68</v>
      </c>
      <c r="G27" s="32"/>
    </row>
    <row r="28" spans="2:7" ht="13.9" thickBot="1">
      <c r="B28" s="35"/>
      <c r="C28" s="35"/>
      <c r="D28" s="67">
        <v>6</v>
      </c>
      <c r="E28" s="29"/>
      <c r="F28" s="69">
        <v>21.58</v>
      </c>
      <c r="G28" s="32"/>
    </row>
    <row r="29" spans="2:7" ht="26.45">
      <c r="B29" s="81">
        <v>5</v>
      </c>
      <c r="C29" s="82" t="s">
        <v>22</v>
      </c>
      <c r="D29" s="83">
        <v>1</v>
      </c>
      <c r="E29" s="84" t="s">
        <v>23</v>
      </c>
      <c r="F29" s="119" t="s">
        <v>14</v>
      </c>
      <c r="G29" s="42" t="s">
        <v>21</v>
      </c>
    </row>
    <row r="30" spans="2:7" ht="13.15">
      <c r="B30" s="85"/>
      <c r="C30" s="35"/>
      <c r="D30" s="14">
        <v>2</v>
      </c>
      <c r="E30" s="29"/>
      <c r="F30" s="23">
        <v>21.44</v>
      </c>
      <c r="G30" s="86"/>
    </row>
    <row r="31" spans="2:7" ht="13.15">
      <c r="B31" s="85"/>
      <c r="C31" s="35"/>
      <c r="D31" s="14">
        <v>3</v>
      </c>
      <c r="E31" s="29"/>
      <c r="F31" s="23">
        <v>21.57</v>
      </c>
      <c r="G31" s="86"/>
    </row>
    <row r="32" spans="2:7" ht="13.15">
      <c r="B32" s="85"/>
      <c r="C32" s="35"/>
      <c r="D32" s="14">
        <v>4</v>
      </c>
      <c r="E32" s="29"/>
      <c r="F32" s="23">
        <v>21.57</v>
      </c>
      <c r="G32" s="86"/>
    </row>
    <row r="33" spans="2:7" ht="13.15">
      <c r="B33" s="85"/>
      <c r="C33" s="35"/>
      <c r="D33" s="14">
        <v>5</v>
      </c>
      <c r="E33" s="29"/>
      <c r="F33" s="23">
        <v>21.49</v>
      </c>
      <c r="G33" s="86"/>
    </row>
    <row r="34" spans="2:7" ht="13.9" thickBot="1">
      <c r="B34" s="87"/>
      <c r="C34" s="88"/>
      <c r="D34" s="89">
        <v>6</v>
      </c>
      <c r="E34" s="90"/>
      <c r="F34" s="91">
        <v>21.5</v>
      </c>
      <c r="G34" s="92"/>
    </row>
    <row r="35" spans="2:7" ht="26.45">
      <c r="B35" s="77">
        <v>6</v>
      </c>
      <c r="C35" s="78" t="s">
        <v>24</v>
      </c>
      <c r="D35" s="79">
        <v>1</v>
      </c>
      <c r="E35" s="80" t="s">
        <v>25</v>
      </c>
      <c r="F35" s="121" t="s">
        <v>14</v>
      </c>
      <c r="G35" s="42" t="s">
        <v>26</v>
      </c>
    </row>
    <row r="36" spans="2:7" ht="13.15">
      <c r="B36" s="35"/>
      <c r="C36" s="35"/>
      <c r="D36" s="14">
        <v>2</v>
      </c>
      <c r="E36" s="5"/>
      <c r="F36" s="23">
        <v>21.52</v>
      </c>
      <c r="G36" s="32"/>
    </row>
    <row r="37" spans="2:7" ht="13.15">
      <c r="B37" s="35"/>
      <c r="C37" s="35"/>
      <c r="D37" s="14">
        <v>3</v>
      </c>
      <c r="E37" s="5"/>
      <c r="F37" s="23">
        <v>21.49</v>
      </c>
      <c r="G37" s="32"/>
    </row>
    <row r="38" spans="2:7" ht="13.15">
      <c r="B38" s="35"/>
      <c r="C38" s="35"/>
      <c r="D38" s="14">
        <v>4</v>
      </c>
      <c r="E38" s="5"/>
      <c r="F38" s="23">
        <v>21.52</v>
      </c>
      <c r="G38" s="32"/>
    </row>
    <row r="39" spans="2:7" ht="13.15">
      <c r="B39" s="35"/>
      <c r="C39" s="35"/>
      <c r="D39" s="14">
        <v>5</v>
      </c>
      <c r="E39" s="5"/>
      <c r="F39" s="23">
        <v>21.57</v>
      </c>
      <c r="G39" s="32"/>
    </row>
    <row r="40" spans="2:7" ht="13.9" thickBot="1">
      <c r="B40" s="36"/>
      <c r="C40" s="36"/>
      <c r="D40" s="16">
        <v>6</v>
      </c>
      <c r="E40" s="8"/>
      <c r="F40" s="24">
        <v>21.58</v>
      </c>
      <c r="G40" s="33"/>
    </row>
    <row r="41" spans="2:7" ht="26.45">
      <c r="B41" s="60">
        <v>1</v>
      </c>
      <c r="C41" s="34" t="s">
        <v>27</v>
      </c>
      <c r="D41" s="10">
        <v>1</v>
      </c>
      <c r="E41" s="12"/>
      <c r="F41" s="25"/>
      <c r="G41" s="13"/>
    </row>
    <row r="42" spans="2:7" ht="13.15">
      <c r="B42" s="35"/>
      <c r="C42" s="35"/>
      <c r="D42" s="14">
        <v>2</v>
      </c>
      <c r="E42" s="5"/>
      <c r="F42" s="23"/>
      <c r="G42" s="6"/>
    </row>
    <row r="43" spans="2:7" ht="13.15">
      <c r="B43" s="35"/>
      <c r="C43" s="35"/>
      <c r="D43" s="14">
        <v>3</v>
      </c>
      <c r="E43" s="5"/>
      <c r="F43" s="23"/>
      <c r="G43" s="6"/>
    </row>
    <row r="44" spans="2:7" ht="13.15">
      <c r="B44" s="35"/>
      <c r="C44" s="35"/>
      <c r="D44" s="14">
        <v>4</v>
      </c>
      <c r="E44" s="5"/>
      <c r="F44" s="23"/>
      <c r="G44" s="6"/>
    </row>
    <row r="45" spans="2:7" ht="13.15">
      <c r="B45" s="35"/>
      <c r="C45" s="35"/>
      <c r="D45" s="14">
        <v>5</v>
      </c>
      <c r="E45" s="5"/>
      <c r="F45" s="23"/>
      <c r="G45" s="6"/>
    </row>
    <row r="46" spans="2:7" ht="13.9" thickBot="1">
      <c r="B46" s="35"/>
      <c r="C46" s="35"/>
      <c r="D46" s="67">
        <v>6</v>
      </c>
      <c r="E46" s="68"/>
      <c r="F46" s="69"/>
      <c r="G46" s="93"/>
    </row>
    <row r="47" spans="2:7" ht="26.45">
      <c r="B47" s="81">
        <v>2</v>
      </c>
      <c r="C47" s="82" t="s">
        <v>28</v>
      </c>
      <c r="D47" s="83">
        <v>1</v>
      </c>
      <c r="E47" s="94" t="s">
        <v>13</v>
      </c>
      <c r="F47" s="119" t="s">
        <v>14</v>
      </c>
      <c r="G47" s="95"/>
    </row>
    <row r="48" spans="2:7" ht="13.15">
      <c r="B48" s="85"/>
      <c r="C48" s="35"/>
      <c r="D48" s="14">
        <v>2</v>
      </c>
      <c r="E48" s="58"/>
      <c r="F48" s="23">
        <v>21.56</v>
      </c>
      <c r="G48" s="96"/>
    </row>
    <row r="49" spans="2:7" ht="13.15">
      <c r="B49" s="85"/>
      <c r="C49" s="35"/>
      <c r="D49" s="14">
        <v>3</v>
      </c>
      <c r="E49" s="58"/>
      <c r="F49" s="23">
        <v>21.56</v>
      </c>
      <c r="G49" s="96"/>
    </row>
    <row r="50" spans="2:7" ht="13.15">
      <c r="B50" s="85"/>
      <c r="C50" s="35"/>
      <c r="D50" s="14">
        <v>4</v>
      </c>
      <c r="E50" s="58"/>
      <c r="F50" s="23">
        <v>21.56</v>
      </c>
      <c r="G50" s="96"/>
    </row>
    <row r="51" spans="2:7" ht="13.15">
      <c r="B51" s="85"/>
      <c r="C51" s="35"/>
      <c r="D51" s="14">
        <v>5</v>
      </c>
      <c r="E51" s="58"/>
      <c r="F51" s="23">
        <v>21.56</v>
      </c>
      <c r="G51" s="96"/>
    </row>
    <row r="52" spans="2:7" ht="15.75" customHeight="1" thickBot="1">
      <c r="B52" s="87"/>
      <c r="C52" s="88"/>
      <c r="D52" s="89">
        <v>6</v>
      </c>
      <c r="E52" s="97"/>
      <c r="F52" s="91">
        <v>21.56</v>
      </c>
      <c r="G52" s="98"/>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B2:K52"/>
  <sheetViews>
    <sheetView zoomScale="81" zoomScaleNormal="81" workbookViewId="0">
      <pane ySplit="3" topLeftCell="A4" activePane="bottomLeft" state="frozen"/>
      <selection pane="bottomLeft" activeCell="I5" sqref="I5"/>
    </sheetView>
  </sheetViews>
  <sheetFormatPr defaultColWidth="14.42578125" defaultRowHeight="15.75" customHeight="1"/>
  <cols>
    <col min="1" max="1" width="3.42578125" customWidth="1"/>
    <col min="2" max="2" width="16.85546875" customWidth="1"/>
    <col min="3" max="3" width="34.7109375" bestFit="1" customWidth="1"/>
    <col min="5" max="5" width="16.7109375" bestFit="1" customWidth="1"/>
    <col min="7" max="7" width="31" bestFit="1" customWidth="1"/>
    <col min="9" max="9" width="35.42578125" bestFit="1" customWidth="1"/>
    <col min="10" max="10" width="22.140625" bestFit="1" customWidth="1"/>
    <col min="11" max="11" width="75.28515625" customWidth="1"/>
  </cols>
  <sheetData>
    <row r="2" spans="2:11" ht="13.9" thickBot="1">
      <c r="B2" s="61" t="s">
        <v>0</v>
      </c>
      <c r="C2" s="61" t="s">
        <v>1</v>
      </c>
      <c r="D2" s="62" t="s">
        <v>2</v>
      </c>
      <c r="E2" s="63" t="s">
        <v>29</v>
      </c>
      <c r="F2" s="64" t="s">
        <v>30</v>
      </c>
      <c r="G2" s="65" t="s">
        <v>31</v>
      </c>
      <c r="H2" s="65" t="s">
        <v>32</v>
      </c>
      <c r="I2" s="65" t="s">
        <v>3</v>
      </c>
      <c r="J2" s="65" t="s">
        <v>4</v>
      </c>
      <c r="K2" s="66" t="s">
        <v>5</v>
      </c>
    </row>
    <row r="3" spans="2:11" ht="26.45">
      <c r="B3" s="37" t="s">
        <v>6</v>
      </c>
      <c r="C3" s="37" t="s">
        <v>7</v>
      </c>
      <c r="D3" s="72" t="s">
        <v>8</v>
      </c>
      <c r="E3" s="70" t="s">
        <v>33</v>
      </c>
      <c r="F3" s="71"/>
      <c r="G3" s="38" t="s">
        <v>34</v>
      </c>
      <c r="H3" s="38" t="s">
        <v>35</v>
      </c>
      <c r="I3" s="38" t="s">
        <v>9</v>
      </c>
      <c r="J3" s="38" t="s">
        <v>10</v>
      </c>
      <c r="K3" s="74" t="s">
        <v>11</v>
      </c>
    </row>
    <row r="4" spans="2:11" ht="13.9" thickBot="1">
      <c r="B4" s="36"/>
      <c r="C4" s="36"/>
      <c r="D4" s="73"/>
      <c r="E4" s="1" t="s">
        <v>36</v>
      </c>
      <c r="F4" s="1" t="s">
        <v>37</v>
      </c>
      <c r="G4" s="73"/>
      <c r="H4" s="73"/>
      <c r="I4" s="73"/>
      <c r="J4" s="73"/>
      <c r="K4" s="75"/>
    </row>
    <row r="5" spans="2:11" ht="52.9">
      <c r="B5" s="60">
        <v>1</v>
      </c>
      <c r="C5" s="34" t="s">
        <v>12</v>
      </c>
      <c r="D5" s="20">
        <v>1</v>
      </c>
      <c r="E5" s="2">
        <v>48.583300000000001</v>
      </c>
      <c r="F5" s="2">
        <v>113.36360000000001</v>
      </c>
      <c r="G5" s="51" t="s">
        <v>38</v>
      </c>
      <c r="H5" s="39">
        <v>0.96875</v>
      </c>
      <c r="I5" s="57" t="s">
        <v>13</v>
      </c>
      <c r="J5" s="48">
        <v>21.6</v>
      </c>
      <c r="K5" s="42" t="s">
        <v>39</v>
      </c>
    </row>
    <row r="6" spans="2:11" ht="13.15">
      <c r="B6" s="35"/>
      <c r="C6" s="35"/>
      <c r="D6" s="3">
        <v>2</v>
      </c>
      <c r="E6" s="15"/>
      <c r="F6" s="15"/>
      <c r="G6" s="4"/>
      <c r="H6" s="5"/>
      <c r="I6" s="58"/>
      <c r="J6" s="23">
        <v>21.84</v>
      </c>
      <c r="K6" s="43"/>
    </row>
    <row r="7" spans="2:11" ht="13.15">
      <c r="B7" s="35"/>
      <c r="C7" s="35"/>
      <c r="D7" s="3">
        <v>3</v>
      </c>
      <c r="E7" s="15"/>
      <c r="F7" s="15"/>
      <c r="G7" s="4"/>
      <c r="H7" s="5"/>
      <c r="I7" s="76"/>
      <c r="J7" s="23">
        <v>21.73</v>
      </c>
      <c r="K7" s="43"/>
    </row>
    <row r="8" spans="2:11" ht="13.15">
      <c r="B8" s="35"/>
      <c r="C8" s="35"/>
      <c r="D8" s="3">
        <v>4</v>
      </c>
      <c r="E8" s="15"/>
      <c r="F8" s="15"/>
      <c r="G8" s="4"/>
      <c r="H8" s="5"/>
      <c r="I8" s="76"/>
      <c r="J8" s="23">
        <v>21.67</v>
      </c>
      <c r="K8" s="43"/>
    </row>
    <row r="9" spans="2:11" ht="13.15">
      <c r="B9" s="35"/>
      <c r="C9" s="35"/>
      <c r="D9" s="3">
        <v>5</v>
      </c>
      <c r="E9" s="15"/>
      <c r="F9" s="15"/>
      <c r="G9" s="4"/>
      <c r="H9" s="5"/>
      <c r="I9" s="76"/>
      <c r="J9" s="23">
        <v>21.84</v>
      </c>
      <c r="K9" s="43"/>
    </row>
    <row r="10" spans="2:11" ht="13.9" thickBot="1">
      <c r="B10" s="36"/>
      <c r="C10" s="36"/>
      <c r="D10" s="7">
        <v>6</v>
      </c>
      <c r="E10" s="17"/>
      <c r="F10" s="17"/>
      <c r="G10" s="8"/>
      <c r="H10" s="40">
        <v>0.97222222222222221</v>
      </c>
      <c r="I10" s="59"/>
      <c r="J10" s="24">
        <v>21.79</v>
      </c>
      <c r="K10" s="44"/>
    </row>
    <row r="11" spans="2:11" ht="79.150000000000006">
      <c r="B11" s="60">
        <v>2</v>
      </c>
      <c r="C11" s="34" t="s">
        <v>16</v>
      </c>
      <c r="D11" s="10">
        <v>1</v>
      </c>
      <c r="E11" s="11">
        <v>48.494799999999998</v>
      </c>
      <c r="F11" s="11">
        <v>113.3129</v>
      </c>
      <c r="G11" s="52" t="s">
        <v>40</v>
      </c>
      <c r="H11" s="50" t="s">
        <v>35</v>
      </c>
      <c r="I11" s="57" t="s">
        <v>13</v>
      </c>
      <c r="J11" s="25">
        <v>21.55</v>
      </c>
      <c r="K11" s="45" t="s">
        <v>41</v>
      </c>
    </row>
    <row r="12" spans="2:11" ht="13.15">
      <c r="B12" s="35"/>
      <c r="C12" s="35"/>
      <c r="D12" s="14">
        <v>2</v>
      </c>
      <c r="E12" s="15"/>
      <c r="F12" s="15"/>
      <c r="G12" s="53"/>
      <c r="H12" s="4"/>
      <c r="I12" s="58"/>
      <c r="J12" s="26">
        <v>21.74</v>
      </c>
      <c r="K12" s="46"/>
    </row>
    <row r="13" spans="2:11" ht="13.15">
      <c r="B13" s="35"/>
      <c r="C13" s="35"/>
      <c r="D13" s="14">
        <v>3</v>
      </c>
      <c r="E13" s="15"/>
      <c r="F13" s="15"/>
      <c r="G13" s="53"/>
      <c r="H13" s="4"/>
      <c r="I13" s="58"/>
      <c r="J13" s="26">
        <v>21.93</v>
      </c>
      <c r="K13" s="46"/>
    </row>
    <row r="14" spans="2:11" ht="13.15">
      <c r="B14" s="35"/>
      <c r="C14" s="35"/>
      <c r="D14" s="14">
        <v>4</v>
      </c>
      <c r="E14" s="15"/>
      <c r="F14" s="15"/>
      <c r="G14" s="53"/>
      <c r="H14" s="4"/>
      <c r="I14" s="58"/>
      <c r="J14" s="26">
        <v>21.66</v>
      </c>
      <c r="K14" s="46"/>
    </row>
    <row r="15" spans="2:11" ht="13.15">
      <c r="B15" s="35"/>
      <c r="C15" s="35"/>
      <c r="D15" s="14">
        <v>5</v>
      </c>
      <c r="E15" s="15"/>
      <c r="F15" s="15"/>
      <c r="G15" s="53"/>
      <c r="H15" s="4"/>
      <c r="I15" s="58"/>
      <c r="J15" s="26">
        <v>21.67</v>
      </c>
      <c r="K15" s="46"/>
    </row>
    <row r="16" spans="2:11" ht="13.9" thickBot="1">
      <c r="B16" s="36"/>
      <c r="C16" s="36"/>
      <c r="D16" s="16">
        <v>6</v>
      </c>
      <c r="E16" s="17"/>
      <c r="F16" s="17"/>
      <c r="G16" s="54"/>
      <c r="H16" s="8" t="s">
        <v>42</v>
      </c>
      <c r="I16" s="59"/>
      <c r="J16" s="24">
        <v>21.67</v>
      </c>
      <c r="K16" s="47"/>
    </row>
    <row r="17" spans="2:11" ht="39.6">
      <c r="B17" s="60">
        <v>3</v>
      </c>
      <c r="C17" s="34" t="s">
        <v>18</v>
      </c>
      <c r="D17" s="10">
        <v>1</v>
      </c>
      <c r="E17" s="11"/>
      <c r="F17" s="11"/>
      <c r="G17" s="12"/>
      <c r="H17" s="41">
        <v>3.125E-2</v>
      </c>
      <c r="I17" s="57" t="s">
        <v>13</v>
      </c>
      <c r="J17" s="25">
        <v>21.7</v>
      </c>
      <c r="K17" s="45" t="s">
        <v>43</v>
      </c>
    </row>
    <row r="18" spans="2:11" ht="13.15">
      <c r="B18" s="35"/>
      <c r="C18" s="35"/>
      <c r="D18" s="14">
        <v>2</v>
      </c>
      <c r="E18" s="15"/>
      <c r="F18" s="15"/>
      <c r="G18" s="4"/>
      <c r="H18" s="5"/>
      <c r="I18" s="58"/>
      <c r="J18" s="23">
        <v>21.69</v>
      </c>
      <c r="K18" s="46"/>
    </row>
    <row r="19" spans="2:11" ht="13.15">
      <c r="B19" s="35"/>
      <c r="C19" s="35"/>
      <c r="D19" s="14">
        <v>3</v>
      </c>
      <c r="E19" s="15"/>
      <c r="F19" s="15"/>
      <c r="G19" s="4"/>
      <c r="H19" s="5"/>
      <c r="I19" s="58"/>
      <c r="J19" s="23">
        <v>21.78</v>
      </c>
      <c r="K19" s="46"/>
    </row>
    <row r="20" spans="2:11" ht="13.15">
      <c r="B20" s="35"/>
      <c r="C20" s="35"/>
      <c r="D20" s="14">
        <v>4</v>
      </c>
      <c r="E20" s="15"/>
      <c r="F20" s="15"/>
      <c r="G20" s="4"/>
      <c r="H20" s="5"/>
      <c r="I20" s="58"/>
      <c r="J20" s="23">
        <v>21.89</v>
      </c>
      <c r="K20" s="46"/>
    </row>
    <row r="21" spans="2:11" ht="13.15">
      <c r="B21" s="35"/>
      <c r="C21" s="35"/>
      <c r="D21" s="14">
        <v>5</v>
      </c>
      <c r="E21" s="15"/>
      <c r="F21" s="15"/>
      <c r="G21" s="4"/>
      <c r="H21" s="5"/>
      <c r="I21" s="58"/>
      <c r="J21" s="23">
        <v>21.81</v>
      </c>
      <c r="K21" s="46"/>
    </row>
    <row r="22" spans="2:11" ht="13.9" thickBot="1">
      <c r="B22" s="36"/>
      <c r="C22" s="36"/>
      <c r="D22" s="16">
        <v>6</v>
      </c>
      <c r="E22" s="19"/>
      <c r="F22" s="17"/>
      <c r="G22" s="8"/>
      <c r="H22" s="49">
        <v>4.1666666666666664E-2</v>
      </c>
      <c r="I22" s="59"/>
      <c r="J22" s="24">
        <v>21.7</v>
      </c>
      <c r="K22" s="47"/>
    </row>
    <row r="23" spans="2:11" ht="39.6">
      <c r="B23" s="60">
        <v>4</v>
      </c>
      <c r="C23" s="34" t="s">
        <v>19</v>
      </c>
      <c r="D23" s="104">
        <v>1</v>
      </c>
      <c r="E23" s="105">
        <v>48.617660000000001</v>
      </c>
      <c r="F23" s="22" t="s">
        <v>44</v>
      </c>
      <c r="G23" s="27" t="s">
        <v>45</v>
      </c>
      <c r="H23" s="21">
        <v>0.9472222222222223</v>
      </c>
      <c r="I23" s="27" t="s">
        <v>20</v>
      </c>
      <c r="J23" s="25">
        <v>21.92</v>
      </c>
      <c r="K23" s="31" t="s">
        <v>46</v>
      </c>
    </row>
    <row r="24" spans="2:11" ht="13.15">
      <c r="B24" s="35"/>
      <c r="C24" s="35"/>
      <c r="D24" s="14">
        <v>2</v>
      </c>
      <c r="E24" s="18"/>
      <c r="F24" s="15"/>
      <c r="G24" s="29"/>
      <c r="H24" s="5"/>
      <c r="I24" s="29"/>
      <c r="J24" s="23">
        <v>21.94</v>
      </c>
      <c r="K24" s="32"/>
    </row>
    <row r="25" spans="2:11" ht="13.15">
      <c r="B25" s="35"/>
      <c r="C25" s="35"/>
      <c r="D25" s="14">
        <v>3</v>
      </c>
      <c r="E25" s="15"/>
      <c r="F25" s="15"/>
      <c r="G25" s="29"/>
      <c r="H25" s="5"/>
      <c r="I25" s="29"/>
      <c r="J25" s="23">
        <v>21.88</v>
      </c>
      <c r="K25" s="32"/>
    </row>
    <row r="26" spans="2:11" ht="13.15">
      <c r="B26" s="35"/>
      <c r="C26" s="35"/>
      <c r="D26" s="14">
        <v>4</v>
      </c>
      <c r="E26" s="15"/>
      <c r="F26" s="15"/>
      <c r="G26" s="29"/>
      <c r="H26" s="5"/>
      <c r="I26" s="29"/>
      <c r="J26" s="23">
        <v>21.9</v>
      </c>
      <c r="K26" s="32"/>
    </row>
    <row r="27" spans="2:11" ht="13.15">
      <c r="B27" s="35"/>
      <c r="C27" s="35"/>
      <c r="D27" s="14">
        <v>5</v>
      </c>
      <c r="E27" s="15"/>
      <c r="F27" s="15"/>
      <c r="G27" s="29"/>
      <c r="H27" s="5"/>
      <c r="I27" s="29"/>
      <c r="J27" s="23">
        <v>21.9</v>
      </c>
      <c r="K27" s="32"/>
    </row>
    <row r="28" spans="2:11" ht="13.9" thickBot="1">
      <c r="B28" s="36"/>
      <c r="C28" s="36"/>
      <c r="D28" s="16">
        <v>6</v>
      </c>
      <c r="E28" s="17"/>
      <c r="F28" s="17"/>
      <c r="G28" s="30"/>
      <c r="H28" s="8"/>
      <c r="I28" s="30"/>
      <c r="J28" s="24">
        <v>21.88</v>
      </c>
      <c r="K28" s="32"/>
    </row>
    <row r="29" spans="2:11" ht="26.45">
      <c r="B29" s="60">
        <v>5</v>
      </c>
      <c r="C29" s="34" t="s">
        <v>22</v>
      </c>
      <c r="D29" s="10">
        <v>1</v>
      </c>
      <c r="E29" s="18">
        <v>48.528820000000003</v>
      </c>
      <c r="F29" s="11">
        <v>-113.99145</v>
      </c>
      <c r="G29" s="12" t="s">
        <v>47</v>
      </c>
      <c r="H29" s="21">
        <v>0.97152777777777777</v>
      </c>
      <c r="I29" s="27" t="s">
        <v>23</v>
      </c>
      <c r="J29" s="25">
        <v>21.88</v>
      </c>
      <c r="K29" s="32"/>
    </row>
    <row r="30" spans="2:11" ht="13.15">
      <c r="B30" s="35"/>
      <c r="C30" s="35"/>
      <c r="D30" s="14">
        <v>2</v>
      </c>
      <c r="E30" s="15"/>
      <c r="F30" s="15"/>
      <c r="G30" s="4"/>
      <c r="H30" s="5"/>
      <c r="I30" s="29"/>
      <c r="J30" s="23">
        <v>21.88</v>
      </c>
      <c r="K30" s="32"/>
    </row>
    <row r="31" spans="2:11" ht="13.15">
      <c r="B31" s="35"/>
      <c r="C31" s="35"/>
      <c r="D31" s="14">
        <v>3</v>
      </c>
      <c r="E31" s="15"/>
      <c r="F31" s="15"/>
      <c r="G31" s="4"/>
      <c r="H31" s="5"/>
      <c r="I31" s="29"/>
      <c r="J31" s="23">
        <v>21.9</v>
      </c>
      <c r="K31" s="32"/>
    </row>
    <row r="32" spans="2:11" ht="13.15">
      <c r="B32" s="35"/>
      <c r="C32" s="35"/>
      <c r="D32" s="14">
        <v>4</v>
      </c>
      <c r="E32" s="15"/>
      <c r="F32" s="15"/>
      <c r="G32" s="4"/>
      <c r="H32" s="5"/>
      <c r="I32" s="29"/>
      <c r="J32" s="23">
        <v>21.85</v>
      </c>
      <c r="K32" s="32"/>
    </row>
    <row r="33" spans="2:11" ht="13.15">
      <c r="B33" s="35"/>
      <c r="C33" s="35"/>
      <c r="D33" s="14">
        <v>5</v>
      </c>
      <c r="E33" s="15"/>
      <c r="F33" s="15"/>
      <c r="G33" s="4"/>
      <c r="H33" s="5"/>
      <c r="I33" s="29"/>
      <c r="J33" s="23">
        <v>21.83</v>
      </c>
      <c r="K33" s="32"/>
    </row>
    <row r="34" spans="2:11" ht="13.9" thickBot="1">
      <c r="B34" s="36"/>
      <c r="C34" s="36"/>
      <c r="D34" s="16">
        <v>6</v>
      </c>
      <c r="E34" s="19"/>
      <c r="F34" s="17"/>
      <c r="G34" s="8"/>
      <c r="H34" s="8"/>
      <c r="I34" s="30"/>
      <c r="J34" s="24">
        <v>21.86</v>
      </c>
      <c r="K34" s="32"/>
    </row>
    <row r="35" spans="2:11" ht="26.45">
      <c r="B35" s="60">
        <v>6</v>
      </c>
      <c r="C35" s="34" t="s">
        <v>24</v>
      </c>
      <c r="D35" s="10">
        <v>1</v>
      </c>
      <c r="E35" s="11">
        <v>48.783389999999997</v>
      </c>
      <c r="F35" s="11">
        <v>-114.28066</v>
      </c>
      <c r="G35" s="27" t="s">
        <v>48</v>
      </c>
      <c r="H35" s="21">
        <v>0.9</v>
      </c>
      <c r="I35" s="12" t="s">
        <v>25</v>
      </c>
      <c r="J35" s="25">
        <v>22.12</v>
      </c>
      <c r="K35" s="32"/>
    </row>
    <row r="36" spans="2:11" ht="13.15">
      <c r="B36" s="35"/>
      <c r="C36" s="35"/>
      <c r="D36" s="14">
        <v>2</v>
      </c>
      <c r="E36" s="15"/>
      <c r="F36" s="15"/>
      <c r="G36" s="28"/>
      <c r="H36" s="5"/>
      <c r="I36" s="5"/>
      <c r="J36" s="23">
        <v>22.18</v>
      </c>
      <c r="K36" s="32"/>
    </row>
    <row r="37" spans="2:11" ht="13.15">
      <c r="B37" s="35"/>
      <c r="C37" s="35"/>
      <c r="D37" s="14">
        <v>3</v>
      </c>
      <c r="E37" s="15"/>
      <c r="F37" s="15"/>
      <c r="G37" s="4"/>
      <c r="H37" s="5"/>
      <c r="I37" s="5"/>
      <c r="J37" s="23">
        <v>22.11</v>
      </c>
      <c r="K37" s="32"/>
    </row>
    <row r="38" spans="2:11" ht="13.15">
      <c r="B38" s="35"/>
      <c r="C38" s="35"/>
      <c r="D38" s="14">
        <v>4</v>
      </c>
      <c r="E38" s="15"/>
      <c r="F38" s="15"/>
      <c r="G38" s="4"/>
      <c r="H38" s="5"/>
      <c r="I38" s="5"/>
      <c r="J38" s="23">
        <v>22.09</v>
      </c>
      <c r="K38" s="32"/>
    </row>
    <row r="39" spans="2:11" ht="13.15">
      <c r="B39" s="35"/>
      <c r="C39" s="35"/>
      <c r="D39" s="14">
        <v>5</v>
      </c>
      <c r="E39" s="15"/>
      <c r="F39" s="15"/>
      <c r="G39" s="4"/>
      <c r="H39" s="5"/>
      <c r="I39" s="5"/>
      <c r="J39" s="23">
        <v>22.13</v>
      </c>
      <c r="K39" s="32"/>
    </row>
    <row r="40" spans="2:11" ht="13.9" thickBot="1">
      <c r="B40" s="36"/>
      <c r="C40" s="36"/>
      <c r="D40" s="16">
        <v>6</v>
      </c>
      <c r="E40" s="17"/>
      <c r="F40" s="17"/>
      <c r="G40" s="8"/>
      <c r="H40" s="8"/>
      <c r="I40" s="8"/>
      <c r="J40" s="24">
        <v>22.15</v>
      </c>
      <c r="K40" s="33"/>
    </row>
    <row r="41" spans="2:11" ht="26.45">
      <c r="B41" s="60">
        <v>1</v>
      </c>
      <c r="C41" s="34" t="s">
        <v>27</v>
      </c>
      <c r="D41" s="10">
        <v>1</v>
      </c>
      <c r="E41" s="18"/>
      <c r="F41" s="11"/>
      <c r="G41" s="12"/>
      <c r="H41" s="12"/>
      <c r="I41" s="12"/>
      <c r="J41" s="25"/>
      <c r="K41" s="13"/>
    </row>
    <row r="42" spans="2:11" ht="13.15">
      <c r="B42" s="35"/>
      <c r="C42" s="35"/>
      <c r="D42" s="14">
        <v>2</v>
      </c>
      <c r="E42" s="15"/>
      <c r="F42" s="15"/>
      <c r="G42" s="4"/>
      <c r="H42" s="5"/>
      <c r="I42" s="5"/>
      <c r="J42" s="23"/>
      <c r="K42" s="6"/>
    </row>
    <row r="43" spans="2:11" ht="13.15">
      <c r="B43" s="35"/>
      <c r="C43" s="35"/>
      <c r="D43" s="14">
        <v>3</v>
      </c>
      <c r="E43" s="15"/>
      <c r="F43" s="15"/>
      <c r="G43" s="4"/>
      <c r="H43" s="5"/>
      <c r="I43" s="5"/>
      <c r="J43" s="23"/>
      <c r="K43" s="6"/>
    </row>
    <row r="44" spans="2:11" ht="13.15">
      <c r="B44" s="35"/>
      <c r="C44" s="35"/>
      <c r="D44" s="14">
        <v>4</v>
      </c>
      <c r="E44" s="15"/>
      <c r="F44" s="15"/>
      <c r="G44" s="4"/>
      <c r="H44" s="5"/>
      <c r="I44" s="5"/>
      <c r="J44" s="23"/>
      <c r="K44" s="6"/>
    </row>
    <row r="45" spans="2:11" ht="13.15">
      <c r="B45" s="35"/>
      <c r="C45" s="35"/>
      <c r="D45" s="14">
        <v>5</v>
      </c>
      <c r="E45" s="15"/>
      <c r="F45" s="15"/>
      <c r="G45" s="4"/>
      <c r="H45" s="5"/>
      <c r="I45" s="5"/>
      <c r="J45" s="23"/>
      <c r="K45" s="6"/>
    </row>
    <row r="46" spans="2:11" ht="13.9" thickBot="1">
      <c r="B46" s="36"/>
      <c r="C46" s="36"/>
      <c r="D46" s="16">
        <v>6</v>
      </c>
      <c r="E46" s="19"/>
      <c r="F46" s="17"/>
      <c r="G46" s="8"/>
      <c r="H46" s="8"/>
      <c r="I46" s="8"/>
      <c r="J46" s="24"/>
      <c r="K46" s="9"/>
    </row>
    <row r="47" spans="2:11" ht="52.9">
      <c r="B47" s="60">
        <v>2</v>
      </c>
      <c r="C47" s="34" t="s">
        <v>28</v>
      </c>
      <c r="D47" s="10">
        <v>1</v>
      </c>
      <c r="E47" s="11">
        <v>48.747599999999998</v>
      </c>
      <c r="F47" s="11">
        <v>-113.43859999999999</v>
      </c>
      <c r="G47" s="55" t="s">
        <v>49</v>
      </c>
      <c r="H47" s="12" t="s">
        <v>50</v>
      </c>
      <c r="I47" s="57" t="s">
        <v>13</v>
      </c>
      <c r="J47" s="25">
        <v>21.59</v>
      </c>
      <c r="K47" s="45" t="s">
        <v>51</v>
      </c>
    </row>
    <row r="48" spans="2:11" ht="13.15">
      <c r="B48" s="35"/>
      <c r="C48" s="35"/>
      <c r="D48" s="14">
        <v>2</v>
      </c>
      <c r="E48" s="15"/>
      <c r="F48" s="15"/>
      <c r="G48" s="56"/>
      <c r="H48" s="5"/>
      <c r="I48" s="58"/>
      <c r="J48" s="23">
        <v>21.56</v>
      </c>
      <c r="K48" s="46"/>
    </row>
    <row r="49" spans="2:11" ht="13.15">
      <c r="B49" s="35"/>
      <c r="C49" s="35"/>
      <c r="D49" s="14">
        <v>3</v>
      </c>
      <c r="E49" s="15"/>
      <c r="F49" s="15"/>
      <c r="G49" s="56"/>
      <c r="H49" s="5"/>
      <c r="I49" s="58"/>
      <c r="J49" s="23">
        <v>21.59</v>
      </c>
      <c r="K49" s="46"/>
    </row>
    <row r="50" spans="2:11" ht="13.15">
      <c r="B50" s="35"/>
      <c r="C50" s="35"/>
      <c r="D50" s="14">
        <v>4</v>
      </c>
      <c r="E50" s="15"/>
      <c r="F50" s="15"/>
      <c r="G50" s="56"/>
      <c r="H50" s="5"/>
      <c r="I50" s="58"/>
      <c r="J50" s="23">
        <v>21.56</v>
      </c>
      <c r="K50" s="46"/>
    </row>
    <row r="51" spans="2:11" ht="13.15">
      <c r="B51" s="35"/>
      <c r="C51" s="35"/>
      <c r="D51" s="14">
        <v>5</v>
      </c>
      <c r="E51" s="15"/>
      <c r="F51" s="15"/>
      <c r="G51" s="56"/>
      <c r="H51" s="5"/>
      <c r="I51" s="58"/>
      <c r="J51" s="23">
        <v>21.53</v>
      </c>
      <c r="K51" s="46"/>
    </row>
    <row r="52" spans="2:11" ht="15.75" customHeight="1">
      <c r="B52" s="35"/>
      <c r="C52" s="35"/>
      <c r="D52" s="67">
        <v>6</v>
      </c>
      <c r="E52" s="19"/>
      <c r="F52" s="19"/>
      <c r="G52" s="56"/>
      <c r="H52" s="68" t="s">
        <v>52</v>
      </c>
      <c r="I52" s="58"/>
      <c r="J52" s="69">
        <v>21.68</v>
      </c>
      <c r="K52" s="46"/>
    </row>
  </sheetData>
  <phoneticPr fontId="6" type="noConversion"/>
  <pageMargins left="0.7" right="0.7" top="0.75" bottom="0.75" header="0.3" footer="0.3"/>
  <pageSetup fitToHeight="0" orientation="landscape"/>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B1:R58"/>
  <sheetViews>
    <sheetView tabSelected="1" topLeftCell="D1" zoomScale="70" zoomScaleNormal="70" workbookViewId="0">
      <selection activeCell="K14" sqref="K14:P15"/>
    </sheetView>
  </sheetViews>
  <sheetFormatPr defaultColWidth="14.42578125" defaultRowHeight="15.75" customHeight="1"/>
  <cols>
    <col min="1" max="1" width="3.28515625" customWidth="1"/>
    <col min="2" max="2" width="14.5703125" bestFit="1" customWidth="1"/>
    <col min="3" max="3" width="66.7109375" customWidth="1"/>
    <col min="4" max="4" width="12.85546875" bestFit="1" customWidth="1"/>
    <col min="5" max="5" width="12.28515625" bestFit="1" customWidth="1"/>
    <col min="6" max="6" width="12.85546875" bestFit="1" customWidth="1"/>
    <col min="7" max="7" width="12.28515625" bestFit="1" customWidth="1"/>
    <col min="8" max="8" width="7.85546875" bestFit="1" customWidth="1"/>
    <col min="9" max="9" width="7.42578125" bestFit="1" customWidth="1"/>
    <col min="11" max="11" width="16.42578125" customWidth="1"/>
    <col min="12" max="12" width="19.85546875" bestFit="1" customWidth="1"/>
    <col min="13" max="13" width="18.140625" bestFit="1" customWidth="1"/>
    <col min="14" max="14" width="28.140625" bestFit="1" customWidth="1"/>
  </cols>
  <sheetData>
    <row r="1" spans="2:18" ht="13.9" thickBot="1">
      <c r="B1" s="103"/>
      <c r="C1" s="103"/>
      <c r="D1" s="103"/>
      <c r="E1" s="103"/>
      <c r="F1" s="103"/>
      <c r="G1" s="103"/>
      <c r="H1" s="103"/>
      <c r="I1" s="103"/>
      <c r="J1" s="161"/>
      <c r="K1" s="161"/>
    </row>
    <row r="2" spans="2:18" ht="42" thickBot="1">
      <c r="B2" s="111" t="s">
        <v>53</v>
      </c>
      <c r="C2" s="112" t="s">
        <v>54</v>
      </c>
      <c r="D2" s="113" t="s">
        <v>55</v>
      </c>
      <c r="E2" s="114" t="s">
        <v>56</v>
      </c>
      <c r="F2" s="113" t="s">
        <v>57</v>
      </c>
      <c r="G2" s="114" t="s">
        <v>58</v>
      </c>
      <c r="H2" s="127" t="s">
        <v>59</v>
      </c>
      <c r="I2" s="126" t="s">
        <v>60</v>
      </c>
      <c r="J2" s="162"/>
      <c r="K2" s="162"/>
    </row>
    <row r="3" spans="2:18" ht="12.6" customHeight="1">
      <c r="B3" s="163">
        <v>1</v>
      </c>
      <c r="C3" s="160" t="str">
        <f>'2020 Data Collection'!C5</f>
        <v>Park Boundry, 
Chief Mountain International 
Peace Park Highway
(48°58'54" N, -113°36'60" W)</v>
      </c>
      <c r="D3" s="128" t="s">
        <v>61</v>
      </c>
      <c r="E3" s="156">
        <f>AVERAGE(D4:D8)</f>
        <v>21.791999999999994</v>
      </c>
      <c r="F3" s="128">
        <f>'2020 Data Collection'!J5</f>
        <v>21.6</v>
      </c>
      <c r="G3" s="149">
        <f>AVERAGE(F4:F8)</f>
        <v>21.774000000000001</v>
      </c>
      <c r="H3" s="143" t="str">
        <f>IF(G3&gt;E3, "Darker", "Lighter")</f>
        <v>Lighter</v>
      </c>
      <c r="I3" s="165">
        <f>G3-E3</f>
        <v>-1.7999999999993577E-2</v>
      </c>
      <c r="J3" s="100"/>
      <c r="K3" s="101"/>
    </row>
    <row r="4" spans="2:18" ht="12.6" customHeight="1">
      <c r="B4" s="164"/>
      <c r="C4" s="139"/>
      <c r="D4" s="129">
        <f>'Prev. Data'!F6</f>
        <v>21.73</v>
      </c>
      <c r="E4" s="157"/>
      <c r="F4" s="129">
        <f>'2020 Data Collection'!J6</f>
        <v>21.84</v>
      </c>
      <c r="G4" s="150"/>
      <c r="H4" s="144"/>
      <c r="I4" s="141"/>
      <c r="J4" s="102"/>
      <c r="K4" s="137"/>
    </row>
    <row r="5" spans="2:18" ht="12.6" customHeight="1">
      <c r="B5" s="164"/>
      <c r="C5" s="139"/>
      <c r="D5" s="129">
        <f>'Prev. Data'!F7</f>
        <v>21.77</v>
      </c>
      <c r="E5" s="157"/>
      <c r="F5" s="129">
        <f>'2020 Data Collection'!J7</f>
        <v>21.73</v>
      </c>
      <c r="G5" s="150"/>
      <c r="H5" s="144"/>
      <c r="I5" s="141"/>
      <c r="J5" s="102"/>
      <c r="K5" s="115"/>
      <c r="L5" s="115" t="s">
        <v>62</v>
      </c>
      <c r="M5" s="105" t="s">
        <v>63</v>
      </c>
      <c r="N5" s="115" t="s">
        <v>64</v>
      </c>
      <c r="O5" s="116" t="s">
        <v>65</v>
      </c>
      <c r="P5" s="116" t="s">
        <v>66</v>
      </c>
    </row>
    <row r="6" spans="2:18" ht="12.6" customHeight="1">
      <c r="B6" s="164"/>
      <c r="C6" s="139"/>
      <c r="D6" s="129">
        <f>'Prev. Data'!F8</f>
        <v>21.82</v>
      </c>
      <c r="E6" s="157"/>
      <c r="F6" s="129">
        <f>'2020 Data Collection'!J8</f>
        <v>21.67</v>
      </c>
      <c r="G6" s="150"/>
      <c r="H6" s="144"/>
      <c r="I6" s="141"/>
      <c r="J6" s="102"/>
      <c r="K6" s="117" t="s">
        <v>67</v>
      </c>
      <c r="L6" s="115">
        <v>21.75</v>
      </c>
      <c r="M6" s="118">
        <f>G3</f>
        <v>21.774000000000001</v>
      </c>
      <c r="N6" s="115">
        <v>21.792000000000002</v>
      </c>
      <c r="O6" s="118">
        <f>E51</f>
        <v>21.658500000000004</v>
      </c>
      <c r="P6" s="105">
        <v>21.82</v>
      </c>
    </row>
    <row r="7" spans="2:18" ht="12.6" customHeight="1">
      <c r="B7" s="164"/>
      <c r="C7" s="139"/>
      <c r="D7" s="129">
        <f>'Prev. Data'!F9</f>
        <v>21.82</v>
      </c>
      <c r="E7" s="157"/>
      <c r="F7" s="129">
        <f>'2020 Data Collection'!J9</f>
        <v>21.84</v>
      </c>
      <c r="G7" s="150"/>
      <c r="H7" s="144"/>
      <c r="I7" s="141"/>
      <c r="J7" s="102"/>
      <c r="K7" s="117" t="s">
        <v>68</v>
      </c>
      <c r="L7" s="115">
        <v>21.75</v>
      </c>
      <c r="M7" s="118">
        <f>G9</f>
        <v>21.734000000000002</v>
      </c>
      <c r="N7" s="115">
        <v>21.81</v>
      </c>
      <c r="O7" s="118">
        <f>O6</f>
        <v>21.658500000000004</v>
      </c>
      <c r="P7" s="105">
        <v>21.82</v>
      </c>
    </row>
    <row r="8" spans="2:18" ht="12.6" customHeight="1" thickBot="1">
      <c r="B8" s="164"/>
      <c r="C8" s="139"/>
      <c r="D8" s="129">
        <f>'Prev. Data'!F10</f>
        <v>21.82</v>
      </c>
      <c r="E8" s="157"/>
      <c r="F8" s="129">
        <f>'2020 Data Collection'!J10</f>
        <v>21.79</v>
      </c>
      <c r="G8" s="150"/>
      <c r="H8" s="144"/>
      <c r="I8" s="141"/>
      <c r="J8" s="102"/>
      <c r="K8" s="117" t="s">
        <v>69</v>
      </c>
      <c r="L8" s="115">
        <v>21.75</v>
      </c>
      <c r="M8" s="105">
        <f>G15</f>
        <v>21.774000000000001</v>
      </c>
      <c r="N8" s="115">
        <v>21.81</v>
      </c>
      <c r="O8" s="118">
        <v>21.66</v>
      </c>
      <c r="P8" s="105">
        <v>21.82</v>
      </c>
    </row>
    <row r="9" spans="2:18" ht="12.6" customHeight="1">
      <c r="B9" s="164">
        <v>2</v>
      </c>
      <c r="C9" s="139" t="str">
        <f>'2020 Data Collection'!C11</f>
        <v>Many Glacier Valley at 
Sherburne Lake Dam / Park Boundry
(48°49'75" N, -113°31'47" W)</v>
      </c>
      <c r="D9" s="128" t="s">
        <v>61</v>
      </c>
      <c r="E9" s="150">
        <f>AVERAGE(D10:D14)</f>
        <v>21.812000000000001</v>
      </c>
      <c r="F9" s="130">
        <f>'2020 Data Collection'!J11</f>
        <v>21.55</v>
      </c>
      <c r="G9" s="147">
        <f>AVERAGE(F10:F14)</f>
        <v>21.734000000000002</v>
      </c>
      <c r="H9" s="144" t="str">
        <f>IF(G9&gt;E9, "Darker", "Lighter")</f>
        <v>Lighter</v>
      </c>
      <c r="I9" s="141">
        <f t="shared" ref="I9" si="0">G9-E9</f>
        <v>-7.7999999999999403E-2</v>
      </c>
      <c r="J9" s="102"/>
      <c r="K9" s="117" t="s">
        <v>70</v>
      </c>
      <c r="L9" s="115">
        <v>21.75</v>
      </c>
      <c r="M9" s="105">
        <f>G21</f>
        <v>21.9</v>
      </c>
      <c r="N9" s="115">
        <v>21.59</v>
      </c>
      <c r="O9" s="118">
        <v>21.66</v>
      </c>
      <c r="P9" s="105">
        <v>21.82</v>
      </c>
    </row>
    <row r="10" spans="2:18" ht="12.6" customHeight="1">
      <c r="B10" s="164"/>
      <c r="C10" s="139"/>
      <c r="D10" s="129">
        <f>'Prev. Data'!F12</f>
        <v>21.8</v>
      </c>
      <c r="E10" s="157"/>
      <c r="F10" s="129">
        <f>'2020 Data Collection'!J12</f>
        <v>21.74</v>
      </c>
      <c r="G10" s="147"/>
      <c r="H10" s="144"/>
      <c r="I10" s="141"/>
      <c r="K10" s="117" t="s">
        <v>71</v>
      </c>
      <c r="L10" s="115">
        <v>21.75</v>
      </c>
      <c r="M10" s="105">
        <f>G27</f>
        <v>21.863999999999997</v>
      </c>
      <c r="N10" s="115">
        <v>21.51</v>
      </c>
      <c r="O10" s="118">
        <v>21.66</v>
      </c>
      <c r="P10" s="105">
        <v>21.82</v>
      </c>
      <c r="R10" s="125"/>
    </row>
    <row r="11" spans="2:18" ht="12.6" customHeight="1">
      <c r="B11" s="164"/>
      <c r="C11" s="139"/>
      <c r="D11" s="129">
        <f>'Prev. Data'!F13</f>
        <v>21.8</v>
      </c>
      <c r="E11" s="157"/>
      <c r="F11" s="129">
        <f>'2020 Data Collection'!J13</f>
        <v>21.93</v>
      </c>
      <c r="G11" s="147"/>
      <c r="H11" s="144"/>
      <c r="I11" s="141"/>
      <c r="K11" s="117" t="s">
        <v>72</v>
      </c>
      <c r="L11" s="115">
        <v>21.75</v>
      </c>
      <c r="M11" s="105">
        <f>G33</f>
        <v>22.131999999999998</v>
      </c>
      <c r="N11" s="115">
        <v>21.54</v>
      </c>
      <c r="O11" s="118">
        <v>21.66</v>
      </c>
      <c r="P11" s="105">
        <v>21.82</v>
      </c>
    </row>
    <row r="12" spans="2:18" ht="12.6" customHeight="1">
      <c r="B12" s="164"/>
      <c r="C12" s="139"/>
      <c r="D12" s="129">
        <f>'Prev. Data'!F14</f>
        <v>21.8</v>
      </c>
      <c r="E12" s="157"/>
      <c r="F12" s="129">
        <f>'2020 Data Collection'!J14</f>
        <v>21.66</v>
      </c>
      <c r="G12" s="147"/>
      <c r="H12" s="144"/>
      <c r="I12" s="141"/>
      <c r="K12" s="117" t="s">
        <v>73</v>
      </c>
      <c r="L12" s="115">
        <v>21.75</v>
      </c>
      <c r="M12" s="105">
        <v>21.4</v>
      </c>
      <c r="N12" s="118">
        <f>E39</f>
        <v>21.65</v>
      </c>
      <c r="O12" s="118">
        <v>21.66</v>
      </c>
      <c r="P12" s="105">
        <v>21.82</v>
      </c>
    </row>
    <row r="13" spans="2:18" ht="12.6" customHeight="1">
      <c r="B13" s="164"/>
      <c r="C13" s="139"/>
      <c r="D13" s="129">
        <f>'Prev. Data'!F15</f>
        <v>21.83</v>
      </c>
      <c r="E13" s="157"/>
      <c r="F13" s="129">
        <f>'2020 Data Collection'!J15</f>
        <v>21.67</v>
      </c>
      <c r="G13" s="147"/>
      <c r="H13" s="144"/>
      <c r="I13" s="141"/>
      <c r="K13" s="117" t="s">
        <v>74</v>
      </c>
      <c r="L13" s="115">
        <v>21.75</v>
      </c>
      <c r="M13" s="118">
        <f>G45</f>
        <v>21.583999999999996</v>
      </c>
      <c r="N13" s="115">
        <v>21.56</v>
      </c>
      <c r="O13" s="118">
        <v>21.66</v>
      </c>
      <c r="P13" s="105">
        <v>21.82</v>
      </c>
    </row>
    <row r="14" spans="2:18" ht="12.6" customHeight="1" thickBot="1">
      <c r="B14" s="164"/>
      <c r="C14" s="139"/>
      <c r="D14" s="129">
        <f>'Prev. Data'!F16</f>
        <v>21.83</v>
      </c>
      <c r="E14" s="157"/>
      <c r="F14" s="129">
        <f>'2020 Data Collection'!J16</f>
        <v>21.67</v>
      </c>
      <c r="G14" s="147"/>
      <c r="H14" s="144"/>
      <c r="I14" s="141"/>
      <c r="L14" s="122"/>
      <c r="O14" s="123"/>
      <c r="P14" s="124"/>
    </row>
    <row r="15" spans="2:18" ht="12.6" customHeight="1">
      <c r="B15" s="154">
        <v>3</v>
      </c>
      <c r="C15" s="139" t="str">
        <f>'2020 Data Collection'!C17</f>
        <v>Going to the Sun Road at
 one mile gate, near St. Mary
(48°44'23" N, -113°27'48" W)</v>
      </c>
      <c r="D15" s="128" t="s">
        <v>61</v>
      </c>
      <c r="E15" s="150">
        <f>AVERAGE(D16:D20)</f>
        <v>21.814</v>
      </c>
      <c r="F15" s="130">
        <f>'2020 Data Collection'!J17</f>
        <v>21.7</v>
      </c>
      <c r="G15" s="150">
        <f t="shared" ref="G15" si="1">AVERAGE(F16:F20)</f>
        <v>21.774000000000001</v>
      </c>
      <c r="H15" s="144" t="str">
        <f>IF(G15&gt;E15, "Darker", "Lighter")</f>
        <v>Lighter</v>
      </c>
      <c r="I15" s="141">
        <f t="shared" ref="I15" si="2">G15-E15</f>
        <v>-3.9999999999999147E-2</v>
      </c>
      <c r="L15" s="122"/>
      <c r="O15" s="123"/>
      <c r="P15" s="124"/>
    </row>
    <row r="16" spans="2:18" ht="12.6" customHeight="1">
      <c r="B16" s="154"/>
      <c r="C16" s="139"/>
      <c r="D16" s="129">
        <f>'Prev. Data'!F18</f>
        <v>21.82</v>
      </c>
      <c r="E16" s="157"/>
      <c r="F16" s="129">
        <f>'2020 Data Collection'!J18</f>
        <v>21.69</v>
      </c>
      <c r="G16" s="150"/>
      <c r="H16" s="144"/>
      <c r="I16" s="141"/>
    </row>
    <row r="17" spans="2:9" ht="12.6" customHeight="1">
      <c r="B17" s="154"/>
      <c r="C17" s="139"/>
      <c r="D17" s="129">
        <f>'Prev. Data'!F19</f>
        <v>21.8</v>
      </c>
      <c r="E17" s="157"/>
      <c r="F17" s="129">
        <f>'2020 Data Collection'!J19</f>
        <v>21.78</v>
      </c>
      <c r="G17" s="150"/>
      <c r="H17" s="144"/>
      <c r="I17" s="141"/>
    </row>
    <row r="18" spans="2:9" ht="12.6" customHeight="1">
      <c r="B18" s="154"/>
      <c r="C18" s="139"/>
      <c r="D18" s="129">
        <f>'Prev. Data'!F20</f>
        <v>21.81</v>
      </c>
      <c r="E18" s="157"/>
      <c r="F18" s="129">
        <f>'2020 Data Collection'!J20</f>
        <v>21.89</v>
      </c>
      <c r="G18" s="150"/>
      <c r="H18" s="144"/>
      <c r="I18" s="141"/>
    </row>
    <row r="19" spans="2:9" ht="12.6" customHeight="1">
      <c r="B19" s="154"/>
      <c r="C19" s="139"/>
      <c r="D19" s="129">
        <f>'Prev. Data'!F21</f>
        <v>21.81</v>
      </c>
      <c r="E19" s="157"/>
      <c r="F19" s="129">
        <f>'2020 Data Collection'!J21</f>
        <v>21.81</v>
      </c>
      <c r="G19" s="150"/>
      <c r="H19" s="144"/>
      <c r="I19" s="141"/>
    </row>
    <row r="20" spans="2:9" ht="12.6" customHeight="1" thickBot="1">
      <c r="B20" s="154"/>
      <c r="C20" s="139"/>
      <c r="D20" s="129">
        <f>'Prev. Data'!F22</f>
        <v>21.83</v>
      </c>
      <c r="E20" s="157"/>
      <c r="F20" s="129">
        <f>'2020 Data Collection'!J22</f>
        <v>21.7</v>
      </c>
      <c r="G20" s="150"/>
      <c r="H20" s="144"/>
      <c r="I20" s="141"/>
    </row>
    <row r="21" spans="2:9" ht="12.6" customHeight="1">
      <c r="B21" s="154">
        <v>4</v>
      </c>
      <c r="C21" s="139" t="str">
        <f>'2020 Data Collection'!C23</f>
        <v>Lake McDonald Lodge
On the beach near the river inlet
(48.629 N, -113.869 W)</v>
      </c>
      <c r="D21" s="128" t="s">
        <v>61</v>
      </c>
      <c r="E21" s="147">
        <f>AVERAGE(D22:D26)</f>
        <v>21.59</v>
      </c>
      <c r="F21" s="130">
        <f>'2020 Data Collection'!J23</f>
        <v>21.92</v>
      </c>
      <c r="G21" s="150">
        <f t="shared" ref="G21" si="3">AVERAGE(F22:F26)</f>
        <v>21.9</v>
      </c>
      <c r="H21" s="144" t="str">
        <f>IF(G21&gt;E21, "Darker", "Lighter")</f>
        <v>Darker</v>
      </c>
      <c r="I21" s="141">
        <f t="shared" ref="I21" si="4">G21-E21</f>
        <v>0.30999999999999872</v>
      </c>
    </row>
    <row r="22" spans="2:9" ht="12.6" customHeight="1">
      <c r="B22" s="154"/>
      <c r="C22" s="139"/>
      <c r="D22" s="129">
        <f>'Prev. Data'!F24</f>
        <v>21.6</v>
      </c>
      <c r="E22" s="158"/>
      <c r="F22" s="129">
        <f>'2020 Data Collection'!J24</f>
        <v>21.94</v>
      </c>
      <c r="G22" s="150"/>
      <c r="H22" s="144"/>
      <c r="I22" s="141"/>
    </row>
    <row r="23" spans="2:9" ht="12.6" customHeight="1">
      <c r="B23" s="154"/>
      <c r="C23" s="139"/>
      <c r="D23" s="129">
        <f>'Prev. Data'!F25</f>
        <v>21.41</v>
      </c>
      <c r="E23" s="158"/>
      <c r="F23" s="129">
        <f>'2020 Data Collection'!J25</f>
        <v>21.88</v>
      </c>
      <c r="G23" s="150"/>
      <c r="H23" s="144"/>
      <c r="I23" s="141"/>
    </row>
    <row r="24" spans="2:9" ht="12.6" customHeight="1">
      <c r="B24" s="154"/>
      <c r="C24" s="139"/>
      <c r="D24" s="129">
        <f>'Prev. Data'!F26</f>
        <v>21.68</v>
      </c>
      <c r="E24" s="158"/>
      <c r="F24" s="129">
        <f>'2020 Data Collection'!J26</f>
        <v>21.9</v>
      </c>
      <c r="G24" s="150"/>
      <c r="H24" s="144"/>
      <c r="I24" s="141"/>
    </row>
    <row r="25" spans="2:9" ht="12.6" customHeight="1">
      <c r="B25" s="154"/>
      <c r="C25" s="139"/>
      <c r="D25" s="129">
        <f>'Prev. Data'!F27</f>
        <v>21.68</v>
      </c>
      <c r="E25" s="158"/>
      <c r="F25" s="129">
        <f>'2020 Data Collection'!J27</f>
        <v>21.9</v>
      </c>
      <c r="G25" s="150"/>
      <c r="H25" s="144"/>
      <c r="I25" s="141"/>
    </row>
    <row r="26" spans="2:9" ht="12.6" customHeight="1" thickBot="1">
      <c r="B26" s="154"/>
      <c r="C26" s="139"/>
      <c r="D26" s="129">
        <f>'Prev. Data'!F28</f>
        <v>21.58</v>
      </c>
      <c r="E26" s="158"/>
      <c r="F26" s="129">
        <f>'2020 Data Collection'!J28</f>
        <v>21.88</v>
      </c>
      <c r="G26" s="150"/>
      <c r="H26" s="144"/>
      <c r="I26" s="141"/>
    </row>
    <row r="27" spans="2:9" ht="12.6" customHeight="1">
      <c r="B27" s="154">
        <v>5</v>
      </c>
      <c r="C27" s="139" t="str">
        <f>'2020 Data Collection'!C29</f>
        <v>Apgar Village, on dock
(48.528 N, -113.985 W)</v>
      </c>
      <c r="D27" s="128" t="s">
        <v>61</v>
      </c>
      <c r="E27" s="147">
        <f>AVERAGE(D28:D32)</f>
        <v>21.514000000000003</v>
      </c>
      <c r="F27" s="130">
        <f>'2020 Data Collection'!J29</f>
        <v>21.88</v>
      </c>
      <c r="G27" s="150">
        <f t="shared" ref="G27" si="5">AVERAGE(F28:F32)</f>
        <v>21.863999999999997</v>
      </c>
      <c r="H27" s="144" t="str">
        <f>IF(G27&gt;E27, "Darker", "Lighter")</f>
        <v>Darker</v>
      </c>
      <c r="I27" s="141">
        <f t="shared" ref="I27" si="6">G27-E27</f>
        <v>0.34999999999999432</v>
      </c>
    </row>
    <row r="28" spans="2:9" ht="12.6" customHeight="1">
      <c r="B28" s="154"/>
      <c r="C28" s="139"/>
      <c r="D28" s="129">
        <f>'Prev. Data'!F30</f>
        <v>21.44</v>
      </c>
      <c r="E28" s="158"/>
      <c r="F28" s="129">
        <f>'2020 Data Collection'!J30</f>
        <v>21.88</v>
      </c>
      <c r="G28" s="150"/>
      <c r="H28" s="144"/>
      <c r="I28" s="141"/>
    </row>
    <row r="29" spans="2:9" ht="12.6" customHeight="1">
      <c r="B29" s="154"/>
      <c r="C29" s="139"/>
      <c r="D29" s="129">
        <f>'Prev. Data'!F31</f>
        <v>21.57</v>
      </c>
      <c r="E29" s="158"/>
      <c r="F29" s="129">
        <f>'2020 Data Collection'!J31</f>
        <v>21.9</v>
      </c>
      <c r="G29" s="150"/>
      <c r="H29" s="144"/>
      <c r="I29" s="141"/>
    </row>
    <row r="30" spans="2:9" ht="12.6" customHeight="1">
      <c r="B30" s="154"/>
      <c r="C30" s="139"/>
      <c r="D30" s="129">
        <f>'Prev. Data'!F32</f>
        <v>21.57</v>
      </c>
      <c r="E30" s="158"/>
      <c r="F30" s="129">
        <f>'2020 Data Collection'!J32</f>
        <v>21.85</v>
      </c>
      <c r="G30" s="150"/>
      <c r="H30" s="144"/>
      <c r="I30" s="141"/>
    </row>
    <row r="31" spans="2:9" ht="12.6" customHeight="1">
      <c r="B31" s="154"/>
      <c r="C31" s="139"/>
      <c r="D31" s="129">
        <f>'Prev. Data'!F33</f>
        <v>21.49</v>
      </c>
      <c r="E31" s="158"/>
      <c r="F31" s="129">
        <f>'2020 Data Collection'!J33</f>
        <v>21.83</v>
      </c>
      <c r="G31" s="150"/>
      <c r="H31" s="144"/>
      <c r="I31" s="141"/>
    </row>
    <row r="32" spans="2:9" ht="12.6" customHeight="1" thickBot="1">
      <c r="B32" s="154"/>
      <c r="C32" s="139"/>
      <c r="D32" s="129">
        <f>'Prev. Data'!F34</f>
        <v>21.5</v>
      </c>
      <c r="E32" s="158"/>
      <c r="F32" s="129">
        <f>'2020 Data Collection'!J34</f>
        <v>21.86</v>
      </c>
      <c r="G32" s="150"/>
      <c r="H32" s="144"/>
      <c r="I32" s="141"/>
    </row>
    <row r="33" spans="2:9" ht="12.6" customHeight="1">
      <c r="B33" s="154">
        <v>6</v>
      </c>
      <c r="C33" s="139" t="str">
        <f>'2020 Data Collection'!C35</f>
        <v>Polebridge Entrance Station
(48.783 N, -114.28 W)</v>
      </c>
      <c r="D33" s="128" t="s">
        <v>61</v>
      </c>
      <c r="E33" s="147">
        <f>AVERAGE(D34:D38)</f>
        <v>21.535999999999998</v>
      </c>
      <c r="F33" s="130">
        <f>'2020 Data Collection'!J35</f>
        <v>22.12</v>
      </c>
      <c r="G33" s="150">
        <f t="shared" ref="G33" si="7">AVERAGE(F34:F38)</f>
        <v>22.131999999999998</v>
      </c>
      <c r="H33" s="144" t="str">
        <f>IF(G33&gt;E33, "Darker", "Lighter")</f>
        <v>Darker</v>
      </c>
      <c r="I33" s="141">
        <f t="shared" ref="I33" si="8">G33-E33</f>
        <v>0.59600000000000009</v>
      </c>
    </row>
    <row r="34" spans="2:9" ht="12.6" customHeight="1">
      <c r="B34" s="154"/>
      <c r="C34" s="139"/>
      <c r="D34" s="129">
        <f>'Prev. Data'!F36</f>
        <v>21.52</v>
      </c>
      <c r="E34" s="158"/>
      <c r="F34" s="129">
        <f>'2020 Data Collection'!J36</f>
        <v>22.18</v>
      </c>
      <c r="G34" s="150"/>
      <c r="H34" s="144"/>
      <c r="I34" s="141"/>
    </row>
    <row r="35" spans="2:9" ht="12.6" customHeight="1">
      <c r="B35" s="154"/>
      <c r="C35" s="139"/>
      <c r="D35" s="129">
        <f>'Prev. Data'!F37</f>
        <v>21.49</v>
      </c>
      <c r="E35" s="158"/>
      <c r="F35" s="129">
        <f>'2020 Data Collection'!J37</f>
        <v>22.11</v>
      </c>
      <c r="G35" s="150"/>
      <c r="H35" s="144"/>
      <c r="I35" s="141"/>
    </row>
    <row r="36" spans="2:9" ht="12.6" customHeight="1">
      <c r="B36" s="154"/>
      <c r="C36" s="139"/>
      <c r="D36" s="129">
        <f>'Prev. Data'!F38</f>
        <v>21.52</v>
      </c>
      <c r="E36" s="158"/>
      <c r="F36" s="129">
        <f>'2020 Data Collection'!J38</f>
        <v>22.09</v>
      </c>
      <c r="G36" s="150"/>
      <c r="H36" s="144"/>
      <c r="I36" s="141"/>
    </row>
    <row r="37" spans="2:9" ht="12.6" customHeight="1">
      <c r="B37" s="154"/>
      <c r="C37" s="139"/>
      <c r="D37" s="129">
        <f>'Prev. Data'!F39</f>
        <v>21.57</v>
      </c>
      <c r="E37" s="158"/>
      <c r="F37" s="129">
        <f>'2020 Data Collection'!J39</f>
        <v>22.13</v>
      </c>
      <c r="G37" s="150"/>
      <c r="H37" s="144"/>
      <c r="I37" s="141"/>
    </row>
    <row r="38" spans="2:9" ht="12.6" customHeight="1" thickBot="1">
      <c r="B38" s="154"/>
      <c r="C38" s="139"/>
      <c r="D38" s="129">
        <f>'Prev. Data'!F40</f>
        <v>21.58</v>
      </c>
      <c r="E38" s="158"/>
      <c r="F38" s="129">
        <f>'2020 Data Collection'!J40</f>
        <v>22.15</v>
      </c>
      <c r="G38" s="150"/>
      <c r="H38" s="144"/>
      <c r="I38" s="141"/>
    </row>
    <row r="39" spans="2:9" ht="12.6" customHeight="1">
      <c r="B39" s="154">
        <v>7</v>
      </c>
      <c r="C39" s="139" t="str">
        <f>'2020 Data Collection'!C41</f>
        <v>Huckleberry Mountain
(48.6 N, -114.14 W)</v>
      </c>
      <c r="D39" s="128" t="s">
        <v>61</v>
      </c>
      <c r="E39" s="151">
        <f>AVERAGE(D40:D44)</f>
        <v>21.65</v>
      </c>
      <c r="F39" s="130">
        <f>'2020 Data Collection'!J41</f>
        <v>0</v>
      </c>
      <c r="G39" s="151">
        <v>21.65</v>
      </c>
      <c r="H39" s="145" t="s">
        <v>75</v>
      </c>
      <c r="I39" s="141" t="s">
        <v>14</v>
      </c>
    </row>
    <row r="40" spans="2:9" ht="12.6" customHeight="1">
      <c r="B40" s="154"/>
      <c r="C40" s="139"/>
      <c r="D40" s="129">
        <v>21.65</v>
      </c>
      <c r="E40" s="152"/>
      <c r="F40" s="129">
        <f>'2020 Data Collection'!J42</f>
        <v>0</v>
      </c>
      <c r="G40" s="152"/>
      <c r="H40" s="144"/>
      <c r="I40" s="141"/>
    </row>
    <row r="41" spans="2:9" ht="12.6" customHeight="1">
      <c r="B41" s="154"/>
      <c r="C41" s="139"/>
      <c r="D41" s="129">
        <v>21.65</v>
      </c>
      <c r="E41" s="152"/>
      <c r="F41" s="129">
        <f>'2020 Data Collection'!J43</f>
        <v>0</v>
      </c>
      <c r="G41" s="152"/>
      <c r="H41" s="144"/>
      <c r="I41" s="141"/>
    </row>
    <row r="42" spans="2:9" ht="12.6" customHeight="1">
      <c r="B42" s="154"/>
      <c r="C42" s="139"/>
      <c r="D42" s="129">
        <v>21.65</v>
      </c>
      <c r="E42" s="152"/>
      <c r="F42" s="129">
        <f>'2020 Data Collection'!J44</f>
        <v>0</v>
      </c>
      <c r="G42" s="152"/>
      <c r="H42" s="144"/>
      <c r="I42" s="141"/>
    </row>
    <row r="43" spans="2:9" ht="12.6" customHeight="1">
      <c r="B43" s="154"/>
      <c r="C43" s="139"/>
      <c r="D43" s="129">
        <v>21.65</v>
      </c>
      <c r="E43" s="152"/>
      <c r="F43" s="129">
        <f>'2020 Data Collection'!J45</f>
        <v>0</v>
      </c>
      <c r="G43" s="152"/>
      <c r="H43" s="144"/>
      <c r="I43" s="141"/>
    </row>
    <row r="44" spans="2:9" ht="12.6" customHeight="1" thickBot="1">
      <c r="B44" s="154"/>
      <c r="C44" s="139"/>
      <c r="D44" s="129">
        <v>21.65</v>
      </c>
      <c r="E44" s="153"/>
      <c r="F44" s="129">
        <f>'2020 Data Collection'!J46</f>
        <v>0</v>
      </c>
      <c r="G44" s="153"/>
      <c r="H44" s="144"/>
      <c r="I44" s="141"/>
    </row>
    <row r="45" spans="2:9" ht="12.6" customHeight="1">
      <c r="B45" s="154">
        <v>8</v>
      </c>
      <c r="C45" s="139" t="str">
        <f>'2020 Data Collection'!C47</f>
        <v>St. Mary Visitor Center
(48.74 N, -113.44 W)</v>
      </c>
      <c r="D45" s="128" t="s">
        <v>61</v>
      </c>
      <c r="E45" s="147">
        <f>AVERAGE(D46:D50)</f>
        <v>21.56</v>
      </c>
      <c r="F45" s="130">
        <f>'2020 Data Collection'!J47</f>
        <v>21.59</v>
      </c>
      <c r="G45" s="147">
        <f>AVERAGE(F46:F50)</f>
        <v>21.583999999999996</v>
      </c>
      <c r="H45" s="144" t="str">
        <f>IF(G45&gt;E45, "Darker", "Lighter")</f>
        <v>Darker</v>
      </c>
      <c r="I45" s="141">
        <f t="shared" ref="I45" si="9">G45-E45</f>
        <v>2.3999999999997357E-2</v>
      </c>
    </row>
    <row r="46" spans="2:9" ht="12.6" customHeight="1">
      <c r="B46" s="154"/>
      <c r="C46" s="139"/>
      <c r="D46" s="129">
        <f>'Prev. Data'!F48</f>
        <v>21.56</v>
      </c>
      <c r="E46" s="158"/>
      <c r="F46" s="129">
        <f>'2020 Data Collection'!J48</f>
        <v>21.56</v>
      </c>
      <c r="G46" s="147"/>
      <c r="H46" s="144"/>
      <c r="I46" s="141"/>
    </row>
    <row r="47" spans="2:9" ht="12.6" customHeight="1">
      <c r="B47" s="154"/>
      <c r="C47" s="139"/>
      <c r="D47" s="129">
        <f>'Prev. Data'!F49</f>
        <v>21.56</v>
      </c>
      <c r="E47" s="158"/>
      <c r="F47" s="129">
        <f>'2020 Data Collection'!J49</f>
        <v>21.59</v>
      </c>
      <c r="G47" s="147"/>
      <c r="H47" s="144"/>
      <c r="I47" s="141"/>
    </row>
    <row r="48" spans="2:9" ht="12.6" customHeight="1">
      <c r="B48" s="154"/>
      <c r="C48" s="139"/>
      <c r="D48" s="129">
        <f>'Prev. Data'!F50</f>
        <v>21.56</v>
      </c>
      <c r="E48" s="158"/>
      <c r="F48" s="129">
        <f>'2020 Data Collection'!J50</f>
        <v>21.56</v>
      </c>
      <c r="G48" s="147"/>
      <c r="H48" s="144"/>
      <c r="I48" s="141"/>
    </row>
    <row r="49" spans="2:15" ht="12.6" customHeight="1">
      <c r="B49" s="154"/>
      <c r="C49" s="139"/>
      <c r="D49" s="129">
        <f>'Prev. Data'!F51</f>
        <v>21.56</v>
      </c>
      <c r="E49" s="158"/>
      <c r="F49" s="129">
        <f>'2020 Data Collection'!J51</f>
        <v>21.53</v>
      </c>
      <c r="G49" s="147"/>
      <c r="H49" s="144"/>
      <c r="I49" s="141"/>
    </row>
    <row r="50" spans="2:15" ht="12.6" customHeight="1" thickBot="1">
      <c r="B50" s="155"/>
      <c r="C50" s="140"/>
      <c r="D50" s="131">
        <f>'Prev. Data'!F52</f>
        <v>21.56</v>
      </c>
      <c r="E50" s="159"/>
      <c r="F50" s="131">
        <f>'2020 Data Collection'!J52</f>
        <v>21.68</v>
      </c>
      <c r="G50" s="148"/>
      <c r="H50" s="146"/>
      <c r="I50" s="142"/>
    </row>
    <row r="51" spans="2:15" ht="15.75" customHeight="1" thickBot="1">
      <c r="B51" s="132"/>
      <c r="C51" s="132"/>
      <c r="D51" s="133" t="s">
        <v>76</v>
      </c>
      <c r="E51" s="134">
        <f>AVERAGE(E3:E50)</f>
        <v>21.658500000000004</v>
      </c>
      <c r="F51" s="135"/>
      <c r="G51" s="134">
        <v>21.82</v>
      </c>
      <c r="H51" s="136"/>
      <c r="I51" s="138">
        <v>0.16300000000000001</v>
      </c>
      <c r="J51" s="106"/>
      <c r="K51" s="106"/>
      <c r="L51" s="106"/>
      <c r="M51" s="106"/>
      <c r="N51" s="106"/>
      <c r="O51" s="106"/>
    </row>
    <row r="52" spans="2:15" ht="15.75" customHeight="1">
      <c r="J52" s="106"/>
      <c r="K52" s="107"/>
      <c r="L52" s="108"/>
      <c r="M52" s="109"/>
      <c r="N52" s="108"/>
      <c r="O52" s="106"/>
    </row>
    <row r="53" spans="2:15" ht="15.75" customHeight="1">
      <c r="J53" s="106"/>
      <c r="K53" s="106"/>
      <c r="L53" s="106"/>
      <c r="M53" s="106"/>
      <c r="N53" s="106"/>
      <c r="O53" s="106"/>
    </row>
    <row r="54" spans="2:15" ht="15.75" customHeight="1">
      <c r="J54" s="106"/>
      <c r="K54" s="106"/>
      <c r="L54" s="106"/>
      <c r="M54" s="106"/>
      <c r="N54" s="106"/>
      <c r="O54" s="106"/>
    </row>
    <row r="56" spans="2:15" ht="15.75" customHeight="1">
      <c r="E56" s="110"/>
      <c r="G56" s="110"/>
    </row>
    <row r="58" spans="2:15" ht="15.75" customHeight="1">
      <c r="E58" s="110"/>
    </row>
  </sheetData>
  <mergeCells count="50">
    <mergeCell ref="K1:K2"/>
    <mergeCell ref="B3:B8"/>
    <mergeCell ref="B9:B14"/>
    <mergeCell ref="I3:I8"/>
    <mergeCell ref="I9:I14"/>
    <mergeCell ref="B15:B20"/>
    <mergeCell ref="B21:B26"/>
    <mergeCell ref="B27:B32"/>
    <mergeCell ref="B33:B38"/>
    <mergeCell ref="J1:J2"/>
    <mergeCell ref="B39:B44"/>
    <mergeCell ref="B45:B50"/>
    <mergeCell ref="E3:E8"/>
    <mergeCell ref="E9:E14"/>
    <mergeCell ref="E15:E20"/>
    <mergeCell ref="E21:E26"/>
    <mergeCell ref="E27:E32"/>
    <mergeCell ref="E33:E38"/>
    <mergeCell ref="E39:E44"/>
    <mergeCell ref="E45:E50"/>
    <mergeCell ref="C3:C8"/>
    <mergeCell ref="C9:C14"/>
    <mergeCell ref="C15:C20"/>
    <mergeCell ref="C21:C26"/>
    <mergeCell ref="C27:C32"/>
    <mergeCell ref="C33:C38"/>
    <mergeCell ref="G45:G50"/>
    <mergeCell ref="G3:G8"/>
    <mergeCell ref="G9:G14"/>
    <mergeCell ref="G15:G20"/>
    <mergeCell ref="G21:G26"/>
    <mergeCell ref="G27:G32"/>
    <mergeCell ref="G33:G38"/>
    <mergeCell ref="G39:G44"/>
    <mergeCell ref="C39:C44"/>
    <mergeCell ref="C45:C50"/>
    <mergeCell ref="I45:I50"/>
    <mergeCell ref="H3:H8"/>
    <mergeCell ref="H9:H14"/>
    <mergeCell ref="H15:H20"/>
    <mergeCell ref="H21:H26"/>
    <mergeCell ref="H27:H32"/>
    <mergeCell ref="H33:H38"/>
    <mergeCell ref="H39:H44"/>
    <mergeCell ref="H45:H50"/>
    <mergeCell ref="I15:I20"/>
    <mergeCell ref="I21:I26"/>
    <mergeCell ref="I27:I32"/>
    <mergeCell ref="I33:I38"/>
    <mergeCell ref="I39:I44"/>
  </mergeCells>
  <pageMargins left="0.25" right="0.25" top="0.75" bottom="0.75" header="0.3" footer="0.3"/>
  <pageSetup scale="77"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5423E7AC55A6459ACEC06E5E814D90" ma:contentTypeVersion="4" ma:contentTypeDescription="Create a new document." ma:contentTypeScope="" ma:versionID="80a5ea336eade56cd4190bf8e02c1e40">
  <xsd:schema xmlns:xsd="http://www.w3.org/2001/XMLSchema" xmlns:xs="http://www.w3.org/2001/XMLSchema" xmlns:p="http://schemas.microsoft.com/office/2006/metadata/properties" xmlns:ns2="1aaa7860-e365-48b3-9dfb-e022aacfffec" targetNamespace="http://schemas.microsoft.com/office/2006/metadata/properties" ma:root="true" ma:fieldsID="b7dbafb4370e302c8c7dfd50f7be579b" ns2:_="">
    <xsd:import namespace="1aaa7860-e365-48b3-9dfb-e022aacfffe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aa7860-e365-48b3-9dfb-e022aacff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C87A40-DA23-428C-BD37-DDB62E7C8864}"/>
</file>

<file path=customXml/itemProps2.xml><?xml version="1.0" encoding="utf-8"?>
<ds:datastoreItem xmlns:ds="http://schemas.openxmlformats.org/officeDocument/2006/customXml" ds:itemID="{CCA7F122-20E4-41D9-B6E6-D6D68370408F}"/>
</file>

<file path=customXml/itemProps3.xml><?xml version="1.0" encoding="utf-8"?>
<ds:datastoreItem xmlns:ds="http://schemas.openxmlformats.org/officeDocument/2006/customXml" ds:itemID="{AA190331-9453-442C-9997-1538E81F392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Casey Gosselin</dc:creator>
  <cp:keywords/>
  <dc:description/>
  <cp:lastModifiedBy>Gosselin, Casey J.</cp:lastModifiedBy>
  <cp:revision/>
  <dcterms:created xsi:type="dcterms:W3CDTF">2020-09-14T17:02:21Z</dcterms:created>
  <dcterms:modified xsi:type="dcterms:W3CDTF">2020-10-15T17:30:08Z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0x010100965423E7AC55A6459ACEC06E5E814D90</vt:lpwstr>
  </property>
</Properties>
</file>