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piguest\Desktop\"/>
    </mc:Choice>
  </mc:AlternateContent>
  <bookViews>
    <workbookView xWindow="0" yWindow="0" windowWidth="14380" windowHeight="4190"/>
  </bookViews>
  <sheets>
    <sheet name="Scorecard" sheetId="1" r:id="rId1"/>
    <sheet name="Exact Values" sheetId="2" r:id="rId2"/>
    <sheet name="Binning" sheetId="3" r:id="rId3"/>
  </sheets>
  <definedNames>
    <definedName name="ActionLetterLookup">Binning!$B:$C</definedName>
    <definedName name="ActionNumbLookup">Binning!$A:$B</definedName>
    <definedName name="CarbonList">OFFSET('Exact Values'!$U$1,1,0,COUNTA('Exact Values'!$U:$U)-1)</definedName>
    <definedName name="CarbonSection">'Exact Values'!$U:$Y</definedName>
    <definedName name="EnergyList">OFFSET('Exact Values'!$A$1,1,0,COUNTA('Exact Values'!$A:$A)-1)</definedName>
    <definedName name="EnergySection">'Exact Values'!$A:$E</definedName>
    <definedName name="PetalLookup">Binning!$E$2:$F$6</definedName>
    <definedName name="TransportationList">OFFSET('Exact Values'!$F$1,1,0,COUNTA('Exact Values'!$F:$F)-1)</definedName>
    <definedName name="TransportationSection">'Exact Values'!$F:$J</definedName>
    <definedName name="WasteList" xml:space="preserve"> OFFSET('Exact Values'!$K$1,1,0,COUNTA('Exact Values'!$K:$K)-1)</definedName>
    <definedName name="WasteSection">'Exact Values'!$K:$O</definedName>
    <definedName name="WaterList">OFFSET('Exact Values'!$P$1,1,0,COUNTA('Exact Values'!$P:$P)-1)</definedName>
    <definedName name="WaterSection">'Exact Values'!$P:$T</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 i="2" l="1"/>
  <c r="H6" i="1"/>
  <c r="I6" i="1"/>
  <c r="J6" i="1"/>
  <c r="E4" i="2" l="1"/>
  <c r="O9" i="2"/>
  <c r="Y3" i="2" l="1"/>
  <c r="Y4" i="2"/>
  <c r="Y2" i="2"/>
  <c r="T2" i="2"/>
  <c r="J3" i="2"/>
  <c r="J4" i="2"/>
  <c r="J5" i="2"/>
  <c r="J6" i="2"/>
  <c r="J7" i="2"/>
  <c r="J8" i="2"/>
  <c r="J9" i="2"/>
  <c r="J2" i="2"/>
  <c r="E3" i="2"/>
  <c r="E5" i="2"/>
  <c r="O3" i="2"/>
  <c r="O4" i="2"/>
  <c r="O5" i="2"/>
  <c r="O6" i="2"/>
  <c r="O7" i="2"/>
  <c r="O8" i="2"/>
  <c r="O2" i="2"/>
  <c r="H9" i="1" l="1"/>
  <c r="I9" i="1" s="1"/>
  <c r="H7" i="1"/>
  <c r="K6" i="1"/>
  <c r="H8" i="1"/>
  <c r="H10" i="1"/>
  <c r="I7" i="1" l="1"/>
  <c r="K7" i="1" s="1"/>
  <c r="I8" i="1"/>
  <c r="K8" i="1" s="1"/>
  <c r="I10" i="1"/>
  <c r="K10" i="1" s="1"/>
</calcChain>
</file>

<file path=xl/sharedStrings.xml><?xml version="1.0" encoding="utf-8"?>
<sst xmlns="http://schemas.openxmlformats.org/spreadsheetml/2006/main" count="129" uniqueCount="84">
  <si>
    <t>Description</t>
  </si>
  <si>
    <t>Sector</t>
  </si>
  <si>
    <t>Action</t>
  </si>
  <si>
    <t>Action 
Occurred</t>
  </si>
  <si>
    <t>Action
Prevented</t>
  </si>
  <si>
    <t>Inputs</t>
  </si>
  <si>
    <t>Program Score</t>
  </si>
  <si>
    <t>#</t>
  </si>
  <si>
    <t>Rank</t>
  </si>
  <si>
    <t>Total</t>
  </si>
  <si>
    <t>Waste</t>
  </si>
  <si>
    <t>Paper in landfill (1 kg)</t>
  </si>
  <si>
    <t>Plastic in landfill (1 kg)</t>
  </si>
  <si>
    <t>Paper bought new (1 kg)</t>
  </si>
  <si>
    <t>Plastic bought new (1 kg)</t>
  </si>
  <si>
    <t>Compostables in landfill (1 kg)</t>
  </si>
  <si>
    <t xml:space="preserve"> </t>
  </si>
  <si>
    <t>1) Write a brief description or any extra notes for one carbon emission saving or reducing action identified in the program
2) Using the drop down list of the sector cloumn, choose a sector that best desribes the action (if it fits muilitple sectors, breakdown the program action into smaller actions)
3) Using the drop down list of the action cloumn, choose the action (if the action isnt listed, either values must be added to the scorecard or a different sector is more applicable)
4) Place an x in either the Action Occured or Action Prevented column accordingly
5) Based on the unit displayed in the Action cloumn for the selected cloumn, enter the number for that unit in the # column
6) If the program score doesnot appear, make sure that every column if filled out for sector, action, action occured/prevented, and #</t>
  </si>
  <si>
    <t>Energy</t>
  </si>
  <si>
    <t>CO2e</t>
  </si>
  <si>
    <t>Unit</t>
  </si>
  <si>
    <t>Source</t>
  </si>
  <si>
    <t>Ranking</t>
  </si>
  <si>
    <t>Transportation</t>
  </si>
  <si>
    <t>Water</t>
  </si>
  <si>
    <t>Carbon Capture</t>
  </si>
  <si>
    <t>Units</t>
  </si>
  <si>
    <t>Standard Grid Electricity Use (1 kWh)</t>
  </si>
  <si>
    <t xml:space="preserve">g CO2 / kWh </t>
  </si>
  <si>
    <t>https://climateanalytics.org/media/australiaclimatefactsheets2018-electricitysector-climateanalytics.pdf</t>
  </si>
  <si>
    <t>Average Car (1 km)</t>
  </si>
  <si>
    <t>g CO2/km</t>
  </si>
  <si>
    <t>https://s3.ap-southeast-2.amazonaws.com/hdp.au.prod.app.com-participate.files/6615/2948/1938/Transport_Strategy_Refresh__Zero_Net_Emissions_Strategy_-_Greenhouse_Gas_Emissions_and_Air_Quality.pdf</t>
  </si>
  <si>
    <t>g CO2/kg</t>
  </si>
  <si>
    <t>https://www.epa.gov/sites/production/files/2020-12/documents/warm_management_practices_v15_10-29-2020.pdf</t>
  </si>
  <si>
    <t>g CO2e/L</t>
  </si>
  <si>
    <t>Plant seagrass (1 m^2)</t>
  </si>
  <si>
    <t>gC/m^2/yr</t>
  </si>
  <si>
    <t>http://www.ppwcma.vic.gov.au/Resources/PublicationDocuments/117/PPW%20Blue%20Carbon%20Report%20March%202014.pdf</t>
  </si>
  <si>
    <t>Powershop Energy Use (1 kWh)</t>
  </si>
  <si>
    <t>https://www.powershop.com.au/carbon-neutral-certification/#/</t>
  </si>
  <si>
    <t>EcoCentre Cars (1 km)</t>
  </si>
  <si>
    <t>https://apo.org.au/sites/default/files/resource-files/2020-06/apo-nid306386.pdf</t>
  </si>
  <si>
    <t>Potable Water (1 L)</t>
  </si>
  <si>
    <t>Plant salt mash (1 m^2)</t>
  </si>
  <si>
    <t>Brown-coal Electricity (1 kWh)</t>
  </si>
  <si>
    <t>g CO2/ kWh</t>
  </si>
  <si>
    <t>https://www.portphillip.vic.gov.au/media/c12b5uyh/copp-report-smallest-file-size_pages.pdf</t>
  </si>
  <si>
    <t>EV charged by the grid (1 km)</t>
  </si>
  <si>
    <t>E-waste in landfill (1 kg)</t>
  </si>
  <si>
    <t>Plant mangrove (1 m^2)</t>
  </si>
  <si>
    <t>Natural gas (1 kWh)</t>
  </si>
  <si>
    <t>https://www.climatechange.vic.gov.au/__data/assets/pdf_file/0026/504188/Victorian-Greenhouse-Gas-Emissions-Report-2018a1.pdf</t>
  </si>
  <si>
    <t>One person on public train (1 km)</t>
  </si>
  <si>
    <t>One person on public tram (1 km)</t>
  </si>
  <si>
    <t>One person on public bus (1 km)</t>
  </si>
  <si>
    <t>Standard Gas (1 L)</t>
  </si>
  <si>
    <t>g CO2/ L</t>
  </si>
  <si>
    <t>https://ecoscore.be/en/info/ecoscore/co2</t>
  </si>
  <si>
    <t>Electronic bought new (1 kg)</t>
  </si>
  <si>
    <t>Diesel (1 L)</t>
  </si>
  <si>
    <t>Compstables in composting bin (1 kg)</t>
  </si>
  <si>
    <t>https://journals.sagepub.com/doi/10.1177/0734242X07088432</t>
  </si>
  <si>
    <t>General Catergory (kg)</t>
  </si>
  <si>
    <t>Petal Categories</t>
  </si>
  <si>
    <t>F</t>
  </si>
  <si>
    <t>1 Petal</t>
  </si>
  <si>
    <t>D-</t>
  </si>
  <si>
    <t>2 Petals</t>
  </si>
  <si>
    <t>D</t>
  </si>
  <si>
    <t>3 Petals</t>
  </si>
  <si>
    <t>D+</t>
  </si>
  <si>
    <t>4 Petals</t>
  </si>
  <si>
    <t>C-</t>
  </si>
  <si>
    <t>5 Petals</t>
  </si>
  <si>
    <t>C</t>
  </si>
  <si>
    <t>C+</t>
  </si>
  <si>
    <t>B-</t>
  </si>
  <si>
    <t>B</t>
  </si>
  <si>
    <t xml:space="preserve">B+ </t>
  </si>
  <si>
    <t>A-</t>
  </si>
  <si>
    <t>A</t>
  </si>
  <si>
    <t xml:space="preserve">A+ </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</si>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</sst>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4"/>
      <color theme="1"/>
      <name val="Calibri"/>
      <family val="2"/>
      <scheme val="minor"/>
    </font>
    <font>
      <sz val="11"/>
      <name val="Calibri"/>
      <family val="2"/>
      <scheme val="minor"/>
    </font>
    <font>
      <sz val="14"/>
      <color theme="1"/>
      <name val="Calibri"/>
      <family val="2"/>
      <scheme val="minor"/>
    </font>
    <font>
      <b/>
      <sz val="16"/>
      <name val="Calibri"/>
      <family val="2"/>
      <scheme val="minor"/>
    </font>
    <font>
      <sz val="10"/>
      <color theme="1"/>
      <name val="Calibri"/>
      <family val="2"/>
      <scheme val="minor"/>
    </font>
    <font>
      <u/>
      <sz val="11"/>
      <color theme="10"/>
      <name val="Calibri"/>
      <family val="2"/>
      <scheme val="minor"/>
    </font>
    <font>
      <sz val="11"/>
      <color rgb="FF000000"/>
      <name val="Calibri"/>
      <family val="2"/>
      <scheme val="minor"/>
    </font>
    <font>
      <sz val="11"/>
      <color rgb="FF000000"/>
      <name val="Calibri"/>
      <charset val="1"/>
    </font>
    <font>
      <sz val="11"/>
      <color rgb="FF0A0101"/>
      <name val="Calibri"/>
      <family val="2"/>
      <scheme val="minor"/>
    </font>
    <font>
      <b/>
      <sz val="11"/>
      <color theme="1"/>
      <name val="Calibri"/>
      <family val="2"/>
      <scheme val="minor"/>
    </font>
    <font>
      <b/>
      <sz val="14"/>
      <name val="Calibri"/>
      <family val="2"/>
      <scheme val="minor"/>
    </font>
    <font>
      <sz val="11"/>
      <color theme="9" tint="0.79998168889431442"/>
      <name val="Calibri"/>
      <family val="2"/>
      <scheme val="minor"/>
    </font>
  </fonts>
  <fills count="10">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E2EFDA"/>
        <bgColor indexed="64"/>
      </patternFill>
    </fill>
    <fill>
      <patternFill patternType="solid">
        <fgColor rgb="FFECECEC"/>
        <bgColor indexed="64"/>
      </patternFill>
    </fill>
    <fill>
      <patternFill patternType="solid">
        <fgColor theme="2"/>
        <bgColor indexed="64"/>
      </patternFill>
    </fill>
    <fill>
      <patternFill patternType="solid">
        <fgColor rgb="FFFFFFFF"/>
        <bgColor indexed="64"/>
      </patternFill>
    </fill>
    <fill>
      <patternFill patternType="solid">
        <fgColor rgb="FFEDEDED"/>
        <bgColor indexed="64"/>
      </patternFill>
    </fill>
    <fill>
      <patternFill patternType="solid">
        <fgColor theme="0" tint="-0.14999847407452621"/>
        <bgColor indexed="64"/>
      </patternFill>
    </fill>
  </fills>
  <borders count="2">
    <border>
      <left/>
      <right/>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s>
  <cellStyleXfs count="2">
    <xf numFmtId="0" fontId="0" fillId="0" borderId="0"/>
    <xf numFmtId="0" fontId="6" fillId="0" borderId="0" applyNumberFormat="0" applyFill="0" applyBorder="0" applyAlignment="0" applyProtection="0"/>
  </cellStyleXfs>
  <cellXfs count="45">
    <xf numFmtId="0" fontId="0" fillId="0" borderId="0" xfId="0"/>
    <xf numFmtId="0" fontId="0" fillId="0" borderId="0" xfId="0" applyAlignment="1"/>
    <xf numFmtId="0" fontId="0" fillId="2" borderId="0" xfId="0" applyFill="1"/>
    <xf numFmtId="0" fontId="2" fillId="2" borderId="0" xfId="0" applyFont="1" applyFill="1"/>
    <xf numFmtId="0" fontId="2" fillId="4" borderId="0" xfId="0" applyFont="1" applyFill="1"/>
    <xf numFmtId="0" fontId="0" fillId="4" borderId="0" xfId="0" applyFill="1"/>
    <xf numFmtId="0" fontId="6" fillId="0" borderId="0" xfId="1"/>
    <xf numFmtId="0" fontId="0" fillId="0" borderId="0" xfId="0" applyFill="1"/>
    <xf numFmtId="0" fontId="6" fillId="0" borderId="0" xfId="1" applyFill="1"/>
    <xf numFmtId="0" fontId="8" fillId="0" borderId="0" xfId="0" applyFont="1" applyAlignment="1">
      <alignment wrapText="1"/>
    </xf>
    <xf numFmtId="0" fontId="6" fillId="0" borderId="0" xfId="1" applyAlignment="1"/>
    <xf numFmtId="0" fontId="0" fillId="0" borderId="0" xfId="0" applyFont="1" applyAlignment="1">
      <alignment vertical="center"/>
    </xf>
    <xf numFmtId="0" fontId="0" fillId="2" borderId="0" xfId="0" applyFont="1" applyFill="1"/>
    <xf numFmtId="0" fontId="0" fillId="0" borderId="0" xfId="0" applyFont="1"/>
    <xf numFmtId="0" fontId="0" fillId="5" borderId="1" xfId="0" applyFill="1" applyBorder="1" applyAlignment="1"/>
    <xf numFmtId="0" fontId="0" fillId="5" borderId="1" xfId="0" applyFill="1" applyBorder="1"/>
    <xf numFmtId="0" fontId="6" fillId="5" borderId="1" xfId="1" applyFill="1" applyBorder="1"/>
    <xf numFmtId="0" fontId="7" fillId="5" borderId="1" xfId="1" applyFont="1" applyFill="1" applyBorder="1"/>
    <xf numFmtId="0" fontId="0" fillId="5" borderId="1" xfId="0" applyFill="1" applyBorder="1" applyAlignment="1">
      <alignment wrapText="1"/>
    </xf>
    <xf numFmtId="0" fontId="0" fillId="6" borderId="1" xfId="0" applyFill="1" applyBorder="1" applyAlignment="1"/>
    <xf numFmtId="0" fontId="0" fillId="6" borderId="1" xfId="0" applyFill="1" applyBorder="1"/>
    <xf numFmtId="0" fontId="10" fillId="0" borderId="0" xfId="0" applyFont="1" applyAlignment="1"/>
    <xf numFmtId="0" fontId="10" fillId="5" borderId="1" xfId="0" applyFont="1" applyFill="1" applyBorder="1" applyAlignment="1"/>
    <xf numFmtId="0" fontId="10" fillId="6" borderId="1" xfId="0" applyFont="1" applyFill="1" applyBorder="1" applyAlignment="1"/>
    <xf numFmtId="49" fontId="0" fillId="0" borderId="0" xfId="0" applyNumberFormat="1"/>
    <xf numFmtId="0" fontId="12" fillId="2" borderId="0" xfId="0" applyFont="1" applyFill="1"/>
    <xf numFmtId="0" fontId="5" fillId="0" borderId="0" xfId="0" applyFont="1" applyFill="1" applyAlignment="1" applyProtection="1">
      <alignment horizontal="left" vertical="top" wrapText="1"/>
      <protection locked="0"/>
    </xf>
    <xf numFmtId="0" fontId="0" fillId="0" borderId="0" xfId="0" applyAlignment="1" applyProtection="1">
      <alignment horizontal="center" vertical="center"/>
      <protection locked="0"/>
    </xf>
    <xf numFmtId="0" fontId="3" fillId="0" borderId="0" xfId="0" applyFont="1" applyAlignment="1" applyProtection="1">
      <alignment vertical="center"/>
      <protection locked="0"/>
    </xf>
    <xf numFmtId="0" fontId="0" fillId="0" borderId="0" xfId="0" applyAlignment="1" applyProtection="1">
      <protection locked="0"/>
    </xf>
    <xf numFmtId="0" fontId="0" fillId="0" borderId="0" xfId="0" applyProtection="1">
      <protection locked="0"/>
    </xf>
    <xf numFmtId="0" fontId="9" fillId="0" borderId="0" xfId="0" quotePrefix="1" applyFont="1" applyAlignment="1">
      <alignment horizontal="center" vertical="center" wrapText="1"/>
    </xf>
    <xf numFmtId="0" fontId="0" fillId="4" borderId="0" xfId="0" applyFont="1" applyFill="1"/>
    <xf numFmtId="0" fontId="6" fillId="8" borderId="0" xfId="1" applyFill="1" applyAlignment="1"/>
    <xf numFmtId="0" fontId="0" fillId="9" borderId="0" xfId="0" applyFill="1"/>
    <xf numFmtId="0" fontId="0" fillId="7" borderId="0" xfId="0" applyFill="1" applyAlignment="1">
      <alignment horizontal="left"/>
    </xf>
    <xf numFmtId="0" fontId="0" fillId="3" borderId="0" xfId="0" applyFill="1" applyAlignment="1">
      <alignment horizontal="left" vertical="top" wrapText="1"/>
    </xf>
    <xf numFmtId="0" fontId="4" fillId="0" borderId="0" xfId="0" applyFont="1" applyFill="1" applyAlignment="1">
      <alignment horizontal="center" vertical="center"/>
    </xf>
    <xf numFmtId="0" fontId="11" fillId="0" borderId="0" xfId="0" applyFont="1" applyFill="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0" fillId="0" borderId="0" xfId="0" applyAlignment="1">
      <alignment horizontal="center"/>
    </xf>
    <xf numFmtId="0" fontId="0" fillId="0" borderId="0" xfId="0" applyAlignment="1">
      <alignment horizontal="center" wrapText="1"/>
    </xf>
    <xf numFmtId="0" fontId="9" fillId="0" borderId="0" xfId="0" quotePrefix="1" applyFont="1" applyFill="1" applyAlignment="1">
      <alignment horizontal="center" vertical="center" wrapText="1"/>
    </xf>
  </cellXfs>
  <cellStyles count="2">
    <cellStyle name="Hyperlink" xfId="1" builtinId="8"/>
    <cellStyle name="Normal" xfId="0" builtinId="0"/>
  </cellStyles>
  <dxfs count="2">
    <dxf>
      <font>
        <color theme="9" tint="-0.24994659260841701"/>
      </font>
      <fill>
        <patternFill>
          <bgColor rgb="FFE8F3E1"/>
        </patternFill>
      </fill>
      <border>
        <left style="thin">
          <color theme="6" tint="0.59996337778862885"/>
        </left>
        <right style="thin">
          <color theme="6" tint="0.59996337778862885"/>
        </right>
        <top style="thin">
          <color theme="6" tint="0.59996337778862885"/>
        </top>
        <bottom style="thin">
          <color theme="6" tint="0.59996337778862885"/>
        </bottom>
        <vertical/>
        <horizontal/>
      </border>
    </dxf>
    <dxf>
      <font>
        <color rgb="FFC00000"/>
      </font>
      <fill>
        <patternFill>
          <bgColor rgb="FFFFEBEB"/>
        </patternFill>
      </fill>
      <border>
        <left style="thin">
          <color theme="6" tint="0.59996337778862885"/>
        </left>
        <right style="thin">
          <color theme="6" tint="0.59996337778862885"/>
        </right>
        <top style="thin">
          <color theme="6" tint="0.59996337778862885"/>
        </top>
        <bottom style="thin">
          <color theme="6" tint="0.59996337778862885"/>
        </bottom>
      </border>
    </dxf>
  </dxfs>
  <tableStyles count="0" defaultTableStyle="TableStyleMedium2" defaultPivotStyle="PivotStyleLight16"/>
  <colors>
    <mruColors>
      <color rgb="FFCCCCFF"/>
      <color rgb="FFE8F3E1"/>
      <color rgb="FFF2F8EE"/>
      <color rgb="FFFFEBEB"/>
      <color rgb="FFFFCCCC"/>
      <color rgb="FFECEC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s3.ap-southeast-2.amazonaws.com/hdp.au.prod.app.com-participate.files/6615/2948/1938/Transport_Strategy_Refresh__Zero_Net_Emissions_Strategy_-_Greenhouse_Gas_Emissions_and_Air_Quality.pdf" TargetMode="External"/><Relationship Id="rId13" Type="http://schemas.openxmlformats.org/officeDocument/2006/relationships/hyperlink" Target="https://journals.sagepub.com/doi/10.1177/0734242X07088432" TargetMode="External"/><Relationship Id="rId3" Type="http://schemas.openxmlformats.org/officeDocument/2006/relationships/hyperlink" Target="https://climateanalytics.org/media/australiaclimatefactsheets2018-electricitysector-climateanalytics.pdf" TargetMode="External"/><Relationship Id="rId7" Type="http://schemas.openxmlformats.org/officeDocument/2006/relationships/hyperlink" Target="https://www.portphillip.vic.gov.au/media/c12b5uyh/copp-report-smallest-file-size_pages.pdf" TargetMode="External"/><Relationship Id="rId12" Type="http://schemas.openxmlformats.org/officeDocument/2006/relationships/hyperlink" Target="https://www.climatechange.vic.gov.au/__data/assets/pdf_file/0026/504188/Victorian-Greenhouse-Gas-Emissions-Report-2018a1.pdf" TargetMode="External"/><Relationship Id="rId17" Type="http://schemas.openxmlformats.org/officeDocument/2006/relationships/printerSettings" Target="../printerSettings/printerSettings2.bin"/><Relationship Id="rId2" Type="http://schemas.openxmlformats.org/officeDocument/2006/relationships/hyperlink" Target="http://www.ppwcma.vic.gov.au/Resources/PublicationDocuments/117/PPW%20Blue%20Carbon%20Report%20March%202014.pdf" TargetMode="External"/><Relationship Id="rId16" Type="http://schemas.openxmlformats.org/officeDocument/2006/relationships/hyperlink" Target="https://apo.org.au/sites/default/files/resource-files/2020-06/apo-nid306386.pdf" TargetMode="External"/><Relationship Id="rId1" Type="http://schemas.openxmlformats.org/officeDocument/2006/relationships/hyperlink" Target="http://www.ppwcma.vic.gov.au/Resources/PublicationDocuments/117/PPW%20Blue%20Carbon%20Report%20March%202014.pdf" TargetMode="External"/><Relationship Id="rId6" Type="http://schemas.openxmlformats.org/officeDocument/2006/relationships/hyperlink" Target="https://ecoscore.be/en/info/ecoscore/co2" TargetMode="External"/><Relationship Id="rId11" Type="http://schemas.openxmlformats.org/officeDocument/2006/relationships/hyperlink" Target="https://www.epa.gov/sites/production/files/2020-12/documents/warm_management_practices_v15_10-29-2020.pdf" TargetMode="External"/><Relationship Id="rId5" Type="http://schemas.openxmlformats.org/officeDocument/2006/relationships/hyperlink" Target="https://ecoscore.be/en/info/ecoscore/co2" TargetMode="External"/><Relationship Id="rId15" Type="http://schemas.openxmlformats.org/officeDocument/2006/relationships/hyperlink" Target="https://s3.ap-southeast-2.amazonaws.com/hdp.au.prod.app.com-participate.files/6615/2948/1938/Transport_Strategy_Refresh__Zero_Net_Emissions_Strategy_-_Greenhouse_Gas_Emissions_and_Air_Quality.pdf" TargetMode="External"/><Relationship Id="rId10" Type="http://schemas.openxmlformats.org/officeDocument/2006/relationships/hyperlink" Target="https://www.epa.gov/sites/production/files/2020-12/documents/warm_management_practices_v15_10-29-2020.pdf" TargetMode="External"/><Relationship Id="rId4" Type="http://schemas.openxmlformats.org/officeDocument/2006/relationships/hyperlink" Target="https://www.powershop.com.au/carbon-neutral-certification/" TargetMode="External"/><Relationship Id="rId9" Type="http://schemas.openxmlformats.org/officeDocument/2006/relationships/hyperlink" Target="https://s3.ap-southeast-2.amazonaws.com/hdp.au.prod.app.com-participate.files/6615/2948/1938/Transport_Strategy_Refresh__Zero_Net_Emissions_Strategy_-_Greenhouse_Gas_Emissions_and_Air_Quality.pdf" TargetMode="External"/><Relationship Id="rId14" Type="http://schemas.openxmlformats.org/officeDocument/2006/relationships/hyperlink" Target="https://s3.ap-southeast-2.amazonaws.com/hdp.au.prod.app.com-participate.files/6615/2948/1938/Transport_Strategy_Refresh__Zero_Net_Emissions_Strategy_-_Greenhouse_Gas_Emissions_and_Air_Quality.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27"/>
  <sheetViews>
    <sheetView tabSelected="1" zoomScale="80" zoomScaleNormal="80" workbookViewId="0">
      <selection activeCell="B6" sqref="B6"/>
    </sheetView>
  </sheetViews>
  <sheetFormatPr defaultRowHeight="14.5" x14ac:dyDescent="0.35"/>
  <cols>
    <col min="1" max="1" width="5.54296875" style="2" customWidth="1"/>
    <col min="2" max="2" width="36.453125" style="2" customWidth="1"/>
    <col min="3" max="3" width="19.7265625" customWidth="1"/>
    <col min="4" max="4" width="39.453125" customWidth="1"/>
    <col min="5" max="6" width="11.54296875" customWidth="1"/>
    <col min="7" max="7" width="9.7265625" customWidth="1"/>
    <col min="8" max="9" width="8.7265625" style="13"/>
    <col min="10" max="10" width="18.81640625" customWidth="1"/>
    <col min="11" max="12" width="8.7265625" style="2"/>
  </cols>
  <sheetData>
    <row r="1" spans="1:54" x14ac:dyDescent="0.35">
      <c r="C1" s="5"/>
      <c r="D1" s="5"/>
      <c r="E1" s="5"/>
      <c r="F1" s="5"/>
      <c r="G1" s="5"/>
      <c r="H1" s="32"/>
      <c r="I1" s="32"/>
      <c r="J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row>
    <row r="2" spans="1:54" x14ac:dyDescent="0.35">
      <c r="C2" s="35"/>
      <c r="D2" s="35"/>
      <c r="E2" s="35"/>
      <c r="F2" s="35"/>
      <c r="G2" s="35"/>
      <c r="H2" s="32"/>
      <c r="I2" s="32"/>
      <c r="J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row>
    <row r="3" spans="1:54" s="3" customFormat="1" x14ac:dyDescent="0.35">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row>
    <row r="4" spans="1:54" s="3" customFormat="1" ht="15" customHeight="1" x14ac:dyDescent="0.35">
      <c r="B4" s="37" t="s">
        <v>0</v>
      </c>
      <c r="C4" s="39" t="s">
        <v>1</v>
      </c>
      <c r="D4" s="38" t="s">
        <v>2</v>
      </c>
      <c r="E4" s="43" t="s">
        <v>3</v>
      </c>
      <c r="F4" s="43" t="s">
        <v>4</v>
      </c>
      <c r="G4" s="42" t="s">
        <v>5</v>
      </c>
      <c r="H4" s="42"/>
      <c r="I4" s="42"/>
      <c r="J4" s="40" t="s">
        <v>6</v>
      </c>
      <c r="M4" s="4"/>
      <c r="N4" s="4"/>
      <c r="O4" s="4"/>
      <c r="P4" s="4"/>
      <c r="Q4" s="4"/>
      <c r="R4" s="4"/>
      <c r="S4" s="4"/>
      <c r="T4" s="4"/>
      <c r="U4" s="4"/>
      <c r="V4" s="4"/>
      <c r="W4" s="4"/>
      <c r="X4" s="4"/>
      <c r="Y4" s="4"/>
      <c r="Z4" s="4"/>
      <c r="AA4" s="4"/>
      <c r="AB4" s="4"/>
    </row>
    <row r="5" spans="1:54" ht="18.649999999999999" customHeight="1" x14ac:dyDescent="0.35">
      <c r="B5" s="37"/>
      <c r="C5" s="39"/>
      <c r="D5" s="38"/>
      <c r="E5" s="42"/>
      <c r="F5" s="42"/>
      <c r="G5" t="s">
        <v>7</v>
      </c>
      <c r="H5" s="11" t="s">
        <v>8</v>
      </c>
      <c r="I5" s="11" t="s">
        <v>9</v>
      </c>
      <c r="J5" s="40"/>
      <c r="M5" s="5"/>
      <c r="N5" s="5"/>
      <c r="O5" s="5"/>
      <c r="P5" s="5"/>
      <c r="Q5" s="5"/>
      <c r="R5" s="5"/>
      <c r="S5" s="5"/>
      <c r="T5" s="5"/>
      <c r="U5" s="5"/>
      <c r="V5" s="5"/>
      <c r="W5" s="5"/>
      <c r="X5" s="5"/>
      <c r="Y5" s="5"/>
      <c r="Z5" s="5"/>
      <c r="AA5" s="5"/>
      <c r="AB5" s="5"/>
    </row>
    <row r="6" spans="1:54" ht="29.15" customHeight="1" x14ac:dyDescent="0.35">
      <c r="B6" s="26"/>
      <c r="C6" s="28"/>
      <c r="D6" s="29"/>
      <c r="E6" s="27"/>
      <c r="F6" s="27"/>
      <c r="G6" s="30"/>
      <c r="H6" s="31" t="str">
        <f>IF($C6="Energy",VLOOKUP(D6,EnergySection,5,FALSE),IF($C6="Transportation",VLOOKUP(D6,TransportationSection,5,FALSE),IF($C6="Waste",VLOOKUP(D6,WasteSection,5,FALSE),IF($C6="Water",VLOOKUP(D6,WaterSection,5,FALSE),IF($C6="Carbon Capture",VLOOKUP(D6,CarbonSection,5,FALSE),"")))))</f>
        <v/>
      </c>
      <c r="I6" s="31" t="str">
        <f>IF(ISBLANK($G6),"",VLOOKUP((VLOOKUP(H6,ActionLetterLookup,2,FALSE)*G6),ActionNumbLookup,2,TRUE))</f>
        <v/>
      </c>
      <c r="J6" s="41" t="e">
        <f>VLOOKUP((SUMIF(F6:F10,"x",K6:K10)*1)-(SUMIF(E6:E10,"x",K6:K10)*1),PetalLookup, 2, TRUE)</f>
        <v>#N/A</v>
      </c>
      <c r="K6" s="25" t="e">
        <f t="shared" ref="K6:K10" si="0">IF(C6="Carbon Capture",(VLOOKUP(I6,ActionLetterLookup,2,FALSE))*-1,VLOOKUP(I6,ActionLetterLookup,2,FALSE))</f>
        <v>#N/A</v>
      </c>
      <c r="M6" s="5"/>
      <c r="N6" s="5"/>
      <c r="O6" s="5"/>
      <c r="P6" s="5"/>
      <c r="Q6" s="5"/>
      <c r="R6" s="5"/>
      <c r="S6" s="5"/>
      <c r="T6" s="5"/>
      <c r="U6" s="5"/>
      <c r="V6" s="5"/>
      <c r="W6" s="5"/>
      <c r="X6" s="5"/>
      <c r="Y6" s="5"/>
      <c r="Z6" s="5"/>
      <c r="AA6" s="5"/>
      <c r="AB6" s="5"/>
    </row>
    <row r="7" spans="1:54" ht="29.5" customHeight="1" x14ac:dyDescent="0.35">
      <c r="B7" s="26"/>
      <c r="C7" s="28"/>
      <c r="D7" s="29"/>
      <c r="E7" s="27"/>
      <c r="F7" s="27"/>
      <c r="G7" s="30"/>
      <c r="H7" s="31" t="str">
        <f t="shared" ref="H6:H10" si="1">IF($C7="Energy",VLOOKUP(D7,EnergySection,5,FALSE),IF($C7="Transportation",VLOOKUP(D7,TransportationSection,5,FALSE),IF($C7="Waste",VLOOKUP(D7,WasteSection,5,FALSE),IF($C7="Water",VLOOKUP(D7,WaterSection,5,FALSE),IF($C7="Carbon Capture",VLOOKUP(D7,CarbonSection,5,FALSE),"")))))</f>
        <v/>
      </c>
      <c r="I7" s="31" t="str">
        <f t="shared" ref="I6:I10" si="2">IF(ISBLANK($G7),"",VLOOKUP((VLOOKUP(H7,ActionLetterLookup,2,FALSE)*G7),ActionNumbLookup,2,TRUE))</f>
        <v/>
      </c>
      <c r="J7" s="41"/>
      <c r="K7" s="25" t="e">
        <f t="shared" si="0"/>
        <v>#N/A</v>
      </c>
      <c r="M7" s="5"/>
      <c r="N7" s="5"/>
      <c r="O7" s="5"/>
      <c r="P7" s="5"/>
      <c r="Q7" s="5"/>
      <c r="R7" s="5"/>
      <c r="S7" s="5"/>
      <c r="T7" s="5"/>
      <c r="U7" s="5"/>
      <c r="V7" s="5"/>
      <c r="W7" s="5"/>
      <c r="X7" s="5"/>
      <c r="Y7" s="5"/>
      <c r="Z7" s="5"/>
      <c r="AA7" s="5"/>
      <c r="AB7" s="5"/>
    </row>
    <row r="8" spans="1:54" ht="29.5" customHeight="1" x14ac:dyDescent="0.35">
      <c r="B8" s="26"/>
      <c r="C8" s="28"/>
      <c r="D8" s="29"/>
      <c r="E8" s="27"/>
      <c r="F8" s="27"/>
      <c r="G8" s="30"/>
      <c r="H8" s="31" t="str">
        <f t="shared" si="1"/>
        <v/>
      </c>
      <c r="I8" s="31" t="str">
        <f t="shared" si="2"/>
        <v/>
      </c>
      <c r="J8" s="41"/>
      <c r="K8" s="25" t="e">
        <f t="shared" si="0"/>
        <v>#N/A</v>
      </c>
      <c r="M8" s="5"/>
      <c r="N8" s="5"/>
      <c r="O8" s="5"/>
      <c r="P8" s="5"/>
      <c r="Q8" s="5"/>
      <c r="R8" s="5"/>
      <c r="S8" s="5"/>
      <c r="T8" s="5"/>
      <c r="U8" s="5"/>
      <c r="V8" s="5"/>
      <c r="W8" s="5"/>
      <c r="X8" s="5"/>
      <c r="Y8" s="5"/>
      <c r="Z8" s="5"/>
      <c r="AA8" s="5"/>
      <c r="AB8" s="5"/>
    </row>
    <row r="9" spans="1:54" ht="29.5" customHeight="1" x14ac:dyDescent="0.35">
      <c r="B9" s="26"/>
      <c r="C9" s="28"/>
      <c r="D9" s="29"/>
      <c r="E9" s="27"/>
      <c r="F9" s="27"/>
      <c r="G9" s="30"/>
      <c r="H9" s="31" t="str">
        <f t="shared" si="1"/>
        <v/>
      </c>
      <c r="I9" s="31" t="str">
        <f t="shared" si="2"/>
        <v/>
      </c>
      <c r="J9" s="41"/>
      <c r="K9" s="25"/>
      <c r="M9" s="5"/>
      <c r="N9" s="5"/>
      <c r="O9" s="5"/>
      <c r="P9" s="5"/>
      <c r="Q9" s="5"/>
      <c r="R9" s="5"/>
      <c r="S9" s="5"/>
      <c r="T9" s="5"/>
      <c r="U9" s="5"/>
      <c r="V9" s="5"/>
      <c r="W9" s="5"/>
      <c r="X9" s="5"/>
      <c r="Y9" s="5"/>
      <c r="Z9" s="5"/>
      <c r="AA9" s="5"/>
      <c r="AB9" s="5"/>
    </row>
    <row r="10" spans="1:54" ht="29.5" customHeight="1" x14ac:dyDescent="0.35">
      <c r="B10" s="26"/>
      <c r="C10" s="28"/>
      <c r="D10" s="29"/>
      <c r="E10" s="27"/>
      <c r="F10" s="27"/>
      <c r="G10" s="30"/>
      <c r="H10" s="31" t="str">
        <f t="shared" si="1"/>
        <v/>
      </c>
      <c r="I10" s="44" t="str">
        <f t="shared" si="2"/>
        <v/>
      </c>
      <c r="J10" s="41"/>
      <c r="K10" s="25" t="e">
        <f t="shared" si="0"/>
        <v>#N/A</v>
      </c>
      <c r="M10" s="5"/>
      <c r="N10" s="5"/>
      <c r="O10" s="5"/>
      <c r="P10" s="5"/>
      <c r="Q10" s="5"/>
      <c r="R10" s="5"/>
      <c r="S10" s="5"/>
      <c r="T10" s="5"/>
      <c r="U10" s="5"/>
      <c r="V10" s="5"/>
      <c r="W10" s="5"/>
      <c r="X10" s="5"/>
      <c r="Y10" s="5"/>
      <c r="Z10" s="5"/>
      <c r="AA10" s="5"/>
      <c r="AB10" s="5"/>
    </row>
    <row r="11" spans="1:54" s="2" customFormat="1" x14ac:dyDescent="0.35">
      <c r="H11" s="12"/>
      <c r="I11" s="12"/>
      <c r="N11" s="5"/>
      <c r="O11" s="5"/>
      <c r="P11" s="5"/>
      <c r="Q11" s="5"/>
      <c r="R11" s="5"/>
      <c r="S11" s="5"/>
      <c r="T11" s="5"/>
      <c r="U11" s="5"/>
      <c r="V11" s="5"/>
      <c r="W11" s="5"/>
      <c r="X11" s="5"/>
      <c r="Y11" s="5"/>
      <c r="Z11" s="5"/>
      <c r="AA11" s="5"/>
      <c r="AB11" s="5"/>
    </row>
    <row r="12" spans="1:54" s="2" customFormat="1" ht="15" customHeight="1" x14ac:dyDescent="0.35">
      <c r="A12" s="2" t="s">
        <v>16</v>
      </c>
      <c r="B12" s="36" t="s">
        <v>17</v>
      </c>
      <c r="C12" s="36"/>
      <c r="D12" s="36"/>
      <c r="E12" s="36"/>
      <c r="F12" s="36"/>
      <c r="G12" s="36"/>
      <c r="H12" s="36"/>
      <c r="I12" s="36"/>
      <c r="J12" s="36"/>
    </row>
    <row r="13" spans="1:54" s="2" customFormat="1" x14ac:dyDescent="0.35">
      <c r="B13" s="36"/>
      <c r="C13" s="36"/>
      <c r="D13" s="36"/>
      <c r="E13" s="36"/>
      <c r="F13" s="36"/>
      <c r="G13" s="36"/>
      <c r="H13" s="36"/>
      <c r="I13" s="36"/>
      <c r="J13" s="36"/>
    </row>
    <row r="14" spans="1:54" s="2" customFormat="1" x14ac:dyDescent="0.35">
      <c r="B14" s="36"/>
      <c r="C14" s="36"/>
      <c r="D14" s="36"/>
      <c r="E14" s="36"/>
      <c r="F14" s="36"/>
      <c r="G14" s="36"/>
      <c r="H14" s="36"/>
      <c r="I14" s="36"/>
      <c r="J14" s="36"/>
    </row>
    <row r="15" spans="1:54" s="2" customFormat="1" x14ac:dyDescent="0.35">
      <c r="B15" s="36"/>
      <c r="C15" s="36"/>
      <c r="D15" s="36"/>
      <c r="E15" s="36"/>
      <c r="F15" s="36"/>
      <c r="G15" s="36"/>
      <c r="H15" s="36"/>
      <c r="I15" s="36"/>
      <c r="J15" s="36"/>
    </row>
    <row r="16" spans="1:54" s="2" customFormat="1" x14ac:dyDescent="0.35">
      <c r="B16" s="36"/>
      <c r="C16" s="36"/>
      <c r="D16" s="36"/>
      <c r="E16" s="36"/>
      <c r="F16" s="36"/>
      <c r="G16" s="36"/>
      <c r="H16" s="36"/>
      <c r="I16" s="36"/>
      <c r="J16" s="36"/>
    </row>
    <row r="17" spans="2:10" s="2" customFormat="1" x14ac:dyDescent="0.35">
      <c r="B17" s="36"/>
      <c r="C17" s="36"/>
      <c r="D17" s="36"/>
      <c r="E17" s="36"/>
      <c r="F17" s="36"/>
      <c r="G17" s="36"/>
      <c r="H17" s="36"/>
      <c r="I17" s="36"/>
      <c r="J17" s="36"/>
    </row>
    <row r="18" spans="2:10" s="2" customFormat="1" x14ac:dyDescent="0.35">
      <c r="B18" s="36"/>
      <c r="C18" s="36"/>
      <c r="D18" s="36"/>
      <c r="E18" s="36"/>
      <c r="F18" s="36"/>
      <c r="G18" s="36"/>
      <c r="H18" s="36"/>
      <c r="I18" s="36"/>
      <c r="J18" s="36"/>
    </row>
    <row r="19" spans="2:10" s="2" customFormat="1" ht="14.5" customHeight="1" x14ac:dyDescent="0.35">
      <c r="B19" s="36"/>
      <c r="C19" s="36"/>
      <c r="D19" s="36"/>
      <c r="E19" s="36"/>
      <c r="F19" s="36"/>
      <c r="G19" s="36"/>
      <c r="H19" s="36"/>
      <c r="I19" s="36"/>
      <c r="J19" s="36"/>
    </row>
    <row r="20" spans="2:10" s="2" customFormat="1" x14ac:dyDescent="0.35">
      <c r="H20" s="12"/>
      <c r="I20" s="12"/>
    </row>
    <row r="21" spans="2:10" s="2" customFormat="1" x14ac:dyDescent="0.35">
      <c r="H21" s="12"/>
      <c r="I21" s="12"/>
    </row>
    <row r="22" spans="2:10" s="2" customFormat="1" x14ac:dyDescent="0.35">
      <c r="H22" s="12"/>
      <c r="I22" s="12"/>
    </row>
    <row r="23" spans="2:10" s="2" customFormat="1" x14ac:dyDescent="0.35">
      <c r="H23" s="12"/>
      <c r="I23" s="12"/>
    </row>
    <row r="24" spans="2:10" s="2" customFormat="1" x14ac:dyDescent="0.35">
      <c r="H24" s="12"/>
      <c r="I24" s="12"/>
    </row>
    <row r="25" spans="2:10" s="2" customFormat="1" x14ac:dyDescent="0.35">
      <c r="H25" s="12"/>
      <c r="I25" s="12"/>
    </row>
    <row r="26" spans="2:10" s="2" customFormat="1" x14ac:dyDescent="0.35">
      <c r="H26" s="12"/>
      <c r="I26" s="12"/>
    </row>
    <row r="27" spans="2:10" s="2" customFormat="1" x14ac:dyDescent="0.35">
      <c r="H27" s="12"/>
      <c r="I27" s="12"/>
    </row>
    <row r="28" spans="2:10" s="2" customFormat="1" x14ac:dyDescent="0.35">
      <c r="H28" s="12"/>
      <c r="I28" s="12"/>
    </row>
    <row r="29" spans="2:10" s="2" customFormat="1" x14ac:dyDescent="0.35">
      <c r="H29" s="12"/>
      <c r="I29" s="12"/>
    </row>
    <row r="30" spans="2:10" s="2" customFormat="1" x14ac:dyDescent="0.35">
      <c r="H30" s="12"/>
      <c r="I30" s="12"/>
    </row>
    <row r="31" spans="2:10" s="2" customFormat="1" x14ac:dyDescent="0.35">
      <c r="H31" s="12"/>
      <c r="I31" s="12"/>
    </row>
    <row r="32" spans="2:10" s="2" customFormat="1" x14ac:dyDescent="0.35">
      <c r="H32" s="12"/>
      <c r="I32" s="12"/>
    </row>
    <row r="33" spans="8:9" s="2" customFormat="1" x14ac:dyDescent="0.35">
      <c r="H33" s="12"/>
      <c r="I33" s="12"/>
    </row>
    <row r="34" spans="8:9" s="2" customFormat="1" x14ac:dyDescent="0.35">
      <c r="H34" s="12"/>
      <c r="I34" s="12"/>
    </row>
    <row r="35" spans="8:9" s="2" customFormat="1" x14ac:dyDescent="0.35">
      <c r="H35" s="12"/>
      <c r="I35" s="12"/>
    </row>
    <row r="36" spans="8:9" s="2" customFormat="1" x14ac:dyDescent="0.35">
      <c r="H36" s="12"/>
      <c r="I36" s="12"/>
    </row>
    <row r="37" spans="8:9" s="2" customFormat="1" x14ac:dyDescent="0.35">
      <c r="H37" s="12"/>
      <c r="I37" s="12"/>
    </row>
    <row r="38" spans="8:9" s="2" customFormat="1" x14ac:dyDescent="0.35">
      <c r="H38" s="12"/>
      <c r="I38" s="12"/>
    </row>
    <row r="39" spans="8:9" s="2" customFormat="1" x14ac:dyDescent="0.35">
      <c r="H39" s="12"/>
      <c r="I39" s="12"/>
    </row>
    <row r="40" spans="8:9" s="2" customFormat="1" x14ac:dyDescent="0.35">
      <c r="H40" s="12"/>
      <c r="I40" s="12"/>
    </row>
    <row r="41" spans="8:9" s="2" customFormat="1" x14ac:dyDescent="0.35">
      <c r="H41" s="12"/>
      <c r="I41" s="12"/>
    </row>
    <row r="42" spans="8:9" s="2" customFormat="1" x14ac:dyDescent="0.35">
      <c r="H42" s="12"/>
      <c r="I42" s="12"/>
    </row>
    <row r="43" spans="8:9" s="2" customFormat="1" x14ac:dyDescent="0.35">
      <c r="H43" s="12"/>
      <c r="I43" s="12"/>
    </row>
    <row r="44" spans="8:9" s="2" customFormat="1" x14ac:dyDescent="0.35">
      <c r="H44" s="12"/>
      <c r="I44" s="12"/>
    </row>
    <row r="45" spans="8:9" s="2" customFormat="1" x14ac:dyDescent="0.35">
      <c r="H45" s="12"/>
      <c r="I45" s="12"/>
    </row>
    <row r="46" spans="8:9" s="2" customFormat="1" x14ac:dyDescent="0.35">
      <c r="H46" s="12"/>
      <c r="I46" s="12"/>
    </row>
    <row r="47" spans="8:9" s="2" customFormat="1" x14ac:dyDescent="0.35">
      <c r="H47" s="12"/>
      <c r="I47" s="12"/>
    </row>
    <row r="48" spans="8:9" s="2" customFormat="1" x14ac:dyDescent="0.35">
      <c r="H48" s="12"/>
      <c r="I48" s="12"/>
    </row>
    <row r="49" spans="8:9" s="2" customFormat="1" x14ac:dyDescent="0.35">
      <c r="H49" s="12"/>
      <c r="I49" s="12"/>
    </row>
    <row r="50" spans="8:9" s="2" customFormat="1" x14ac:dyDescent="0.35">
      <c r="H50" s="12"/>
      <c r="I50" s="12"/>
    </row>
    <row r="51" spans="8:9" s="2" customFormat="1" x14ac:dyDescent="0.35">
      <c r="H51" s="12"/>
      <c r="I51" s="12"/>
    </row>
    <row r="52" spans="8:9" s="2" customFormat="1" x14ac:dyDescent="0.35">
      <c r="H52" s="12"/>
      <c r="I52" s="12"/>
    </row>
    <row r="53" spans="8:9" s="2" customFormat="1" x14ac:dyDescent="0.35">
      <c r="H53" s="12"/>
      <c r="I53" s="12"/>
    </row>
    <row r="54" spans="8:9" s="2" customFormat="1" x14ac:dyDescent="0.35">
      <c r="H54" s="12"/>
      <c r="I54" s="12"/>
    </row>
    <row r="55" spans="8:9" s="2" customFormat="1" x14ac:dyDescent="0.35">
      <c r="H55" s="12"/>
      <c r="I55" s="12"/>
    </row>
    <row r="56" spans="8:9" s="2" customFormat="1" x14ac:dyDescent="0.35">
      <c r="H56" s="12"/>
      <c r="I56" s="12"/>
    </row>
    <row r="57" spans="8:9" s="2" customFormat="1" x14ac:dyDescent="0.35">
      <c r="H57" s="12"/>
      <c r="I57" s="12"/>
    </row>
    <row r="58" spans="8:9" s="2" customFormat="1" x14ac:dyDescent="0.35">
      <c r="H58" s="12"/>
      <c r="I58" s="12"/>
    </row>
    <row r="59" spans="8:9" s="2" customFormat="1" x14ac:dyDescent="0.35">
      <c r="H59" s="12"/>
      <c r="I59" s="12"/>
    </row>
    <row r="60" spans="8:9" s="2" customFormat="1" x14ac:dyDescent="0.35">
      <c r="H60" s="12"/>
      <c r="I60" s="12"/>
    </row>
    <row r="61" spans="8:9" s="2" customFormat="1" x14ac:dyDescent="0.35">
      <c r="H61" s="12"/>
      <c r="I61" s="12"/>
    </row>
    <row r="62" spans="8:9" s="2" customFormat="1" x14ac:dyDescent="0.35">
      <c r="H62" s="12"/>
      <c r="I62" s="12"/>
    </row>
    <row r="63" spans="8:9" s="2" customFormat="1" x14ac:dyDescent="0.35">
      <c r="H63" s="12"/>
      <c r="I63" s="12"/>
    </row>
    <row r="64" spans="8:9" s="2" customFormat="1" x14ac:dyDescent="0.35">
      <c r="H64" s="12"/>
      <c r="I64" s="12"/>
    </row>
    <row r="65" spans="8:9" s="2" customFormat="1" x14ac:dyDescent="0.35">
      <c r="H65" s="12"/>
      <c r="I65" s="12"/>
    </row>
    <row r="66" spans="8:9" s="2" customFormat="1" x14ac:dyDescent="0.35">
      <c r="H66" s="12"/>
      <c r="I66" s="12"/>
    </row>
    <row r="67" spans="8:9" s="2" customFormat="1" x14ac:dyDescent="0.35">
      <c r="H67" s="12"/>
      <c r="I67" s="12"/>
    </row>
    <row r="68" spans="8:9" s="2" customFormat="1" x14ac:dyDescent="0.35">
      <c r="H68" s="12"/>
      <c r="I68" s="12"/>
    </row>
    <row r="69" spans="8:9" s="2" customFormat="1" x14ac:dyDescent="0.35">
      <c r="H69" s="12"/>
      <c r="I69" s="12"/>
    </row>
    <row r="70" spans="8:9" s="2" customFormat="1" x14ac:dyDescent="0.35">
      <c r="H70" s="12"/>
      <c r="I70" s="12"/>
    </row>
    <row r="71" spans="8:9" s="2" customFormat="1" x14ac:dyDescent="0.35">
      <c r="H71" s="12"/>
      <c r="I71" s="12"/>
    </row>
    <row r="72" spans="8:9" s="2" customFormat="1" x14ac:dyDescent="0.35">
      <c r="H72" s="12"/>
      <c r="I72" s="12"/>
    </row>
    <row r="73" spans="8:9" s="2" customFormat="1" x14ac:dyDescent="0.35">
      <c r="H73" s="12"/>
      <c r="I73" s="12"/>
    </row>
    <row r="74" spans="8:9" s="2" customFormat="1" x14ac:dyDescent="0.35">
      <c r="H74" s="12"/>
      <c r="I74" s="12"/>
    </row>
    <row r="75" spans="8:9" s="2" customFormat="1" x14ac:dyDescent="0.35">
      <c r="H75" s="12"/>
      <c r="I75" s="12"/>
    </row>
    <row r="76" spans="8:9" s="2" customFormat="1" x14ac:dyDescent="0.35">
      <c r="H76" s="12"/>
      <c r="I76" s="12"/>
    </row>
    <row r="77" spans="8:9" s="2" customFormat="1" x14ac:dyDescent="0.35">
      <c r="H77" s="12"/>
      <c r="I77" s="12"/>
    </row>
    <row r="78" spans="8:9" s="2" customFormat="1" x14ac:dyDescent="0.35">
      <c r="H78" s="12"/>
      <c r="I78" s="12"/>
    </row>
    <row r="79" spans="8:9" s="2" customFormat="1" x14ac:dyDescent="0.35">
      <c r="H79" s="12"/>
      <c r="I79" s="12"/>
    </row>
    <row r="80" spans="8:9" s="2" customFormat="1" x14ac:dyDescent="0.35">
      <c r="H80" s="12"/>
      <c r="I80" s="12"/>
    </row>
    <row r="81" spans="8:9" s="2" customFormat="1" x14ac:dyDescent="0.35">
      <c r="H81" s="12"/>
      <c r="I81" s="12"/>
    </row>
    <row r="82" spans="8:9" s="2" customFormat="1" x14ac:dyDescent="0.35">
      <c r="H82" s="12"/>
      <c r="I82" s="12"/>
    </row>
    <row r="83" spans="8:9" s="2" customFormat="1" x14ac:dyDescent="0.35">
      <c r="H83" s="12"/>
      <c r="I83" s="12"/>
    </row>
    <row r="84" spans="8:9" s="2" customFormat="1" x14ac:dyDescent="0.35">
      <c r="H84" s="12"/>
      <c r="I84" s="12"/>
    </row>
    <row r="85" spans="8:9" s="2" customFormat="1" x14ac:dyDescent="0.35">
      <c r="H85" s="12"/>
      <c r="I85" s="12"/>
    </row>
    <row r="86" spans="8:9" s="2" customFormat="1" x14ac:dyDescent="0.35">
      <c r="H86" s="12"/>
      <c r="I86" s="12"/>
    </row>
    <row r="87" spans="8:9" s="2" customFormat="1" x14ac:dyDescent="0.35">
      <c r="H87" s="12"/>
      <c r="I87" s="12"/>
    </row>
    <row r="88" spans="8:9" s="2" customFormat="1" x14ac:dyDescent="0.35">
      <c r="H88" s="12"/>
      <c r="I88" s="12"/>
    </row>
    <row r="89" spans="8:9" s="2" customFormat="1" x14ac:dyDescent="0.35">
      <c r="H89" s="12"/>
      <c r="I89" s="12"/>
    </row>
    <row r="90" spans="8:9" s="2" customFormat="1" x14ac:dyDescent="0.35">
      <c r="H90" s="12"/>
      <c r="I90" s="12"/>
    </row>
    <row r="91" spans="8:9" s="2" customFormat="1" x14ac:dyDescent="0.35">
      <c r="H91" s="12"/>
      <c r="I91" s="12"/>
    </row>
    <row r="92" spans="8:9" s="2" customFormat="1" x14ac:dyDescent="0.35">
      <c r="H92" s="12"/>
      <c r="I92" s="12"/>
    </row>
    <row r="93" spans="8:9" s="2" customFormat="1" x14ac:dyDescent="0.35">
      <c r="H93" s="12"/>
      <c r="I93" s="12"/>
    </row>
    <row r="94" spans="8:9" s="2" customFormat="1" x14ac:dyDescent="0.35">
      <c r="H94" s="12"/>
      <c r="I94" s="12"/>
    </row>
    <row r="95" spans="8:9" s="2" customFormat="1" x14ac:dyDescent="0.35">
      <c r="H95" s="12"/>
      <c r="I95" s="12"/>
    </row>
    <row r="96" spans="8:9" s="2" customFormat="1" x14ac:dyDescent="0.35">
      <c r="H96" s="12"/>
      <c r="I96" s="12"/>
    </row>
    <row r="97" spans="8:9" s="2" customFormat="1" x14ac:dyDescent="0.35">
      <c r="H97" s="12"/>
      <c r="I97" s="12"/>
    </row>
    <row r="98" spans="8:9" s="2" customFormat="1" x14ac:dyDescent="0.35">
      <c r="H98" s="12"/>
      <c r="I98" s="12"/>
    </row>
    <row r="99" spans="8:9" s="2" customFormat="1" x14ac:dyDescent="0.35">
      <c r="H99" s="12"/>
      <c r="I99" s="12"/>
    </row>
    <row r="100" spans="8:9" s="2" customFormat="1" x14ac:dyDescent="0.35">
      <c r="H100" s="12"/>
      <c r="I100" s="12"/>
    </row>
    <row r="101" spans="8:9" s="2" customFormat="1" x14ac:dyDescent="0.35">
      <c r="H101" s="12"/>
      <c r="I101" s="12"/>
    </row>
    <row r="102" spans="8:9" s="2" customFormat="1" x14ac:dyDescent="0.35">
      <c r="H102" s="12"/>
      <c r="I102" s="12"/>
    </row>
    <row r="103" spans="8:9" s="2" customFormat="1" x14ac:dyDescent="0.35">
      <c r="H103" s="12"/>
      <c r="I103" s="12"/>
    </row>
    <row r="104" spans="8:9" s="2" customFormat="1" x14ac:dyDescent="0.35">
      <c r="H104" s="12"/>
      <c r="I104" s="12"/>
    </row>
    <row r="105" spans="8:9" s="2" customFormat="1" x14ac:dyDescent="0.35">
      <c r="H105" s="12"/>
      <c r="I105" s="12"/>
    </row>
    <row r="106" spans="8:9" s="2" customFormat="1" x14ac:dyDescent="0.35">
      <c r="H106" s="12"/>
      <c r="I106" s="12"/>
    </row>
    <row r="107" spans="8:9" s="2" customFormat="1" x14ac:dyDescent="0.35">
      <c r="H107" s="12"/>
      <c r="I107" s="12"/>
    </row>
    <row r="108" spans="8:9" s="2" customFormat="1" x14ac:dyDescent="0.35">
      <c r="H108" s="12"/>
      <c r="I108" s="12"/>
    </row>
    <row r="109" spans="8:9" s="2" customFormat="1" x14ac:dyDescent="0.35">
      <c r="H109" s="12"/>
      <c r="I109" s="12"/>
    </row>
    <row r="110" spans="8:9" s="2" customFormat="1" x14ac:dyDescent="0.35">
      <c r="H110" s="12"/>
      <c r="I110" s="12"/>
    </row>
    <row r="111" spans="8:9" s="2" customFormat="1" x14ac:dyDescent="0.35">
      <c r="H111" s="12"/>
      <c r="I111" s="12"/>
    </row>
    <row r="112" spans="8:9" s="2" customFormat="1" x14ac:dyDescent="0.35">
      <c r="H112" s="12"/>
      <c r="I112" s="12"/>
    </row>
    <row r="113" spans="8:13" s="2" customFormat="1" x14ac:dyDescent="0.35">
      <c r="H113" s="12"/>
      <c r="I113" s="12"/>
    </row>
    <row r="114" spans="8:13" s="2" customFormat="1" x14ac:dyDescent="0.35">
      <c r="H114" s="12"/>
      <c r="I114" s="12"/>
    </row>
    <row r="115" spans="8:13" s="2" customFormat="1" x14ac:dyDescent="0.35">
      <c r="H115" s="12"/>
      <c r="I115" s="12"/>
    </row>
    <row r="116" spans="8:13" s="2" customFormat="1" x14ac:dyDescent="0.35">
      <c r="H116" s="12"/>
      <c r="I116" s="12"/>
    </row>
    <row r="117" spans="8:13" s="2" customFormat="1" x14ac:dyDescent="0.35">
      <c r="H117" s="12"/>
      <c r="I117" s="12"/>
    </row>
    <row r="118" spans="8:13" s="2" customFormat="1" x14ac:dyDescent="0.35">
      <c r="H118" s="12"/>
      <c r="I118" s="12"/>
    </row>
    <row r="119" spans="8:13" s="2" customFormat="1" x14ac:dyDescent="0.35">
      <c r="H119" s="12"/>
      <c r="I119" s="12"/>
    </row>
    <row r="120" spans="8:13" s="2" customFormat="1" x14ac:dyDescent="0.35">
      <c r="H120" s="12"/>
      <c r="I120" s="12"/>
    </row>
    <row r="121" spans="8:13" s="2" customFormat="1" x14ac:dyDescent="0.35">
      <c r="H121" s="12"/>
      <c r="I121" s="12"/>
    </row>
    <row r="122" spans="8:13" s="2" customFormat="1" x14ac:dyDescent="0.35">
      <c r="H122" s="12"/>
      <c r="I122" s="12"/>
    </row>
    <row r="123" spans="8:13" s="2" customFormat="1" x14ac:dyDescent="0.35">
      <c r="H123" s="12"/>
      <c r="I123" s="12"/>
    </row>
    <row r="124" spans="8:13" s="2" customFormat="1" x14ac:dyDescent="0.35">
      <c r="H124" s="12"/>
      <c r="I124" s="12"/>
    </row>
    <row r="125" spans="8:13" s="2" customFormat="1" x14ac:dyDescent="0.35">
      <c r="H125" s="12"/>
      <c r="I125" s="12"/>
    </row>
    <row r="126" spans="8:13" s="2" customFormat="1" x14ac:dyDescent="0.35">
      <c r="H126" s="12"/>
      <c r="I126" s="12"/>
    </row>
    <row r="127" spans="8:13" s="2" customFormat="1" x14ac:dyDescent="0.35">
      <c r="H127" s="12"/>
      <c r="I127" s="12"/>
      <c r="M127"/>
    </row>
  </sheetData>
  <sheetProtection sheet="1" objects="1" scenarios="1"/>
  <protectedRanges>
    <protectedRange sqref="C2:G2" name="Title"/>
    <protectedRange algorithmName="SHA-512" hashValue="zDkB0bU3dkNuhaxaUvaskfQEQVpSWI3LP3kPMyTCmD9uqvuZhaV6J1doB8dZRgBy2Ug6suD9MJuFrsfCabMICg==" saltValue="Y/wsTgxTNnwpn5YJ0zWqSQ==" spinCount="100000" sqref="B6:G10" name="Scorecard Inteface"/>
  </protectedRanges>
  <mergeCells count="10">
    <mergeCell ref="C2:G2"/>
    <mergeCell ref="B12:J19"/>
    <mergeCell ref="B4:B5"/>
    <mergeCell ref="D4:D5"/>
    <mergeCell ref="C4:C5"/>
    <mergeCell ref="J4:J5"/>
    <mergeCell ref="J6:J10"/>
    <mergeCell ref="G4:I4"/>
    <mergeCell ref="E4:E5"/>
    <mergeCell ref="F4:F5"/>
  </mergeCells>
  <conditionalFormatting sqref="I6:I10">
    <cfRule type="expression" dxfId="1" priority="2">
      <formula>IF($C6 = "Carbon Capture", IF($F6="x",TRUE, FALSE), IF($E6="x",TRUE, FALSE))</formula>
    </cfRule>
  </conditionalFormatting>
  <conditionalFormatting sqref="I6:I10">
    <cfRule type="expression" dxfId="0" priority="1">
      <formula>IF($C6 = "Carbon Capture", IF($E6="x",TRUE, FALSE), IF($F6="x",TRUE, FALSE))</formula>
    </cfRule>
  </conditionalFormatting>
  <dataValidations count="2">
    <dataValidation type="list" allowBlank="1" showInputMessage="1" showErrorMessage="1" sqref="C6:C10">
      <formula1>"Energy,Transportation,Waste,Water,Carbon Capture"</formula1>
    </dataValidation>
    <dataValidation type="list" allowBlank="1" showInputMessage="1" showErrorMessage="1" sqref="D6:D10">
      <formula1>IF($C6="Energy",EnergyList, IF($C6="Transportation",TransportationList, IF($C6="Waste", WasteList, IF($C6="Water", WaterList, IF($C6="Carbon Capture",CarbonList,"")))))</formula1>
    </dataValidation>
  </dataValidations>
  <pageMargins left="0.7" right="0.7" top="0.75" bottom="0.75" header="0.3" footer="0.3"/>
  <pageSetup orientation="portrait" horizontalDpi="300" verticalDpi="300" r:id="rId1"/>
  <ignoredErrors>
    <ignoredError sqref="K10 H10 H7:H8 K6:K8"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2"/>
  <sheetViews>
    <sheetView topLeftCell="M1" zoomScaleNormal="100" workbookViewId="0">
      <selection activeCell="P2" sqref="P2"/>
    </sheetView>
  </sheetViews>
  <sheetFormatPr defaultRowHeight="14.5" x14ac:dyDescent="0.35"/>
  <cols>
    <col min="1" max="1" width="32.54296875" customWidth="1"/>
    <col min="2" max="4" width="10.1796875" customWidth="1"/>
    <col min="5" max="5" width="11.1796875" customWidth="1"/>
    <col min="6" max="6" width="30.453125" style="15" customWidth="1"/>
    <col min="7" max="9" width="9.453125" style="15" customWidth="1"/>
    <col min="10" max="10" width="11.7265625" style="15" customWidth="1"/>
    <col min="11" max="11" width="39.1796875" customWidth="1"/>
    <col min="12" max="14" width="12.7265625" customWidth="1"/>
    <col min="15" max="15" width="10.1796875" customWidth="1"/>
    <col min="16" max="16" width="22.26953125" style="20" customWidth="1"/>
    <col min="17" max="19" width="8.81640625" style="20" customWidth="1"/>
    <col min="20" max="20" width="10.81640625" style="20" customWidth="1"/>
    <col min="21" max="21" width="19" customWidth="1"/>
  </cols>
  <sheetData>
    <row r="1" spans="1:28" ht="14.5" customHeight="1" x14ac:dyDescent="0.35">
      <c r="A1" s="21" t="s">
        <v>18</v>
      </c>
      <c r="B1" s="1" t="s">
        <v>19</v>
      </c>
      <c r="C1" s="1" t="s">
        <v>20</v>
      </c>
      <c r="D1" s="1" t="s">
        <v>21</v>
      </c>
      <c r="E1" s="1" t="s">
        <v>22</v>
      </c>
      <c r="F1" s="22" t="s">
        <v>23</v>
      </c>
      <c r="G1" s="14" t="s">
        <v>19</v>
      </c>
      <c r="H1" s="15" t="s">
        <v>20</v>
      </c>
      <c r="I1" s="14" t="s">
        <v>21</v>
      </c>
      <c r="J1" s="14" t="s">
        <v>22</v>
      </c>
      <c r="K1" s="21" t="s">
        <v>10</v>
      </c>
      <c r="L1" s="1" t="s">
        <v>19</v>
      </c>
      <c r="M1" s="1" t="s">
        <v>20</v>
      </c>
      <c r="N1" s="1" t="s">
        <v>21</v>
      </c>
      <c r="O1" s="1" t="s">
        <v>22</v>
      </c>
      <c r="P1" s="23" t="s">
        <v>24</v>
      </c>
      <c r="Q1" s="19" t="s">
        <v>19</v>
      </c>
      <c r="R1" s="19" t="s">
        <v>20</v>
      </c>
      <c r="S1" s="19" t="s">
        <v>21</v>
      </c>
      <c r="T1" s="19" t="s">
        <v>22</v>
      </c>
      <c r="U1" s="21" t="s">
        <v>25</v>
      </c>
      <c r="V1" s="1" t="s">
        <v>19</v>
      </c>
      <c r="W1" s="1" t="s">
        <v>26</v>
      </c>
      <c r="X1" s="1" t="s">
        <v>21</v>
      </c>
      <c r="Y1" s="1" t="s">
        <v>22</v>
      </c>
      <c r="AA1" s="7"/>
      <c r="AB1" s="8"/>
    </row>
    <row r="2" spans="1:28" x14ac:dyDescent="0.35">
      <c r="A2" t="s">
        <v>27</v>
      </c>
      <c r="B2">
        <v>733</v>
      </c>
      <c r="C2" t="s">
        <v>28</v>
      </c>
      <c r="D2" s="6" t="s">
        <v>29</v>
      </c>
      <c r="E2" t="str">
        <f>IF(B2&lt;10, "F", VLOOKUP((B2/1000),ActionNumbLookup,2,TRUE))</f>
        <v>D</v>
      </c>
      <c r="F2" s="15" t="s">
        <v>30</v>
      </c>
      <c r="G2" s="15">
        <v>243.8</v>
      </c>
      <c r="H2" s="15" t="s">
        <v>31</v>
      </c>
      <c r="I2" s="16" t="s">
        <v>32</v>
      </c>
      <c r="J2" s="15" t="str">
        <f t="shared" ref="J2:J9" si="0">IF(G2&lt;10, "F", VLOOKUP((G2/1000),ActionNumbLookup,2,TRUE))</f>
        <v>D</v>
      </c>
      <c r="K2" s="7" t="s">
        <v>11</v>
      </c>
      <c r="L2" s="7">
        <v>77</v>
      </c>
      <c r="M2" s="7" t="s">
        <v>33</v>
      </c>
      <c r="N2" s="10" t="s">
        <v>34</v>
      </c>
      <c r="O2" t="str">
        <f t="shared" ref="O2:O9" si="1">IF(L2&lt;10, "F", VLOOKUP((L2/1000),ActionNumbLookup,2,TRUE))</f>
        <v>D-</v>
      </c>
      <c r="P2" s="20" t="s">
        <v>43</v>
      </c>
      <c r="Q2" s="20">
        <v>1.9999999999999999E-7</v>
      </c>
      <c r="R2" s="20" t="s">
        <v>35</v>
      </c>
      <c r="T2" s="20" t="str">
        <f>IF(Q2&lt;10, "F", VLOOKUP((Q2/1000),ActionNumbLookup,2,TRUE))</f>
        <v>F</v>
      </c>
      <c r="U2" t="s">
        <v>36</v>
      </c>
      <c r="V2">
        <v>-83</v>
      </c>
      <c r="W2" t="s">
        <v>37</v>
      </c>
      <c r="X2" s="6" t="s">
        <v>38</v>
      </c>
      <c r="Y2" t="str">
        <f>IF(ABS(V2)&lt;10, "F", VLOOKUP(ABS(V2/1000),ActionNumbLookup,2,TRUE))</f>
        <v>D-</v>
      </c>
      <c r="AA2" s="7"/>
      <c r="AB2" s="8"/>
    </row>
    <row r="3" spans="1:28" x14ac:dyDescent="0.35">
      <c r="A3" t="s">
        <v>39</v>
      </c>
      <c r="B3">
        <v>0</v>
      </c>
      <c r="C3" t="s">
        <v>28</v>
      </c>
      <c r="D3" s="6" t="s">
        <v>40</v>
      </c>
      <c r="E3" t="str">
        <f>IF(B3&lt;10, "F", VLOOKUP((B3/1000),ActionNumbLookup,2,TRUE))</f>
        <v>F</v>
      </c>
      <c r="F3" s="15" t="s">
        <v>41</v>
      </c>
      <c r="G3" s="15">
        <v>153</v>
      </c>
      <c r="H3" s="15" t="s">
        <v>31</v>
      </c>
      <c r="I3" s="33" t="s">
        <v>42</v>
      </c>
      <c r="J3" s="15" t="str">
        <f t="shared" si="0"/>
        <v>D</v>
      </c>
      <c r="K3" s="7" t="s">
        <v>12</v>
      </c>
      <c r="L3" s="7">
        <v>22</v>
      </c>
      <c r="M3" s="7" t="s">
        <v>33</v>
      </c>
      <c r="N3" s="10" t="s">
        <v>34</v>
      </c>
      <c r="O3" t="str">
        <f t="shared" si="1"/>
        <v>D-</v>
      </c>
      <c r="U3" t="s">
        <v>44</v>
      </c>
      <c r="V3">
        <v>-151</v>
      </c>
      <c r="W3" t="s">
        <v>37</v>
      </c>
      <c r="X3" s="6" t="s">
        <v>38</v>
      </c>
      <c r="Y3" t="str">
        <f>IF(ABS(V3)&lt;10, "F", VLOOKUP(ABS(V3/1000),ActionNumbLookup,2,TRUE))</f>
        <v>D</v>
      </c>
    </row>
    <row r="4" spans="1:28" x14ac:dyDescent="0.35">
      <c r="A4" t="s">
        <v>45</v>
      </c>
      <c r="B4">
        <v>1404</v>
      </c>
      <c r="C4" t="s">
        <v>46</v>
      </c>
      <c r="D4" s="6" t="s">
        <v>47</v>
      </c>
      <c r="E4" t="str">
        <f>IF(B4&lt;10, "F", VLOOKUP((B4/1000),ActionNumbLookup,2,TRUE))</f>
        <v>D+</v>
      </c>
      <c r="F4" s="15" t="s">
        <v>48</v>
      </c>
      <c r="G4" s="15">
        <v>209.1</v>
      </c>
      <c r="H4" s="15" t="s">
        <v>31</v>
      </c>
      <c r="I4" s="16" t="s">
        <v>32</v>
      </c>
      <c r="J4" s="15" t="str">
        <f t="shared" si="0"/>
        <v>D</v>
      </c>
      <c r="K4" s="7" t="s">
        <v>49</v>
      </c>
      <c r="L4" s="7">
        <v>22</v>
      </c>
      <c r="M4" s="7" t="s">
        <v>33</v>
      </c>
      <c r="N4" s="6" t="s">
        <v>34</v>
      </c>
      <c r="O4" t="str">
        <f t="shared" si="1"/>
        <v>D-</v>
      </c>
      <c r="U4" t="s">
        <v>50</v>
      </c>
      <c r="V4">
        <v>-139</v>
      </c>
      <c r="W4" t="s">
        <v>37</v>
      </c>
      <c r="X4" s="6" t="s">
        <v>38</v>
      </c>
      <c r="Y4" t="str">
        <f>IF(ABS(V4)&lt;10, "F", VLOOKUP(ABS(V4/1000),ActionNumbLookup,2,TRUE))</f>
        <v>D</v>
      </c>
    </row>
    <row r="5" spans="1:28" x14ac:dyDescent="0.35">
      <c r="A5" t="s">
        <v>51</v>
      </c>
      <c r="B5">
        <v>4.0000000000000001E-3</v>
      </c>
      <c r="C5" t="s">
        <v>46</v>
      </c>
      <c r="D5" s="6" t="s">
        <v>52</v>
      </c>
      <c r="E5" t="str">
        <f>IF(B5&lt;10, "F", VLOOKUP((B5/1000),ActionNumbLookup,2,TRUE))</f>
        <v>F</v>
      </c>
      <c r="F5" s="17" t="s">
        <v>53</v>
      </c>
      <c r="G5" s="15">
        <v>28.6</v>
      </c>
      <c r="H5" s="15" t="s">
        <v>31</v>
      </c>
      <c r="I5" s="16" t="s">
        <v>32</v>
      </c>
      <c r="J5" s="15" t="str">
        <f t="shared" si="0"/>
        <v>D-</v>
      </c>
      <c r="K5" s="9" t="s">
        <v>15</v>
      </c>
      <c r="L5" s="7">
        <v>550</v>
      </c>
      <c r="M5" s="7" t="s">
        <v>33</v>
      </c>
      <c r="N5" s="6" t="s">
        <v>34</v>
      </c>
      <c r="O5" t="str">
        <f t="shared" si="1"/>
        <v>D</v>
      </c>
      <c r="X5" s="6"/>
    </row>
    <row r="6" spans="1:28" x14ac:dyDescent="0.35">
      <c r="D6" s="6"/>
      <c r="F6" s="17" t="s">
        <v>54</v>
      </c>
      <c r="G6" s="15">
        <v>20.2</v>
      </c>
      <c r="H6" s="15" t="s">
        <v>31</v>
      </c>
      <c r="I6" s="16" t="s">
        <v>32</v>
      </c>
      <c r="J6" s="15" t="str">
        <f t="shared" si="0"/>
        <v>D-</v>
      </c>
      <c r="K6" s="7" t="s">
        <v>13</v>
      </c>
      <c r="L6" s="7">
        <v>8386</v>
      </c>
      <c r="M6" s="7" t="s">
        <v>33</v>
      </c>
      <c r="N6" s="6" t="s">
        <v>34</v>
      </c>
      <c r="O6" t="str">
        <f t="shared" si="1"/>
        <v>C-</v>
      </c>
      <c r="X6" s="6"/>
    </row>
    <row r="7" spans="1:28" x14ac:dyDescent="0.35">
      <c r="D7" s="6"/>
      <c r="F7" s="17" t="s">
        <v>55</v>
      </c>
      <c r="G7" s="15">
        <v>17.7</v>
      </c>
      <c r="H7" s="15" t="s">
        <v>31</v>
      </c>
      <c r="I7" s="16" t="s">
        <v>32</v>
      </c>
      <c r="J7" s="15" t="str">
        <f t="shared" si="0"/>
        <v>D-</v>
      </c>
      <c r="K7" s="7" t="s">
        <v>14</v>
      </c>
      <c r="L7" s="7">
        <v>2138</v>
      </c>
      <c r="M7" s="7" t="s">
        <v>33</v>
      </c>
      <c r="N7" s="6" t="s">
        <v>34</v>
      </c>
      <c r="O7" t="str">
        <f t="shared" si="1"/>
        <v>D+</v>
      </c>
      <c r="X7" s="6"/>
    </row>
    <row r="8" spans="1:28" x14ac:dyDescent="0.35">
      <c r="D8" s="6"/>
      <c r="F8" s="15" t="s">
        <v>56</v>
      </c>
      <c r="G8" s="15">
        <v>2392</v>
      </c>
      <c r="H8" s="15" t="s">
        <v>57</v>
      </c>
      <c r="I8" s="16" t="s">
        <v>58</v>
      </c>
      <c r="J8" s="15" t="str">
        <f t="shared" si="0"/>
        <v>D+</v>
      </c>
      <c r="K8" s="7" t="s">
        <v>59</v>
      </c>
      <c r="L8" s="7">
        <v>20470</v>
      </c>
      <c r="M8" s="7" t="s">
        <v>33</v>
      </c>
      <c r="N8" s="6" t="s">
        <v>34</v>
      </c>
      <c r="O8" t="str">
        <f t="shared" si="1"/>
        <v>C-</v>
      </c>
      <c r="X8" s="6"/>
    </row>
    <row r="9" spans="1:28" x14ac:dyDescent="0.35">
      <c r="D9" s="6"/>
      <c r="F9" s="15" t="s">
        <v>60</v>
      </c>
      <c r="G9" s="15">
        <v>2640</v>
      </c>
      <c r="H9" s="15" t="s">
        <v>57</v>
      </c>
      <c r="I9" s="16" t="s">
        <v>58</v>
      </c>
      <c r="J9" s="15" t="str">
        <f t="shared" si="0"/>
        <v>D+</v>
      </c>
      <c r="K9" s="9" t="s">
        <v>61</v>
      </c>
      <c r="L9" s="7">
        <v>76</v>
      </c>
      <c r="M9" s="7" t="s">
        <v>33</v>
      </c>
      <c r="N9" s="10" t="s">
        <v>62</v>
      </c>
      <c r="O9" t="str">
        <f t="shared" si="1"/>
        <v>D-</v>
      </c>
    </row>
    <row r="10" spans="1:28" x14ac:dyDescent="0.35">
      <c r="H10" s="16"/>
    </row>
    <row r="11" spans="1:28" x14ac:dyDescent="0.35">
      <c r="F11" s="18"/>
    </row>
    <row r="12" spans="1:28" x14ac:dyDescent="0.35">
      <c r="F12" s="18"/>
    </row>
    <row r="13" spans="1:28" x14ac:dyDescent="0.35">
      <c r="I13" s="16"/>
      <c r="K13" s="7"/>
      <c r="L13" s="7"/>
      <c r="M13" s="7"/>
      <c r="N13" s="8"/>
    </row>
    <row r="14" spans="1:28" x14ac:dyDescent="0.35">
      <c r="K14" s="7"/>
      <c r="L14" s="7"/>
      <c r="M14" s="7"/>
      <c r="N14" s="8"/>
    </row>
    <row r="16" spans="1:28" x14ac:dyDescent="0.35">
      <c r="A16" s="6"/>
    </row>
    <row r="19" spans="6:6" x14ac:dyDescent="0.35">
      <c r="F19" s="17"/>
    </row>
    <row r="20" spans="6:6" x14ac:dyDescent="0.35">
      <c r="F20" s="17"/>
    </row>
    <row r="22" spans="6:6" x14ac:dyDescent="0.35">
      <c r="F22" s="16"/>
    </row>
  </sheetData>
  <sheetProtection sheet="1" objects="1" scenarios="1" selectLockedCells="1" selectUnlockedCells="1"/>
  <hyperlinks>
    <hyperlink ref="X2" r:id="rId1"/>
    <hyperlink ref="X3:X4" r:id="rId2" display="http://www.ppwcma.vic.gov.au/Resources/PublicationDocuments/117/PPW%20Blue%20Carbon%20Report%20March%202014.pdf"/>
    <hyperlink ref="D2" r:id="rId3"/>
    <hyperlink ref="D3" r:id="rId4" location="/"/>
    <hyperlink ref="I8" r:id="rId5"/>
    <hyperlink ref="I9" r:id="rId6"/>
    <hyperlink ref="D4" r:id="rId7"/>
    <hyperlink ref="I2" r:id="rId8"/>
    <hyperlink ref="I6:I7" r:id="rId9" display="https://s3.ap-southeast-2.amazonaws.com/hdp.au.prod.app.com-participate.files/6615/2948/1938/Transport_Strategy_Refresh__Zero_Net_Emissions_Strategy_-_Greenhouse_Gas_Emissions_and_Air_Quality.pdf"/>
    <hyperlink ref="N2" r:id="rId10"/>
    <hyperlink ref="N3" r:id="rId11"/>
    <hyperlink ref="D5" r:id="rId12"/>
    <hyperlink ref="N9" r:id="rId13"/>
    <hyperlink ref="I5" r:id="rId14"/>
    <hyperlink ref="I4" r:id="rId15"/>
    <hyperlink ref="I3" r:id="rId16"/>
  </hyperlinks>
  <pageMargins left="0.7" right="0.7" top="0.75" bottom="0.75" header="0.3" footer="0.3"/>
  <pageSetup orientation="portrait" horizontalDpi="300" verticalDpi="300" r:id="rId1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zoomScale="66" zoomScaleNormal="66" workbookViewId="0">
      <selection activeCell="G11" sqref="G11"/>
    </sheetView>
  </sheetViews>
  <sheetFormatPr defaultRowHeight="14.5" x14ac:dyDescent="0.35"/>
  <cols>
    <col min="4" max="4" width="6.6328125" style="34" customWidth="1"/>
    <col min="6" max="6" width="8.7265625" customWidth="1"/>
    <col min="13" max="13" width="8.6328125" style="7" customWidth="1"/>
    <col min="14" max="14" width="8.7265625" customWidth="1"/>
  </cols>
  <sheetData>
    <row r="1" spans="1:6" x14ac:dyDescent="0.35">
      <c r="A1" t="s">
        <v>63</v>
      </c>
      <c r="E1" t="s">
        <v>64</v>
      </c>
    </row>
    <row r="2" spans="1:6" x14ac:dyDescent="0.35">
      <c r="A2">
        <v>1E-4</v>
      </c>
      <c r="B2" t="s">
        <v>65</v>
      </c>
      <c r="C2">
        <v>1E-4</v>
      </c>
      <c r="E2">
        <v>1</v>
      </c>
      <c r="F2" t="s">
        <v>66</v>
      </c>
    </row>
    <row r="3" spans="1:6" x14ac:dyDescent="0.35">
      <c r="A3">
        <v>1E-3</v>
      </c>
      <c r="B3" s="24" t="s">
        <v>67</v>
      </c>
      <c r="C3">
        <v>1E-3</v>
      </c>
      <c r="E3">
        <v>50</v>
      </c>
      <c r="F3" t="s">
        <v>68</v>
      </c>
    </row>
    <row r="4" spans="1:6" x14ac:dyDescent="0.35">
      <c r="A4">
        <v>0.1</v>
      </c>
      <c r="B4" s="24" t="s">
        <v>69</v>
      </c>
      <c r="C4">
        <v>0.1</v>
      </c>
      <c r="E4">
        <v>200</v>
      </c>
      <c r="F4" t="s">
        <v>70</v>
      </c>
    </row>
    <row r="5" spans="1:6" x14ac:dyDescent="0.35">
      <c r="A5">
        <v>1</v>
      </c>
      <c r="B5" s="24" t="s">
        <v>71</v>
      </c>
      <c r="C5">
        <v>1</v>
      </c>
      <c r="E5">
        <v>800</v>
      </c>
      <c r="F5" t="s">
        <v>72</v>
      </c>
    </row>
    <row r="6" spans="1:6" x14ac:dyDescent="0.35">
      <c r="A6">
        <v>5</v>
      </c>
      <c r="B6" s="24" t="s">
        <v>73</v>
      </c>
      <c r="C6">
        <v>5</v>
      </c>
      <c r="E6">
        <v>1000</v>
      </c>
      <c r="F6" t="s">
        <v>74</v>
      </c>
    </row>
    <row r="7" spans="1:6" x14ac:dyDescent="0.35">
      <c r="A7">
        <v>25</v>
      </c>
      <c r="B7" s="24" t="s">
        <v>75</v>
      </c>
      <c r="C7">
        <v>25</v>
      </c>
    </row>
    <row r="8" spans="1:6" x14ac:dyDescent="0.35">
      <c r="A8">
        <v>50</v>
      </c>
      <c r="B8" s="24" t="s">
        <v>76</v>
      </c>
      <c r="C8">
        <v>50</v>
      </c>
    </row>
    <row r="9" spans="1:6" x14ac:dyDescent="0.35">
      <c r="A9">
        <v>100</v>
      </c>
      <c r="B9" s="24" t="s">
        <v>77</v>
      </c>
      <c r="C9">
        <v>100</v>
      </c>
    </row>
    <row r="10" spans="1:6" x14ac:dyDescent="0.35">
      <c r="A10">
        <v>150</v>
      </c>
      <c r="B10" s="24" t="s">
        <v>78</v>
      </c>
      <c r="C10">
        <v>150</v>
      </c>
    </row>
    <row r="11" spans="1:6" x14ac:dyDescent="0.35">
      <c r="A11">
        <v>200</v>
      </c>
      <c r="B11" s="24" t="s">
        <v>79</v>
      </c>
      <c r="C11">
        <v>200</v>
      </c>
    </row>
    <row r="12" spans="1:6" x14ac:dyDescent="0.35">
      <c r="A12">
        <v>400</v>
      </c>
      <c r="B12" s="24" t="s">
        <v>80</v>
      </c>
      <c r="C12">
        <v>400</v>
      </c>
    </row>
    <row r="13" spans="1:6" x14ac:dyDescent="0.35">
      <c r="A13">
        <v>600</v>
      </c>
      <c r="B13" s="24" t="s">
        <v>81</v>
      </c>
      <c r="C13">
        <v>600</v>
      </c>
    </row>
    <row r="14" spans="1:6" x14ac:dyDescent="0.35">
      <c r="A14">
        <v>800</v>
      </c>
      <c r="B14" s="24" t="s">
        <v>82</v>
      </c>
      <c r="C14">
        <v>800</v>
      </c>
    </row>
    <row r="15" spans="1:6" x14ac:dyDescent="0.35">
      <c r="A15">
        <v>1000</v>
      </c>
      <c r="B15" s="24" t="s">
        <v>83</v>
      </c>
      <c r="C15">
        <v>1000</v>
      </c>
    </row>
  </sheetData>
  <sheetProtection sheet="1" objects="1" scenarios="1" selectLockedCells="1"/>
  <sortState ref="A2:B15">
    <sortCondition ref="A2"/>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Scorecard</vt:lpstr>
      <vt:lpstr>Exact Values</vt:lpstr>
      <vt:lpstr>Binning</vt:lpstr>
      <vt:lpstr>ActionLetterLookup</vt:lpstr>
      <vt:lpstr>ActionNumbLookup</vt:lpstr>
      <vt:lpstr>CarbonSection</vt:lpstr>
      <vt:lpstr>EnergySection</vt:lpstr>
      <vt:lpstr>PetalLookup</vt:lpstr>
      <vt:lpstr>TransportationSection</vt:lpstr>
      <vt:lpstr>WasteSection</vt:lpstr>
      <vt:lpstr>WaterSection</vt:lpstr>
    </vt:vector>
  </TitlesOfParts>
  <Manager/>
  <Company>Worcester Polytechnic Institute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WPI Guest Account</dc:creator>
  <cp:keywords/>
  <dc:description/>
  <cp:lastModifiedBy>WPI Guest Account</cp:lastModifiedBy>
  <cp:revision/>
  <dcterms:created xsi:type="dcterms:W3CDTF">2021-03-26T18:16:21Z</dcterms:created>
  <dcterms:modified xsi:type="dcterms:W3CDTF">2021-05-13T20:12:11Z</dcterms:modified>
  <cp:category/>
  <cp:contentStatus/>
</cp:coreProperties>
</file>