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09"/>
  <workbookPr codeName="ThisWorkbook"/>
  <xr:revisionPtr revIDLastSave="0" documentId="8_{C579A4B1-18BC-4317-BCBA-B2CA74BEF889}" xr6:coauthVersionLast="47" xr6:coauthVersionMax="47" xr10:uidLastSave="{00000000-0000-0000-0000-000000000000}"/>
  <bookViews>
    <workbookView xWindow="0" yWindow="0" windowWidth="0" windowHeight="0" firstSheet="1" activeTab="1" xr2:uid="{00000000-000D-0000-FFFF-FFFF00000000}"/>
  </bookViews>
  <sheets>
    <sheet name="Incidents" sheetId="2" r:id="rId1"/>
    <sheet name="Overflow Comparison " sheetId="3" r:id="rId2"/>
    <sheet name="Outfall vs overflow" sheetId="4" r:id="rId3"/>
    <sheet name="Awareness question breakdown" sheetId="5" r:id="rId4"/>
    <sheet name="BOH and HD survey data" sheetId="6" r:id="rId5"/>
  </sheets>
  <definedNames>
    <definedName name="_xlnm._FilterDatabase" localSheetId="1" hidden="1">'Overflow Comparison '!$D$2:$F$21</definedName>
  </definedNames>
  <calcPr calcId="191028"/>
  <pivotCaches>
    <pivotCache cacheId="1627" r:id="rId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6" i="5" l="1"/>
  <c r="G56" i="5"/>
  <c r="F56" i="5"/>
  <c r="E56" i="5"/>
  <c r="U55" i="5"/>
  <c r="V55" i="5" s="1"/>
  <c r="H55" i="5"/>
  <c r="G55" i="5"/>
  <c r="F55" i="5"/>
  <c r="E55" i="5"/>
  <c r="U54" i="5"/>
  <c r="V54" i="5" s="1"/>
  <c r="H54" i="5"/>
  <c r="G54" i="5"/>
  <c r="F54" i="5"/>
  <c r="E54" i="5"/>
  <c r="U53" i="5"/>
  <c r="V53" i="5" s="1"/>
  <c r="H53" i="5"/>
  <c r="G53" i="5"/>
  <c r="F53" i="5"/>
  <c r="E53" i="5"/>
  <c r="U52" i="5"/>
  <c r="V52" i="5" s="1"/>
  <c r="H52" i="5"/>
  <c r="G52" i="5"/>
  <c r="F52" i="5"/>
  <c r="E52" i="5"/>
  <c r="U51" i="5"/>
  <c r="V51" i="5" s="1"/>
  <c r="H51" i="5"/>
  <c r="G51" i="5"/>
  <c r="F51" i="5"/>
  <c r="E51" i="5"/>
  <c r="U50" i="5"/>
  <c r="V50" i="5" s="1"/>
  <c r="H50" i="5"/>
  <c r="G50" i="5"/>
  <c r="F50" i="5"/>
  <c r="E50" i="5"/>
  <c r="U49" i="5"/>
  <c r="V49" i="5" s="1"/>
  <c r="H46" i="5"/>
  <c r="G46" i="5"/>
  <c r="F46" i="5"/>
  <c r="E46" i="5"/>
  <c r="U45" i="5"/>
  <c r="V45" i="5" s="1"/>
  <c r="H45" i="5"/>
  <c r="G45" i="5"/>
  <c r="F45" i="5"/>
  <c r="E45" i="5"/>
  <c r="U44" i="5"/>
  <c r="V44" i="5" s="1"/>
  <c r="H44" i="5"/>
  <c r="G44" i="5"/>
  <c r="F44" i="5"/>
  <c r="E44" i="5"/>
  <c r="U43" i="5"/>
  <c r="V43" i="5" s="1"/>
  <c r="H43" i="5"/>
  <c r="G43" i="5"/>
  <c r="F43" i="5"/>
  <c r="E43" i="5"/>
  <c r="U42" i="5"/>
  <c r="V42" i="5" s="1"/>
  <c r="H42" i="5"/>
  <c r="G42" i="5"/>
  <c r="F42" i="5"/>
  <c r="E42" i="5"/>
  <c r="U41" i="5"/>
  <c r="V41" i="5" s="1"/>
  <c r="H38" i="5"/>
  <c r="G38" i="5"/>
  <c r="F38" i="5"/>
  <c r="E38" i="5"/>
  <c r="U37" i="5"/>
  <c r="V37" i="5" s="1"/>
  <c r="H37" i="5"/>
  <c r="G37" i="5"/>
  <c r="F37" i="5"/>
  <c r="E37" i="5"/>
  <c r="U36" i="5"/>
  <c r="V36" i="5" s="1"/>
  <c r="H36" i="5"/>
  <c r="G36" i="5"/>
  <c r="F36" i="5"/>
  <c r="E36" i="5"/>
  <c r="U35" i="5"/>
  <c r="V35" i="5" s="1"/>
  <c r="H35" i="5"/>
  <c r="G35" i="5"/>
  <c r="F35" i="5"/>
  <c r="E35" i="5"/>
  <c r="U34" i="5"/>
  <c r="V34" i="5" s="1"/>
  <c r="H34" i="5"/>
  <c r="G34" i="5"/>
  <c r="F34" i="5"/>
  <c r="E34" i="5"/>
  <c r="U33" i="5"/>
  <c r="V33" i="5" s="1"/>
  <c r="R30" i="5"/>
  <c r="S30" i="5" s="1"/>
  <c r="W29" i="5"/>
  <c r="V29" i="5"/>
  <c r="R29" i="5"/>
  <c r="S29" i="5" s="1"/>
  <c r="W28" i="5"/>
  <c r="V28" i="5"/>
  <c r="R28" i="5"/>
  <c r="S28" i="5" s="1"/>
  <c r="W27" i="5"/>
  <c r="V27" i="5"/>
  <c r="R27" i="5"/>
  <c r="S27" i="5" s="1"/>
  <c r="W26" i="5"/>
  <c r="V26" i="5"/>
  <c r="R26" i="5"/>
  <c r="S26" i="5" s="1"/>
  <c r="W25" i="5"/>
  <c r="W30" i="5" s="1"/>
  <c r="V25" i="5"/>
  <c r="V30" i="5" s="1"/>
  <c r="R25" i="5"/>
  <c r="S25" i="5" s="1"/>
  <c r="W24" i="5"/>
  <c r="V24" i="5"/>
  <c r="R24" i="5"/>
  <c r="S24" i="5" s="1"/>
  <c r="W23" i="5"/>
  <c r="V23" i="5"/>
  <c r="R23" i="5"/>
  <c r="S23" i="5" s="1"/>
  <c r="R20" i="5"/>
  <c r="S20" i="5" s="1"/>
  <c r="W19" i="5"/>
  <c r="V19" i="5"/>
  <c r="R19" i="5"/>
  <c r="S19" i="5" s="1"/>
  <c r="W18" i="5"/>
  <c r="V18" i="5"/>
  <c r="R18" i="5"/>
  <c r="S18" i="5" s="1"/>
  <c r="W17" i="5"/>
  <c r="V17" i="5"/>
  <c r="R17" i="5"/>
  <c r="S17" i="5" s="1"/>
  <c r="W16" i="5"/>
  <c r="V16" i="5"/>
  <c r="R16" i="5"/>
  <c r="S16" i="5" s="1"/>
  <c r="W15" i="5"/>
  <c r="W20" i="5" s="1"/>
  <c r="V15" i="5"/>
  <c r="V20" i="5" s="1"/>
  <c r="R15" i="5"/>
  <c r="S15" i="5" s="1"/>
  <c r="R12" i="5"/>
  <c r="S12" i="5" s="1"/>
  <c r="W11" i="5"/>
  <c r="V11" i="5"/>
  <c r="R11" i="5"/>
  <c r="S11" i="5" s="1"/>
  <c r="W10" i="5"/>
  <c r="V10" i="5"/>
  <c r="R10" i="5"/>
  <c r="S10" i="5" s="1"/>
  <c r="AE9" i="5"/>
  <c r="AD9" i="5"/>
  <c r="W9" i="5"/>
  <c r="V9" i="5"/>
  <c r="R9" i="5"/>
  <c r="S9" i="5" s="1"/>
  <c r="AE8" i="5"/>
  <c r="AD8" i="5"/>
  <c r="W8" i="5"/>
  <c r="V8" i="5"/>
  <c r="R8" i="5"/>
  <c r="S8" i="5" s="1"/>
  <c r="AE7" i="5"/>
  <c r="AD7" i="5"/>
  <c r="W7" i="5"/>
  <c r="W12" i="5" s="1"/>
  <c r="V7" i="5"/>
  <c r="V12" i="5" s="1"/>
  <c r="R7" i="5"/>
  <c r="S7" i="5" s="1"/>
  <c r="AA501" i="2"/>
  <c r="Z508" i="2"/>
  <c r="Z509" i="2"/>
  <c r="Z510" i="2"/>
  <c r="Z511" i="2"/>
  <c r="Z512" i="2"/>
  <c r="Z513" i="2"/>
  <c r="Z514" i="2"/>
  <c r="Z515" i="2"/>
  <c r="Z516" i="2"/>
  <c r="Z517" i="2"/>
  <c r="Z518" i="2"/>
  <c r="Z519" i="2"/>
  <c r="Z520" i="2"/>
  <c r="Z521" i="2"/>
  <c r="Z522" i="2"/>
  <c r="Z523" i="2"/>
  <c r="Z524" i="2"/>
  <c r="Z525" i="2"/>
  <c r="Z526" i="2"/>
  <c r="Z527" i="2"/>
  <c r="Z528" i="2"/>
  <c r="Z529" i="2"/>
  <c r="Z530" i="2"/>
  <c r="Z531" i="2"/>
  <c r="Z532" i="2"/>
  <c r="Z533" i="2"/>
  <c r="Z534" i="2"/>
  <c r="Z535" i="2"/>
  <c r="Z536" i="2"/>
  <c r="Z537" i="2"/>
  <c r="Z538" i="2"/>
  <c r="Z539" i="2"/>
  <c r="Z540" i="2"/>
  <c r="Z541" i="2"/>
  <c r="Z542" i="2"/>
  <c r="Z543" i="2"/>
  <c r="Z544" i="2"/>
  <c r="Z545" i="2"/>
  <c r="Z546" i="2"/>
  <c r="Z547" i="2"/>
  <c r="Z548" i="2"/>
  <c r="Z549" i="2"/>
  <c r="Z550" i="2"/>
  <c r="Z551" i="2"/>
  <c r="Z552" i="2"/>
  <c r="Z553" i="2"/>
  <c r="Z554" i="2"/>
  <c r="Z555" i="2"/>
  <c r="Z556" i="2"/>
  <c r="Z557" i="2"/>
  <c r="Z558" i="2"/>
  <c r="Z559" i="2"/>
  <c r="Z560" i="2"/>
  <c r="Z561" i="2"/>
  <c r="Z562" i="2"/>
  <c r="Z563" i="2"/>
  <c r="Z564" i="2"/>
  <c r="Z565" i="2"/>
  <c r="Z566" i="2"/>
  <c r="Z567" i="2"/>
  <c r="Z568" i="2"/>
  <c r="Z569" i="2"/>
  <c r="Z570" i="2"/>
  <c r="Z571" i="2"/>
  <c r="Z572" i="2"/>
  <c r="Z573" i="2"/>
  <c r="Z574" i="2"/>
  <c r="Z575" i="2"/>
  <c r="Z576" i="2"/>
  <c r="Z577" i="2"/>
  <c r="Z578" i="2"/>
  <c r="Z579" i="2"/>
  <c r="Z580" i="2"/>
  <c r="Z581" i="2"/>
  <c r="Z582" i="2"/>
  <c r="Z583" i="2"/>
  <c r="Z584" i="2"/>
  <c r="Z585" i="2"/>
  <c r="Z586" i="2"/>
  <c r="Z587" i="2"/>
  <c r="Z588" i="2"/>
  <c r="Z589" i="2"/>
  <c r="Z590" i="2"/>
  <c r="Z591" i="2"/>
  <c r="Z592" i="2"/>
  <c r="Z593" i="2"/>
  <c r="Z594" i="2"/>
  <c r="Z595" i="2"/>
  <c r="Z596" i="2"/>
  <c r="Z597" i="2"/>
  <c r="Z598" i="2"/>
  <c r="Z599" i="2"/>
  <c r="Z600" i="2"/>
  <c r="Z601" i="2"/>
  <c r="Z602" i="2"/>
  <c r="Z603" i="2"/>
  <c r="Z604" i="2"/>
  <c r="Z605" i="2"/>
  <c r="Z606" i="2"/>
  <c r="Z607" i="2"/>
  <c r="Z608" i="2"/>
  <c r="Z609" i="2"/>
  <c r="Z610" i="2"/>
  <c r="Z611" i="2"/>
  <c r="Z612" i="2"/>
  <c r="Z613" i="2"/>
  <c r="Z614" i="2"/>
  <c r="Z615" i="2"/>
  <c r="Z616" i="2"/>
  <c r="Z617" i="2"/>
  <c r="Z618" i="2"/>
  <c r="Z619" i="2"/>
  <c r="Z620" i="2"/>
  <c r="Z621" i="2"/>
  <c r="Z622" i="2"/>
  <c r="Z623" i="2"/>
  <c r="Z624" i="2"/>
  <c r="Z625" i="2"/>
  <c r="Z626" i="2"/>
  <c r="Z627" i="2"/>
  <c r="Z628" i="2"/>
  <c r="Z629" i="2"/>
  <c r="Z630" i="2"/>
  <c r="Z631" i="2"/>
  <c r="Z632" i="2"/>
  <c r="Z633" i="2"/>
  <c r="Z634" i="2"/>
  <c r="Z635" i="2"/>
  <c r="Z636" i="2"/>
  <c r="Z637" i="2"/>
  <c r="Z638" i="2"/>
  <c r="Z639" i="2"/>
  <c r="Z640" i="2"/>
  <c r="Z641" i="2"/>
  <c r="Z642" i="2"/>
  <c r="Z643" i="2"/>
  <c r="Z644" i="2"/>
  <c r="Z645" i="2"/>
  <c r="Z646" i="2"/>
  <c r="Z647" i="2"/>
  <c r="Z648" i="2"/>
  <c r="Z649" i="2"/>
  <c r="Z650" i="2"/>
  <c r="Z651" i="2"/>
  <c r="Z652" i="2"/>
  <c r="Z653" i="2"/>
  <c r="Z654" i="2"/>
  <c r="Z655" i="2"/>
  <c r="Z656" i="2"/>
  <c r="Z657" i="2"/>
  <c r="Z658" i="2"/>
  <c r="Z659" i="2"/>
  <c r="Z660" i="2"/>
  <c r="Z661" i="2"/>
  <c r="Z662" i="2"/>
  <c r="Z663" i="2"/>
  <c r="Z505" i="2"/>
  <c r="Z506" i="2"/>
  <c r="Z507" i="2"/>
  <c r="Z502" i="2"/>
  <c r="Z503" i="2"/>
  <c r="Z504" i="2"/>
  <c r="Z501" i="2"/>
  <c r="V501" i="2"/>
  <c r="G143" i="3"/>
</calcChain>
</file>

<file path=xl/sharedStrings.xml><?xml version="1.0" encoding="utf-8"?>
<sst xmlns="http://schemas.openxmlformats.org/spreadsheetml/2006/main" count="9353" uniqueCount="2124">
  <si>
    <t>ReportNumber</t>
  </si>
  <si>
    <t>IncidentDate</t>
  </si>
  <si>
    <t>IncidentTime</t>
  </si>
  <si>
    <t>AmPm</t>
  </si>
  <si>
    <t>ReportClass</t>
  </si>
  <si>
    <t>EventType</t>
  </si>
  <si>
    <t>PermitteeClass</t>
  </si>
  <si>
    <t>PermitteeName</t>
  </si>
  <si>
    <t>PermitteeId</t>
  </si>
  <si>
    <t>OutfallId</t>
  </si>
  <si>
    <t>Municipality</t>
  </si>
  <si>
    <t>ReportingType</t>
  </si>
  <si>
    <t>Location</t>
  </si>
  <si>
    <t>Latitude</t>
  </si>
  <si>
    <t>Longitude</t>
  </si>
  <si>
    <t>WaterBody</t>
  </si>
  <si>
    <t>WaterBodyDescription</t>
  </si>
  <si>
    <t>VolumnOfEvent</t>
  </si>
  <si>
    <t>RainfallData</t>
  </si>
  <si>
    <t>Hours</t>
  </si>
  <si>
    <t>Minutes</t>
  </si>
  <si>
    <t>AdditionalInformation</t>
  </si>
  <si>
    <t>SubmittedDate</t>
  </si>
  <si>
    <t>ParentIncidentId</t>
  </si>
  <si>
    <t>22000315-1</t>
  </si>
  <si>
    <t>08/23/2022</t>
  </si>
  <si>
    <t>12:26</t>
  </si>
  <si>
    <t>PM</t>
  </si>
  <si>
    <t>Verified Data Report</t>
  </si>
  <si>
    <t>CSO – UnTreated</t>
  </si>
  <si>
    <t>CSO</t>
  </si>
  <si>
    <t>CITY OF FALL RIVER</t>
  </si>
  <si>
    <t>MA0100382</t>
  </si>
  <si>
    <t>FAL002</t>
  </si>
  <si>
    <t>FALL RIVER</t>
  </si>
  <si>
    <t>MT HOPE AVE</t>
  </si>
  <si>
    <t>MOUNT HOPE BAY</t>
  </si>
  <si>
    <t>0</t>
  </si>
  <si>
    <t>0.00</t>
  </si>
  <si>
    <t>9/9/2022 11:14:38 AM</t>
  </si>
  <si>
    <t>22000295-1</t>
  </si>
  <si>
    <t>08/12/2022</t>
  </si>
  <si>
    <t>22:06</t>
  </si>
  <si>
    <t>9/9/2022 8:22:01 AM</t>
  </si>
  <si>
    <t>22000356</t>
  </si>
  <si>
    <t>07/14/2022</t>
  </si>
  <si>
    <t>7:35</t>
  </si>
  <si>
    <t>CITY OF NEW BEDFORD</t>
  </si>
  <si>
    <t>MA0100781</t>
  </si>
  <si>
    <t>NEW017</t>
  </si>
  <si>
    <t>NEW BEDFORD</t>
  </si>
  <si>
    <t>DAVID ST &amp; RFB</t>
  </si>
  <si>
    <t>OUTER NEW BEDFORD HARBOR</t>
  </si>
  <si>
    <t>10</t>
  </si>
  <si>
    <t>8/29/2022 7:22:10 AM</t>
  </si>
  <si>
    <t>22000353</t>
  </si>
  <si>
    <t>07/12/2022</t>
  </si>
  <si>
    <t>1:15</t>
  </si>
  <si>
    <t>NEW022</t>
  </si>
  <si>
    <t>SAWYER ST AT ACUSHNET R</t>
  </si>
  <si>
    <t>ACUSHNET RIVER</t>
  </si>
  <si>
    <t>40</t>
  </si>
  <si>
    <t>8/29/2022 7:16:57 AM</t>
  </si>
  <si>
    <t>22000214</t>
  </si>
  <si>
    <t>07/19/2022</t>
  </si>
  <si>
    <t>1:10</t>
  </si>
  <si>
    <t>AM</t>
  </si>
  <si>
    <t>LOWELL REGIONAL WASTEWATER UTILITY</t>
  </si>
  <si>
    <t>MA0100633</t>
  </si>
  <si>
    <t>LOW011</t>
  </si>
  <si>
    <t>LOWELL</t>
  </si>
  <si>
    <t>READ STREET</t>
  </si>
  <si>
    <t>MERRIMACK RIVER</t>
  </si>
  <si>
    <t>10000</t>
  </si>
  <si>
    <t>0.47</t>
  </si>
  <si>
    <t>5</t>
  </si>
  <si>
    <t>8/11/2022 1:48:49 PM</t>
  </si>
  <si>
    <t>22000222</t>
  </si>
  <si>
    <t>07/28/2022</t>
  </si>
  <si>
    <t>9:23</t>
  </si>
  <si>
    <t>0.76</t>
  </si>
  <si>
    <t>6</t>
  </si>
  <si>
    <t>8/11/2022 2:14:29 PM</t>
  </si>
  <si>
    <t>22000355</t>
  </si>
  <si>
    <t>07/13/2022</t>
  </si>
  <si>
    <t>8:00</t>
  </si>
  <si>
    <t>NEW013</t>
  </si>
  <si>
    <t>AQUIDNECK &amp; RFB</t>
  </si>
  <si>
    <t>1</t>
  </si>
  <si>
    <t>20</t>
  </si>
  <si>
    <t>8/29/2022 7:20:46 AM</t>
  </si>
  <si>
    <t>22000255</t>
  </si>
  <si>
    <t>6:15</t>
  </si>
  <si>
    <t>SPRINGFIELD WATER &amp; SEWER COMMISSION</t>
  </si>
  <si>
    <t>MA0101613</t>
  </si>
  <si>
    <t>SPR015B</t>
  </si>
  <si>
    <t>SPRINGFIELD</t>
  </si>
  <si>
    <t>UNION ST.</t>
  </si>
  <si>
    <t>CONNECTICUT R.</t>
  </si>
  <si>
    <t>0.62</t>
  </si>
  <si>
    <t>25</t>
  </si>
  <si>
    <t>8/12/2022 9:18:30 PM</t>
  </si>
  <si>
    <t>22000351</t>
  </si>
  <si>
    <t>07/07/2022</t>
  </si>
  <si>
    <t>2:19</t>
  </si>
  <si>
    <t>NEW018</t>
  </si>
  <si>
    <t>COVE ST AND E. RODNEY FRENCH BLVD</t>
  </si>
  <si>
    <t>100000</t>
  </si>
  <si>
    <t>0.05</t>
  </si>
  <si>
    <t>36</t>
  </si>
  <si>
    <t>8/29/2022 7:12:20 AM</t>
  </si>
  <si>
    <t>22000228</t>
  </si>
  <si>
    <t>10:06</t>
  </si>
  <si>
    <t>LOW027</t>
  </si>
  <si>
    <t>TILDEN STREET</t>
  </si>
  <si>
    <t>1060000</t>
  </si>
  <si>
    <t>47</t>
  </si>
  <si>
    <t>8/11/2022 2:25:37 PM</t>
  </si>
  <si>
    <t>22000275</t>
  </si>
  <si>
    <t>SPR036A</t>
  </si>
  <si>
    <t>PINEVALE &amp; WATER ST</t>
  </si>
  <si>
    <t>CHICOPEE R.</t>
  </si>
  <si>
    <t>107000</t>
  </si>
  <si>
    <t>0.84</t>
  </si>
  <si>
    <t>8/12/2022 9:39:13 PM</t>
  </si>
  <si>
    <t>22000254</t>
  </si>
  <si>
    <t>7:50</t>
  </si>
  <si>
    <t>SPR015A</t>
  </si>
  <si>
    <t>1119000</t>
  </si>
  <si>
    <t>1.35</t>
  </si>
  <si>
    <t>8/12/2022 9:17:25 PM</t>
  </si>
  <si>
    <t>22000366-1</t>
  </si>
  <si>
    <t>08/31/2022</t>
  </si>
  <si>
    <t>5:17</t>
  </si>
  <si>
    <t>FAL011</t>
  </si>
  <si>
    <t>PRESIDENT AVE</t>
  </si>
  <si>
    <t>TAUNTON RIVER</t>
  </si>
  <si>
    <t>120000</t>
  </si>
  <si>
    <t>0.31</t>
  </si>
  <si>
    <t>9/9/2022 12:26:52 PM</t>
  </si>
  <si>
    <t>22000286</t>
  </si>
  <si>
    <t>07/18/2022</t>
  </si>
  <si>
    <t>11:10</t>
  </si>
  <si>
    <t>SPR046</t>
  </si>
  <si>
    <t>BELMONT ST.</t>
  </si>
  <si>
    <t>MILL R.</t>
  </si>
  <si>
    <t>0.86</t>
  </si>
  <si>
    <t>8/12/2022 9:49:57 PM</t>
  </si>
  <si>
    <t>22000345-1</t>
  </si>
  <si>
    <t>08/26/2022</t>
  </si>
  <si>
    <t>20:07</t>
  </si>
  <si>
    <t>0.19</t>
  </si>
  <si>
    <t>9/9/2022 11:25:02 AM</t>
  </si>
  <si>
    <t>22000272</t>
  </si>
  <si>
    <t>7:55</t>
  </si>
  <si>
    <t>SPR034</t>
  </si>
  <si>
    <t>MAIN ST.</t>
  </si>
  <si>
    <t>1.21</t>
  </si>
  <si>
    <t>8/12/2022 9:36:14 PM</t>
  </si>
  <si>
    <t>22000362-1</t>
  </si>
  <si>
    <t>5:16</t>
  </si>
  <si>
    <t>FAL004</t>
  </si>
  <si>
    <t>BIRCH ST</t>
  </si>
  <si>
    <t>122233</t>
  </si>
  <si>
    <t>50</t>
  </si>
  <si>
    <t>9/9/2022 11:35:48 AM</t>
  </si>
  <si>
    <t>22000470</t>
  </si>
  <si>
    <t>FAL014</t>
  </si>
  <si>
    <t>ALSTON ST</t>
  </si>
  <si>
    <t>9/9/2022 12:34:33 PM</t>
  </si>
  <si>
    <t>22000449</t>
  </si>
  <si>
    <t>08/07/2022</t>
  </si>
  <si>
    <t>5:45</t>
  </si>
  <si>
    <t>SPR045</t>
  </si>
  <si>
    <t>FORT PLEASANT AVE.</t>
  </si>
  <si>
    <t>123000</t>
  </si>
  <si>
    <t>0.34</t>
  </si>
  <si>
    <t>9/7/2022 2:08:18 PM</t>
  </si>
  <si>
    <t>22000451</t>
  </si>
  <si>
    <t>12:05</t>
  </si>
  <si>
    <t>124000</t>
  </si>
  <si>
    <t>30</t>
  </si>
  <si>
    <t>9/7/2022 2:09:53 PM</t>
  </si>
  <si>
    <t>22000215</t>
  </si>
  <si>
    <t>1260000</t>
  </si>
  <si>
    <t>44</t>
  </si>
  <si>
    <t>8/11/2022 1:52:06 PM</t>
  </si>
  <si>
    <t>22000105-1</t>
  </si>
  <si>
    <t>1:35</t>
  </si>
  <si>
    <t>CITY OF HAVERHILL</t>
  </si>
  <si>
    <t>MA0101621</t>
  </si>
  <si>
    <t>HAV041</t>
  </si>
  <si>
    <t>HAVERHILL</t>
  </si>
  <si>
    <t>CHESTNUT ST</t>
  </si>
  <si>
    <t>12995</t>
  </si>
  <si>
    <t>0.40</t>
  </si>
  <si>
    <t>8/4/2022 2:16:03 PM</t>
  </si>
  <si>
    <t>22000446</t>
  </si>
  <si>
    <t>3:55</t>
  </si>
  <si>
    <t>SPR025</t>
  </si>
  <si>
    <t>ALLEN &amp; OAKLAND STS.</t>
  </si>
  <si>
    <t>13000</t>
  </si>
  <si>
    <t>0.33</t>
  </si>
  <si>
    <t>15</t>
  </si>
  <si>
    <t>9/7/2022 2:05:59 PM</t>
  </si>
  <si>
    <t>22000252</t>
  </si>
  <si>
    <t>6:30</t>
  </si>
  <si>
    <t>8/12/2022 9:15:24 PM</t>
  </si>
  <si>
    <t>22000227</t>
  </si>
  <si>
    <t>9:44</t>
  </si>
  <si>
    <t>LOW008</t>
  </si>
  <si>
    <t>WEST STREET</t>
  </si>
  <si>
    <t>1300000</t>
  </si>
  <si>
    <t>24</t>
  </si>
  <si>
    <t>8/11/2022 2:23:46 PM</t>
  </si>
  <si>
    <t>22000298-1</t>
  </si>
  <si>
    <t>08/22/2022</t>
  </si>
  <si>
    <t>9:06</t>
  </si>
  <si>
    <t>FAL010</t>
  </si>
  <si>
    <t>CITY PIER</t>
  </si>
  <si>
    <t>13366</t>
  </si>
  <si>
    <t>0.02</t>
  </si>
  <si>
    <t>9/9/2022 11:10:43 AM</t>
  </si>
  <si>
    <t>22000196-1</t>
  </si>
  <si>
    <t>08/09/2022</t>
  </si>
  <si>
    <t>18:42</t>
  </si>
  <si>
    <t>1336606</t>
  </si>
  <si>
    <t>0.81</t>
  </si>
  <si>
    <t>9/9/2022 9:18:16 AM</t>
  </si>
  <si>
    <t>22000273</t>
  </si>
  <si>
    <t>12:15</t>
  </si>
  <si>
    <t>SPR035</t>
  </si>
  <si>
    <t>FRONT &amp; OAK ST.</t>
  </si>
  <si>
    <t>136000</t>
  </si>
  <si>
    <t>8/12/2022 9:37:12 PM</t>
  </si>
  <si>
    <t>22000198-1</t>
  </si>
  <si>
    <t>18:18</t>
  </si>
  <si>
    <t>FAL005</t>
  </si>
  <si>
    <t>RIVERVIEW</t>
  </si>
  <si>
    <t>136616</t>
  </si>
  <si>
    <t>9/9/2022 9:28:36 AM</t>
  </si>
  <si>
    <t>22000253</t>
  </si>
  <si>
    <t>1:45</t>
  </si>
  <si>
    <t>14000</t>
  </si>
  <si>
    <t>1.10</t>
  </si>
  <si>
    <t>8/12/2022 9:16:22 PM</t>
  </si>
  <si>
    <t>22000206-1</t>
  </si>
  <si>
    <t>08/10/2022</t>
  </si>
  <si>
    <t>0:38</t>
  </si>
  <si>
    <t>FAL013</t>
  </si>
  <si>
    <t>COVE ST</t>
  </si>
  <si>
    <t>1439</t>
  </si>
  <si>
    <t>0.06</t>
  </si>
  <si>
    <t>9/9/2022 10:13:10 AM</t>
  </si>
  <si>
    <t>22000439</t>
  </si>
  <si>
    <t>SPR014</t>
  </si>
  <si>
    <t>ELM ST.</t>
  </si>
  <si>
    <t>15000</t>
  </si>
  <si>
    <t>0.17</t>
  </si>
  <si>
    <t>9/7/2022 1:59:39 PM</t>
  </si>
  <si>
    <t>22000208-1</t>
  </si>
  <si>
    <t>19:01</t>
  </si>
  <si>
    <t>153802</t>
  </si>
  <si>
    <t>9/9/2022 10:16:38 AM</t>
  </si>
  <si>
    <t>22000442</t>
  </si>
  <si>
    <t>3:05</t>
  </si>
  <si>
    <t>SPR016</t>
  </si>
  <si>
    <t>YORK ST.</t>
  </si>
  <si>
    <t>1552000</t>
  </si>
  <si>
    <t>0.99</t>
  </si>
  <si>
    <t>55</t>
  </si>
  <si>
    <t>9/7/2022 2:01:51 PM</t>
  </si>
  <si>
    <t>22000283</t>
  </si>
  <si>
    <t>8:05</t>
  </si>
  <si>
    <t>1590000</t>
  </si>
  <si>
    <t>8/12/2022 9:47:05 PM</t>
  </si>
  <si>
    <t>22000444</t>
  </si>
  <si>
    <t>SPR017</t>
  </si>
  <si>
    <t>FORT PLEASANT (BLAKE HILL)</t>
  </si>
  <si>
    <t>16000</t>
  </si>
  <si>
    <t>9/7/2022 2:04:31 PM</t>
  </si>
  <si>
    <t>22000245</t>
  </si>
  <si>
    <t>6:05</t>
  </si>
  <si>
    <t>SPR013</t>
  </si>
  <si>
    <t>BRIDGE ST.</t>
  </si>
  <si>
    <t>1604000</t>
  </si>
  <si>
    <t>8/12/2022 9:08:22 PM</t>
  </si>
  <si>
    <t>22000209-1</t>
  </si>
  <si>
    <t>18:26</t>
  </si>
  <si>
    <t>FAL019</t>
  </si>
  <si>
    <t>CANAL ST</t>
  </si>
  <si>
    <t>QUEQUECHAN RIVER</t>
  </si>
  <si>
    <t>161947</t>
  </si>
  <si>
    <t>9/9/2022 10:20:06 AM</t>
  </si>
  <si>
    <t>22000294</t>
  </si>
  <si>
    <t>SPR049</t>
  </si>
  <si>
    <t>SPRINGFIELD ST.</t>
  </si>
  <si>
    <t>164000</t>
  </si>
  <si>
    <t>45</t>
  </si>
  <si>
    <t>8/12/2022 9:57:31 PM</t>
  </si>
  <si>
    <t>22000226</t>
  </si>
  <si>
    <t>9:41</t>
  </si>
  <si>
    <t>LOW030-2</t>
  </si>
  <si>
    <t>MERRIMACK STATION</t>
  </si>
  <si>
    <t>MERIMACK RIVER</t>
  </si>
  <si>
    <t>1680000</t>
  </si>
  <si>
    <t>8/11/2022 2:22:39 PM</t>
  </si>
  <si>
    <t>22000235</t>
  </si>
  <si>
    <t>SPR010</t>
  </si>
  <si>
    <t>CLINTON ST.</t>
  </si>
  <si>
    <t>1686000</t>
  </si>
  <si>
    <t>1.13</t>
  </si>
  <si>
    <t>7</t>
  </si>
  <si>
    <t>14</t>
  </si>
  <si>
    <t>8/12/2022 8:56:55 PM</t>
  </si>
  <si>
    <t>22000433</t>
  </si>
  <si>
    <t>3:40</t>
  </si>
  <si>
    <t>1688000</t>
  </si>
  <si>
    <t>9/7/2022 1:55:01 PM</t>
  </si>
  <si>
    <t>22000276</t>
  </si>
  <si>
    <t>12:20</t>
  </si>
  <si>
    <t>174000</t>
  </si>
  <si>
    <t>8/12/2022 9:40:07 PM</t>
  </si>
  <si>
    <t>22000443</t>
  </si>
  <si>
    <t>4:00</t>
  </si>
  <si>
    <t>177000</t>
  </si>
  <si>
    <t>2</t>
  </si>
  <si>
    <t>9/7/2022 2:03:49 PM</t>
  </si>
  <si>
    <t>22000278</t>
  </si>
  <si>
    <t>SPR037</t>
  </si>
  <si>
    <t>CEDAR ST.</t>
  </si>
  <si>
    <t>18000</t>
  </si>
  <si>
    <t>8/12/2022 9:41:58 PM</t>
  </si>
  <si>
    <t>22000266</t>
  </si>
  <si>
    <t>12:10</t>
  </si>
  <si>
    <t>SPR024</t>
  </si>
  <si>
    <t>RIFLE &amp; CENTRAL STS.</t>
  </si>
  <si>
    <t>0.21</t>
  </si>
  <si>
    <t>8/12/2022 9:30:16 PM</t>
  </si>
  <si>
    <t>22000217</t>
  </si>
  <si>
    <t>1:26</t>
  </si>
  <si>
    <t>1800000</t>
  </si>
  <si>
    <t>33</t>
  </si>
  <si>
    <t>8/11/2022 2:01:21 PM</t>
  </si>
  <si>
    <t>22000269</t>
  </si>
  <si>
    <t>181000</t>
  </si>
  <si>
    <t>8/12/2022 9:33:28 PM</t>
  </si>
  <si>
    <t>22000257</t>
  </si>
  <si>
    <t>183000</t>
  </si>
  <si>
    <t>8/12/2022 9:20:39 PM</t>
  </si>
  <si>
    <t>22000435</t>
  </si>
  <si>
    <t>3:25</t>
  </si>
  <si>
    <t>SPR012</t>
  </si>
  <si>
    <t>WORTHINGTON ST.</t>
  </si>
  <si>
    <t>1904000</t>
  </si>
  <si>
    <t>3</t>
  </si>
  <si>
    <t>9/7/2022 1:56:32 PM</t>
  </si>
  <si>
    <t>22000236</t>
  </si>
  <si>
    <t>2:35</t>
  </si>
  <si>
    <t>1974000</t>
  </si>
  <si>
    <t>4</t>
  </si>
  <si>
    <t>8/12/2022 8:58:00 PM</t>
  </si>
  <si>
    <t>22000292</t>
  </si>
  <si>
    <t>199000</t>
  </si>
  <si>
    <t>0.95</t>
  </si>
  <si>
    <t>8/12/2022 9:55:36 PM</t>
  </si>
  <si>
    <t>22000453</t>
  </si>
  <si>
    <t>3:50</t>
  </si>
  <si>
    <t>2000</t>
  </si>
  <si>
    <t>0.54</t>
  </si>
  <si>
    <t>9/7/2022 2:11:32 PM</t>
  </si>
  <si>
    <t>22000357</t>
  </si>
  <si>
    <t>8:50</t>
  </si>
  <si>
    <t>20000</t>
  </si>
  <si>
    <t>8/29/2022 7:23:16 AM</t>
  </si>
  <si>
    <t>22000452</t>
  </si>
  <si>
    <t>5:40</t>
  </si>
  <si>
    <t>9/7/2022 2:10:35 PM</t>
  </si>
  <si>
    <t>22000363-1</t>
  </si>
  <si>
    <t>5:23</t>
  </si>
  <si>
    <t>201419</t>
  </si>
  <si>
    <t>9/9/2022 11:38:30 AM</t>
  </si>
  <si>
    <t>22000241</t>
  </si>
  <si>
    <t>2053000</t>
  </si>
  <si>
    <t>8/12/2022 9:03:30 PM</t>
  </si>
  <si>
    <t>22000354</t>
  </si>
  <si>
    <t>6:00</t>
  </si>
  <si>
    <t>2080000</t>
  </si>
  <si>
    <t>8/29/2022 7:19:02 AM</t>
  </si>
  <si>
    <t>22000262</t>
  </si>
  <si>
    <t>21000</t>
  </si>
  <si>
    <t>0.56</t>
  </si>
  <si>
    <t>8/12/2022 9:25:53 PM</t>
  </si>
  <si>
    <t>22000457</t>
  </si>
  <si>
    <t>11:45</t>
  </si>
  <si>
    <t>22000</t>
  </si>
  <si>
    <t>9/7/2022 2:15:00 PM</t>
  </si>
  <si>
    <t>22000220</t>
  </si>
  <si>
    <t>2280000</t>
  </si>
  <si>
    <t>49</t>
  </si>
  <si>
    <t>8/11/2022 2:07:37 PM</t>
  </si>
  <si>
    <t>22000350</t>
  </si>
  <si>
    <t>07/06/2022</t>
  </si>
  <si>
    <t>12:30</t>
  </si>
  <si>
    <t>NEW003</t>
  </si>
  <si>
    <t>COVE RD &amp; PADNARAM AVE</t>
  </si>
  <si>
    <t>CLARK COVE</t>
  </si>
  <si>
    <t>230000</t>
  </si>
  <si>
    <t>0.04</t>
  </si>
  <si>
    <t>12</t>
  </si>
  <si>
    <t>8/29/2022 7:08:52 AM</t>
  </si>
  <si>
    <t>22000015-1</t>
  </si>
  <si>
    <t>0:30</t>
  </si>
  <si>
    <t>CSO – Treated</t>
  </si>
  <si>
    <t>2313</t>
  </si>
  <si>
    <t>0.32</t>
  </si>
  <si>
    <t>8/4/2022 2:04:54 PM</t>
  </si>
  <si>
    <t>22000246</t>
  </si>
  <si>
    <t>11:50</t>
  </si>
  <si>
    <t>2329000</t>
  </si>
  <si>
    <t>8/12/2022 9:09:25 PM</t>
  </si>
  <si>
    <t>22000259</t>
  </si>
  <si>
    <t>6:10</t>
  </si>
  <si>
    <t>2330000</t>
  </si>
  <si>
    <t>8/12/2022 9:22:47 PM</t>
  </si>
  <si>
    <t>22000242</t>
  </si>
  <si>
    <t>2:05</t>
  </si>
  <si>
    <t>2368000</t>
  </si>
  <si>
    <t>8/12/2022 9:05:10 PM</t>
  </si>
  <si>
    <t>22000281</t>
  </si>
  <si>
    <t>238000</t>
  </si>
  <si>
    <t>8/12/2022 9:45:03 PM</t>
  </si>
  <si>
    <t>22000440</t>
  </si>
  <si>
    <t>10:15</t>
  </si>
  <si>
    <t>24000</t>
  </si>
  <si>
    <t>0.58</t>
  </si>
  <si>
    <t>9/7/2022 2:00:25 PM</t>
  </si>
  <si>
    <t>22000225</t>
  </si>
  <si>
    <t>9:39</t>
  </si>
  <si>
    <t>LOW002</t>
  </si>
  <si>
    <t>WALKER STREET</t>
  </si>
  <si>
    <t>240000</t>
  </si>
  <si>
    <t>23</t>
  </si>
  <si>
    <t>8/11/2022 2:21:25 PM</t>
  </si>
  <si>
    <t>22000343-1</t>
  </si>
  <si>
    <t>20:21</t>
  </si>
  <si>
    <t>249314</t>
  </si>
  <si>
    <t>9/9/2022 11:17:32 AM</t>
  </si>
  <si>
    <t>22000202-2</t>
  </si>
  <si>
    <t>18:58</t>
  </si>
  <si>
    <t>FAL009</t>
  </si>
  <si>
    <t>CENTRAL ST AT INTERSECTION W VIADUCT</t>
  </si>
  <si>
    <t>260280</t>
  </si>
  <si>
    <t>9/9/2022 10:00:57 AM</t>
  </si>
  <si>
    <t>22000288</t>
  </si>
  <si>
    <t>5:10</t>
  </si>
  <si>
    <t>SPR048</t>
  </si>
  <si>
    <t>ALLEN &amp; RIFLE STS.</t>
  </si>
  <si>
    <t>261000</t>
  </si>
  <si>
    <t>8/12/2022 9:51:54 PM</t>
  </si>
  <si>
    <t>22000365-1</t>
  </si>
  <si>
    <t>5:03</t>
  </si>
  <si>
    <t>267148</t>
  </si>
  <si>
    <t>9/9/2022 11:43:44 AM</t>
  </si>
  <si>
    <t>22000282</t>
  </si>
  <si>
    <t>287000</t>
  </si>
  <si>
    <t>35</t>
  </si>
  <si>
    <t>8/12/2022 9:46:05 PM</t>
  </si>
  <si>
    <t>22000456</t>
  </si>
  <si>
    <t>08/05/2022</t>
  </si>
  <si>
    <t>3:10</t>
  </si>
  <si>
    <t>29000</t>
  </si>
  <si>
    <t>0.13</t>
  </si>
  <si>
    <t>9/7/2022 2:14:05 PM</t>
  </si>
  <si>
    <t>22000219</t>
  </si>
  <si>
    <t>1:42</t>
  </si>
  <si>
    <t>LOW030-1</t>
  </si>
  <si>
    <t>BARASFORD AVE</t>
  </si>
  <si>
    <t>290000</t>
  </si>
  <si>
    <t>11</t>
  </si>
  <si>
    <t>8/11/2022 2:06:14 PM</t>
  </si>
  <si>
    <t>22000238</t>
  </si>
  <si>
    <t>SPR011</t>
  </si>
  <si>
    <t>LIBERTY ST.</t>
  </si>
  <si>
    <t>29229</t>
  </si>
  <si>
    <t>0.46</t>
  </si>
  <si>
    <t>8/12/2022 9:00:15 PM</t>
  </si>
  <si>
    <t>22000471</t>
  </si>
  <si>
    <t>3:32</t>
  </si>
  <si>
    <t>Partially Treated – Blended</t>
  </si>
  <si>
    <t>035</t>
  </si>
  <si>
    <t>Other</t>
  </si>
  <si>
    <t>42.64844804</t>
  </si>
  <si>
    <t>-71.28746603</t>
  </si>
  <si>
    <t>2980000</t>
  </si>
  <si>
    <t>0.14</t>
  </si>
  <si>
    <t>9/9/2022 4:56:40 PM</t>
  </si>
  <si>
    <t>22000361-1</t>
  </si>
  <si>
    <t>5:12</t>
  </si>
  <si>
    <t>30223</t>
  </si>
  <si>
    <t>9/9/2022 11:31:17 AM</t>
  </si>
  <si>
    <t>22000239</t>
  </si>
  <si>
    <t>8:10</t>
  </si>
  <si>
    <t>318047</t>
  </si>
  <si>
    <t>8/12/2022 9:01:18 PM</t>
  </si>
  <si>
    <t>22000260</t>
  </si>
  <si>
    <t>2:15</t>
  </si>
  <si>
    <t>3259000</t>
  </si>
  <si>
    <t>8/12/2022 9:23:42 PM</t>
  </si>
  <si>
    <t>22000455</t>
  </si>
  <si>
    <t>12:00</t>
  </si>
  <si>
    <t>33000</t>
  </si>
  <si>
    <t>9/7/2022 2:13:03 PM</t>
  </si>
  <si>
    <t>22000434</t>
  </si>
  <si>
    <t>08/11/2022</t>
  </si>
  <si>
    <t>10:35</t>
  </si>
  <si>
    <t>335000</t>
  </si>
  <si>
    <t>0.24</t>
  </si>
  <si>
    <t>9/7/2022 1:55:48 PM</t>
  </si>
  <si>
    <t>22000438</t>
  </si>
  <si>
    <t>3:30</t>
  </si>
  <si>
    <t>336000</t>
  </si>
  <si>
    <t>9/7/2022 1:58:49 PM</t>
  </si>
  <si>
    <t>22000064-1</t>
  </si>
  <si>
    <t>1:20</t>
  </si>
  <si>
    <t>HAV021H</t>
  </si>
  <si>
    <t>WINTER AND HALE</t>
  </si>
  <si>
    <t>LITTLE RIVER</t>
  </si>
  <si>
    <t>33949</t>
  </si>
  <si>
    <t>0.38</t>
  </si>
  <si>
    <t>8/4/2022 2:02:30 PM</t>
  </si>
  <si>
    <t>22000223</t>
  </si>
  <si>
    <t>LOW020</t>
  </si>
  <si>
    <t>WARREN STREET</t>
  </si>
  <si>
    <t>CONCORD RIVER</t>
  </si>
  <si>
    <t>3460000</t>
  </si>
  <si>
    <t>8/11/2022 2:18:17 PM</t>
  </si>
  <si>
    <t>22000243</t>
  </si>
  <si>
    <t>3523000</t>
  </si>
  <si>
    <t>8/12/2022 9:06:11 PM</t>
  </si>
  <si>
    <t>22000289</t>
  </si>
  <si>
    <t>354000</t>
  </si>
  <si>
    <t>0.65</t>
  </si>
  <si>
    <t>8/12/2022 9:52:52 PM</t>
  </si>
  <si>
    <t>22000201-2</t>
  </si>
  <si>
    <t>18:29</t>
  </si>
  <si>
    <t>FAL008</t>
  </si>
  <si>
    <t>FERRY ST</t>
  </si>
  <si>
    <t>35980</t>
  </si>
  <si>
    <t>9/9/2022 9:49:19 AM</t>
  </si>
  <si>
    <t>22000018-1</t>
  </si>
  <si>
    <t>0:45</t>
  </si>
  <si>
    <t>36395</t>
  </si>
  <si>
    <t>8/4/2022 2:03:03 PM</t>
  </si>
  <si>
    <t>22000201-1</t>
  </si>
  <si>
    <t>18:16</t>
  </si>
  <si>
    <t>37279</t>
  </si>
  <si>
    <t>9/9/2022 9:43:29 AM</t>
  </si>
  <si>
    <t>22000103-1</t>
  </si>
  <si>
    <t>37694</t>
  </si>
  <si>
    <t>8/4/2022 2:07:53 PM</t>
  </si>
  <si>
    <t>22000274</t>
  </si>
  <si>
    <t>379000</t>
  </si>
  <si>
    <t>8/12/2022 9:38:08 PM</t>
  </si>
  <si>
    <t>22000263</t>
  </si>
  <si>
    <t>38000</t>
  </si>
  <si>
    <t>8/12/2022 9:27:01 PM</t>
  </si>
  <si>
    <t>22000287</t>
  </si>
  <si>
    <t>381000</t>
  </si>
  <si>
    <t>8/12/2022 9:51:03 PM</t>
  </si>
  <si>
    <t>22000441</t>
  </si>
  <si>
    <t>10:45</t>
  </si>
  <si>
    <t>387000</t>
  </si>
  <si>
    <t>9/7/2022 2:01:08 PM</t>
  </si>
  <si>
    <t>22000237</t>
  </si>
  <si>
    <t>3879000</t>
  </si>
  <si>
    <t>8/12/2022 8:59:05 PM</t>
  </si>
  <si>
    <t>22000202-1</t>
  </si>
  <si>
    <t>18:41</t>
  </si>
  <si>
    <t>3888</t>
  </si>
  <si>
    <t>9/9/2022 9:58:46 AM</t>
  </si>
  <si>
    <t>22000437</t>
  </si>
  <si>
    <t>39000</t>
  </si>
  <si>
    <t>9/7/2022 1:58:03 PM</t>
  </si>
  <si>
    <t>22000314-2</t>
  </si>
  <si>
    <t>Partially Treated – Other</t>
  </si>
  <si>
    <t>CITY OF CHICOPEE</t>
  </si>
  <si>
    <t>MA0101508</t>
  </si>
  <si>
    <t>010</t>
  </si>
  <si>
    <t>CHICOPEE</t>
  </si>
  <si>
    <t>42.15132213</t>
  </si>
  <si>
    <t>-72.62554394</t>
  </si>
  <si>
    <t>CONNECTICUT RIVER</t>
  </si>
  <si>
    <t>3910000</t>
  </si>
  <si>
    <t>1.01</t>
  </si>
  <si>
    <t>8</t>
  </si>
  <si>
    <t>effluent chlorine pump hose failure repaired</t>
  </si>
  <si>
    <t>8/24/2022 8:18:30 AM</t>
  </si>
  <si>
    <t>22000436</t>
  </si>
  <si>
    <t>4:10</t>
  </si>
  <si>
    <t>392000</t>
  </si>
  <si>
    <t>9/7/2022 1:57:20 PM</t>
  </si>
  <si>
    <t>22000448</t>
  </si>
  <si>
    <t>12:25</t>
  </si>
  <si>
    <t>4000</t>
  </si>
  <si>
    <t>0.16</t>
  </si>
  <si>
    <t>9/7/2022 2:07:32 PM</t>
  </si>
  <si>
    <t>22000284</t>
  </si>
  <si>
    <t>07/02/2022</t>
  </si>
  <si>
    <t>0.23</t>
  </si>
  <si>
    <t>8/12/2022 9:48:03 PM</t>
  </si>
  <si>
    <t>22000352</t>
  </si>
  <si>
    <t>07/09/2022</t>
  </si>
  <si>
    <t>3:14</t>
  </si>
  <si>
    <t>40000</t>
  </si>
  <si>
    <t>8/29/2022 7:14:50 AM</t>
  </si>
  <si>
    <t>22000249</t>
  </si>
  <si>
    <t>411000</t>
  </si>
  <si>
    <t>8/12/2022 9:12:16 PM</t>
  </si>
  <si>
    <t>22000244</t>
  </si>
  <si>
    <t>2:20</t>
  </si>
  <si>
    <t>42000</t>
  </si>
  <si>
    <t>0.36</t>
  </si>
  <si>
    <t>8/12/2022 9:07:12 PM</t>
  </si>
  <si>
    <t>22000213</t>
  </si>
  <si>
    <t>4230000</t>
  </si>
  <si>
    <t>8/11/2022 1:43:40 PM</t>
  </si>
  <si>
    <t>22000344-1</t>
  </si>
  <si>
    <t>20:03</t>
  </si>
  <si>
    <t>42656</t>
  </si>
  <si>
    <t>9/9/2022 11:21:37 AM</t>
  </si>
  <si>
    <t>22000270</t>
  </si>
  <si>
    <t>44000</t>
  </si>
  <si>
    <t>8/12/2022 9:34:29 PM</t>
  </si>
  <si>
    <t>22000231</t>
  </si>
  <si>
    <t>SPR008</t>
  </si>
  <si>
    <t>WASHBURN ST.</t>
  </si>
  <si>
    <t>441000</t>
  </si>
  <si>
    <t>8/12/2022 10:55:03 AM</t>
  </si>
  <si>
    <t>22000279</t>
  </si>
  <si>
    <t>45000</t>
  </si>
  <si>
    <t>8/12/2022 9:42:50 PM</t>
  </si>
  <si>
    <t>22000200-1</t>
  </si>
  <si>
    <t>FAL007</t>
  </si>
  <si>
    <t>WILLIAM ST</t>
  </si>
  <si>
    <t>46132</t>
  </si>
  <si>
    <t>9/9/2022 9:39:30 AM</t>
  </si>
  <si>
    <t>22000290</t>
  </si>
  <si>
    <t>7:05</t>
  </si>
  <si>
    <t>477000</t>
  </si>
  <si>
    <t>8/12/2022 9:53:45 PM</t>
  </si>
  <si>
    <t>22000264</t>
  </si>
  <si>
    <t>489000</t>
  </si>
  <si>
    <t>8/12/2022 9:28:27 PM</t>
  </si>
  <si>
    <t>22000232</t>
  </si>
  <si>
    <t>07/31/2022</t>
  </si>
  <si>
    <t>11:59</t>
  </si>
  <si>
    <t>CITY OF FITCHBURG</t>
  </si>
  <si>
    <t>MA0100986</t>
  </si>
  <si>
    <t>FIT010</t>
  </si>
  <si>
    <t>FITCHBURG</t>
  </si>
  <si>
    <t>MAIN ST. @ RIVER ST.</t>
  </si>
  <si>
    <t>NASHUA RIVER</t>
  </si>
  <si>
    <t>489885</t>
  </si>
  <si>
    <t>0.98</t>
  </si>
  <si>
    <t>57</t>
  </si>
  <si>
    <t>City of Fitchburg - July 2022 - CSO Summary Table</t>
  </si>
  <si>
    <t>8/12/2022 1:37:54 PM</t>
  </si>
  <si>
    <t>22000218</t>
  </si>
  <si>
    <t>1:32</t>
  </si>
  <si>
    <t>LOW007</t>
  </si>
  <si>
    <t>BEAVER BROOK</t>
  </si>
  <si>
    <t>490000</t>
  </si>
  <si>
    <t>8/11/2022 2:02:56 PM</t>
  </si>
  <si>
    <t>22000197-1</t>
  </si>
  <si>
    <t>18:34</t>
  </si>
  <si>
    <t>50586</t>
  </si>
  <si>
    <t>9/9/2022 9:23:44 AM</t>
  </si>
  <si>
    <t>22000204-1</t>
  </si>
  <si>
    <t>18:31</t>
  </si>
  <si>
    <t>509300</t>
  </si>
  <si>
    <t>9/9/2022 10:49:23 AM</t>
  </si>
  <si>
    <t>22000445</t>
  </si>
  <si>
    <t>SPR018</t>
  </si>
  <si>
    <t>LONGHILL ST.</t>
  </si>
  <si>
    <t>51000</t>
  </si>
  <si>
    <t>9/7/2022 2:05:11 PM</t>
  </si>
  <si>
    <t>22000109</t>
  </si>
  <si>
    <t>01:51</t>
  </si>
  <si>
    <t>GREATER LAWRENCE SANITARY DISTRICT</t>
  </si>
  <si>
    <t>MA0100447</t>
  </si>
  <si>
    <t>GLSD004</t>
  </si>
  <si>
    <t>LAWRENCE</t>
  </si>
  <si>
    <t>ISLAND STREET</t>
  </si>
  <si>
    <t>510000</t>
  </si>
  <si>
    <t>0.78</t>
  </si>
  <si>
    <t>26</t>
  </si>
  <si>
    <t>CSO event started at 01:51 am and ended at 02:17 am on July 19, 2022</t>
  </si>
  <si>
    <t>7/26/2022 3:03:10 PM</t>
  </si>
  <si>
    <t>22000280</t>
  </si>
  <si>
    <t>8:11</t>
  </si>
  <si>
    <t>SPR042</t>
  </si>
  <si>
    <t>SPRINGFIELD WWTP BYPASS AT BONDI'S ISLAND</t>
  </si>
  <si>
    <t>512424</t>
  </si>
  <si>
    <t>8/12/2022 9:43:59 PM</t>
  </si>
  <si>
    <t>22000277</t>
  </si>
  <si>
    <t>517000</t>
  </si>
  <si>
    <t>8/12/2022 9:41:01 PM</t>
  </si>
  <si>
    <t>22000261</t>
  </si>
  <si>
    <t>5376000</t>
  </si>
  <si>
    <t>8/12/2022 9:24:50 PM</t>
  </si>
  <si>
    <t>22000233</t>
  </si>
  <si>
    <t>07/29/2022</t>
  </si>
  <si>
    <t>7:45</t>
  </si>
  <si>
    <t>551000</t>
  </si>
  <si>
    <t>8/12/2022 8:54:33 PM</t>
  </si>
  <si>
    <t>22000240</t>
  </si>
  <si>
    <t>554000</t>
  </si>
  <si>
    <t>8/12/2022 9:02:22 PM</t>
  </si>
  <si>
    <t>22000447</t>
  </si>
  <si>
    <t>57000</t>
  </si>
  <si>
    <t>9/7/2022 2:06:43 PM</t>
  </si>
  <si>
    <t>22000104-1</t>
  </si>
  <si>
    <t>HAV021F</t>
  </si>
  <si>
    <t>LOCKE STREET CENTER BARRELL</t>
  </si>
  <si>
    <t>57353</t>
  </si>
  <si>
    <t>8/4/2022 2:09:01 PM</t>
  </si>
  <si>
    <t>22000268</t>
  </si>
  <si>
    <t>58000</t>
  </si>
  <si>
    <t>8/12/2022 9:32:31 PM</t>
  </si>
  <si>
    <t>22000212</t>
  </si>
  <si>
    <t>1:14</t>
  </si>
  <si>
    <t>5850000</t>
  </si>
  <si>
    <t>0.42</t>
  </si>
  <si>
    <t>21</t>
  </si>
  <si>
    <t>8/11/2022 1:37:28 PM</t>
  </si>
  <si>
    <t>22000063-1</t>
  </si>
  <si>
    <t>1:25</t>
  </si>
  <si>
    <t>58601</t>
  </si>
  <si>
    <t>8/4/2022 1:57:49 PM</t>
  </si>
  <si>
    <t>22000267</t>
  </si>
  <si>
    <t>59000</t>
  </si>
  <si>
    <t>8/12/2022 9:31:33 PM</t>
  </si>
  <si>
    <t>22000203-2</t>
  </si>
  <si>
    <t>18:22</t>
  </si>
  <si>
    <t>590633</t>
  </si>
  <si>
    <t>9/9/2022 10:06:58 AM</t>
  </si>
  <si>
    <t>22000017-1</t>
  </si>
  <si>
    <t>1:00</t>
  </si>
  <si>
    <t>60086</t>
  </si>
  <si>
    <t>8/4/2022 2:02:43 PM</t>
  </si>
  <si>
    <t>22000247</t>
  </si>
  <si>
    <t>6104000</t>
  </si>
  <si>
    <t>8/12/2022 9:10:27 PM</t>
  </si>
  <si>
    <t>22000195-1</t>
  </si>
  <si>
    <t>18:11</t>
  </si>
  <si>
    <t>612938</t>
  </si>
  <si>
    <t>9/9/2022 8:32:02 AM</t>
  </si>
  <si>
    <t>22000361-2</t>
  </si>
  <si>
    <t>62509</t>
  </si>
  <si>
    <t>9/9/2022 11:32:52 AM</t>
  </si>
  <si>
    <t>22000199-1</t>
  </si>
  <si>
    <t>FAL006</t>
  </si>
  <si>
    <t>MIDDLE ST</t>
  </si>
  <si>
    <t>625104</t>
  </si>
  <si>
    <t>9/9/2022 9:34:14 AM</t>
  </si>
  <si>
    <t>22000250</t>
  </si>
  <si>
    <t>631000</t>
  </si>
  <si>
    <t>8/12/2022 9:13:30 PM</t>
  </si>
  <si>
    <t>22000256</t>
  </si>
  <si>
    <t>64000</t>
  </si>
  <si>
    <t>8/12/2022 9:19:26 PM</t>
  </si>
  <si>
    <t>22000229</t>
  </si>
  <si>
    <t>11:13</t>
  </si>
  <si>
    <t>650000</t>
  </si>
  <si>
    <t>41</t>
  </si>
  <si>
    <t>8/11/2022 2:26:49 PM</t>
  </si>
  <si>
    <t>22000216</t>
  </si>
  <si>
    <t>1:21</t>
  </si>
  <si>
    <t>8/11/2022 1:55:02 PM</t>
  </si>
  <si>
    <t>22000258</t>
  </si>
  <si>
    <t>655000</t>
  </si>
  <si>
    <t>8/12/2022 9:21:38 PM</t>
  </si>
  <si>
    <t>22000293</t>
  </si>
  <si>
    <t>1:55</t>
  </si>
  <si>
    <t>66000</t>
  </si>
  <si>
    <t>8/12/2022 9:56:37 PM</t>
  </si>
  <si>
    <t>22000285</t>
  </si>
  <si>
    <t>8/12/2022 9:49:02 PM</t>
  </si>
  <si>
    <t>22000432</t>
  </si>
  <si>
    <t>10:55</t>
  </si>
  <si>
    <t>69000</t>
  </si>
  <si>
    <t>9/7/2022 1:53:49 PM</t>
  </si>
  <si>
    <t>22000291</t>
  </si>
  <si>
    <t>7000</t>
  </si>
  <si>
    <t>8/12/2022 9:54:38 PM</t>
  </si>
  <si>
    <t>22000221</t>
  </si>
  <si>
    <t>9:09</t>
  </si>
  <si>
    <t>7010000</t>
  </si>
  <si>
    <t>32</t>
  </si>
  <si>
    <t>8/11/2022 2:13:04 PM</t>
  </si>
  <si>
    <t>22000100-1</t>
  </si>
  <si>
    <t>HAV040</t>
  </si>
  <si>
    <t>BETHANY AVE</t>
  </si>
  <si>
    <t>7164</t>
  </si>
  <si>
    <t>8/4/2022 2:06:28 PM</t>
  </si>
  <si>
    <t>22000101-1</t>
  </si>
  <si>
    <t>HAV034</t>
  </si>
  <si>
    <t xml:space="preserve"> MIDDLESEX STREET</t>
  </si>
  <si>
    <t>755</t>
  </si>
  <si>
    <t>8/4/2022 2:05:27 PM</t>
  </si>
  <si>
    <t>22000454</t>
  </si>
  <si>
    <t>8000</t>
  </si>
  <si>
    <t>9/7/2022 2:12:22 PM</t>
  </si>
  <si>
    <t>22000102-1</t>
  </si>
  <si>
    <t>HAV039</t>
  </si>
  <si>
    <t>SOUTH WEBSTER</t>
  </si>
  <si>
    <t>819</t>
  </si>
  <si>
    <t>8/4/2022 2:04:06 PM</t>
  </si>
  <si>
    <t>22000265</t>
  </si>
  <si>
    <t>SPR019</t>
  </si>
  <si>
    <t>MILL, ORANGE &amp; LOCUST STS.</t>
  </si>
  <si>
    <t>8222979</t>
  </si>
  <si>
    <t>8/12/2022 9:29:26 PM</t>
  </si>
  <si>
    <t>22000297-1</t>
  </si>
  <si>
    <t>9:07</t>
  </si>
  <si>
    <t>8244</t>
  </si>
  <si>
    <t>9/9/2022 11:07:25 AM</t>
  </si>
  <si>
    <t>22000450</t>
  </si>
  <si>
    <t>84000</t>
  </si>
  <si>
    <t>9/7/2022 2:09:04 PM</t>
  </si>
  <si>
    <t>22000016-1</t>
  </si>
  <si>
    <t>8490</t>
  </si>
  <si>
    <t>8/4/2022 12:15:00 PM</t>
  </si>
  <si>
    <t>22000359</t>
  </si>
  <si>
    <t>4:23</t>
  </si>
  <si>
    <t>CITY OF WORCESTER</t>
  </si>
  <si>
    <t>MA0102997</t>
  </si>
  <si>
    <t>WOR001</t>
  </si>
  <si>
    <t>WORCESTER</t>
  </si>
  <si>
    <t>QUINSIGAMOND AVENUE</t>
  </si>
  <si>
    <t>MILL BROOK TO BLACKSTONE RIVER</t>
  </si>
  <si>
    <t>879000</t>
  </si>
  <si>
    <t>8/29/2022 2:49:20 PM</t>
  </si>
  <si>
    <t>22000296-1</t>
  </si>
  <si>
    <t>8:56</t>
  </si>
  <si>
    <t>95927</t>
  </si>
  <si>
    <t>9/9/2022 11:02:42 AM</t>
  </si>
  <si>
    <t>22000234</t>
  </si>
  <si>
    <t>2:25</t>
  </si>
  <si>
    <t>96000</t>
  </si>
  <si>
    <t>8/12/2022 8:55:42 PM</t>
  </si>
  <si>
    <t>22000203-1</t>
  </si>
  <si>
    <t>18:21</t>
  </si>
  <si>
    <t>961832</t>
  </si>
  <si>
    <t>9/9/2022 10:05:05 AM</t>
  </si>
  <si>
    <t>22000251</t>
  </si>
  <si>
    <t>973000</t>
  </si>
  <si>
    <t>8/12/2022 9:14:28 PM</t>
  </si>
  <si>
    <t>22000248</t>
  </si>
  <si>
    <t>2:10</t>
  </si>
  <si>
    <t>98000</t>
  </si>
  <si>
    <t>8/12/2022 9:11:24 PM</t>
  </si>
  <si>
    <t>22000271</t>
  </si>
  <si>
    <t>11:55</t>
  </si>
  <si>
    <t>99000</t>
  </si>
  <si>
    <t>0.96</t>
  </si>
  <si>
    <t>8/12/2022 9:35:22 PM</t>
  </si>
  <si>
    <t>22000224</t>
  </si>
  <si>
    <t>9:37</t>
  </si>
  <si>
    <t>990000</t>
  </si>
  <si>
    <t>48</t>
  </si>
  <si>
    <t>8/11/2022 2:19:32 PM</t>
  </si>
  <si>
    <t>22000461</t>
  </si>
  <si>
    <t>09/06/2022</t>
  </si>
  <si>
    <t>unknown</t>
  </si>
  <si>
    <t>Public Notification Report</t>
  </si>
  <si>
    <t>CHI07</t>
  </si>
  <si>
    <t>Initial-Ceased</t>
  </si>
  <si>
    <t>JONES FERRY RD PUMP STATION</t>
  </si>
  <si>
    <t>9/8/2022 7:29:23 AM</t>
  </si>
  <si>
    <t>22000025</t>
  </si>
  <si>
    <t>7/13/2022 11:44:24 AM</t>
  </si>
  <si>
    <t>22000059</t>
  </si>
  <si>
    <t>CHI37</t>
  </si>
  <si>
    <t>EAST MAIN ST #227</t>
  </si>
  <si>
    <t>7/14/2022 1:43:42 PM</t>
  </si>
  <si>
    <t>22000116</t>
  </si>
  <si>
    <t>7/29/2022 10:17:33 AM</t>
  </si>
  <si>
    <t>22000062</t>
  </si>
  <si>
    <t>7/14/2022 1:49:17 PM</t>
  </si>
  <si>
    <t>22000124</t>
  </si>
  <si>
    <t>7/29/2022 3:07:19 PM</t>
  </si>
  <si>
    <t>22000314</t>
  </si>
  <si>
    <t>Initial-Ongoing</t>
  </si>
  <si>
    <t>8/23/2022 3:00:53 PM</t>
  </si>
  <si>
    <t>22000034</t>
  </si>
  <si>
    <t>7/13/2022 3:02:26 PM</t>
  </si>
  <si>
    <t>22000200</t>
  </si>
  <si>
    <t>8/10/2022 10:42:10 AM</t>
  </si>
  <si>
    <t>22000205</t>
  </si>
  <si>
    <t>18:52</t>
  </si>
  <si>
    <t>8/10/2022 11:01:02 AM</t>
  </si>
  <si>
    <t>22000183</t>
  </si>
  <si>
    <t>7:00</t>
  </si>
  <si>
    <t>8/10/2022 9:54:55 AM</t>
  </si>
  <si>
    <t>22000130</t>
  </si>
  <si>
    <t>8:20</t>
  </si>
  <si>
    <t>7/29/2022 3:17:59 PM</t>
  </si>
  <si>
    <t>22000075</t>
  </si>
  <si>
    <t>7/19/2022 8:41:29 AM</t>
  </si>
  <si>
    <t>22000325</t>
  </si>
  <si>
    <t>4:40</t>
  </si>
  <si>
    <t>NEW016</t>
  </si>
  <si>
    <t>FREDERICK ST &amp; RFB</t>
  </si>
  <si>
    <t>8/24/2022 2:03:06 PM</t>
  </si>
  <si>
    <t>22000381</t>
  </si>
  <si>
    <t>09/05/2022</t>
  </si>
  <si>
    <t>0340</t>
  </si>
  <si>
    <t>9/5/2022 8:14:30 PM</t>
  </si>
  <si>
    <t>22000092</t>
  </si>
  <si>
    <t>CHI03</t>
  </si>
  <si>
    <t>POWER LINE ROW S OF JAMES ST</t>
  </si>
  <si>
    <t>7/19/2022 12:28:57 PM</t>
  </si>
  <si>
    <t>22000163</t>
  </si>
  <si>
    <t>08/08/2022</t>
  </si>
  <si>
    <t>10:14</t>
  </si>
  <si>
    <t>CITY OF HOLYOKE</t>
  </si>
  <si>
    <t>MA0101630</t>
  </si>
  <si>
    <t>HOL018</t>
  </si>
  <si>
    <t>HOLYOKE</t>
  </si>
  <si>
    <t>WALNUT ST.</t>
  </si>
  <si>
    <t>8/9/2022 10:55:08 AM</t>
  </si>
  <si>
    <t>22000345</t>
  </si>
  <si>
    <t>20:02</t>
  </si>
  <si>
    <t>8/27/2022 4:27:27 AM</t>
  </si>
  <si>
    <t>22000065</t>
  </si>
  <si>
    <t>7/15/2022 11:07:25 AM</t>
  </si>
  <si>
    <t>22000057</t>
  </si>
  <si>
    <t>CHI27</t>
  </si>
  <si>
    <t>PARKING LOT, TOPORS GARAGE &amp; FRONT ST</t>
  </si>
  <si>
    <t>7/14/2022 1:41:06 PM</t>
  </si>
  <si>
    <t>22000051</t>
  </si>
  <si>
    <t>4:33</t>
  </si>
  <si>
    <t>7/14/2022 1:43:37 PM</t>
  </si>
  <si>
    <t>22000045</t>
  </si>
  <si>
    <t>7/14/2022 12:00:55 PM</t>
  </si>
  <si>
    <t>22000468</t>
  </si>
  <si>
    <t>9/8/2022 7:35:56 AM</t>
  </si>
  <si>
    <t>22000141-1</t>
  </si>
  <si>
    <t>10:30</t>
  </si>
  <si>
    <t>SSO – Discharge Through Wastewater Outfall</t>
  </si>
  <si>
    <t>Non-CSO</t>
  </si>
  <si>
    <t>QUINCY, CITY OF</t>
  </si>
  <si>
    <t>QUINCY</t>
  </si>
  <si>
    <t>Ceased</t>
  </si>
  <si>
    <t>42.26895</t>
  </si>
  <si>
    <t>-71.000726</t>
  </si>
  <si>
    <t>Blacks Creek Marsh</t>
  </si>
  <si>
    <t>8/11/2022 9:19:36 AM</t>
  </si>
  <si>
    <t>22000317</t>
  </si>
  <si>
    <t>8/24/2022 10:56:14 AM</t>
  </si>
  <si>
    <t>22000138</t>
  </si>
  <si>
    <t>CHI04</t>
  </si>
  <si>
    <t>RIVERVIEW PUMP STATION</t>
  </si>
  <si>
    <t>7/30/2022 9:10:04 AM</t>
  </si>
  <si>
    <t>22000332</t>
  </si>
  <si>
    <t>uknown</t>
  </si>
  <si>
    <t>CHI08</t>
  </si>
  <si>
    <t>EASEMENT OF JONES FERRY RD PUMP STATION</t>
  </si>
  <si>
    <t>8/25/2022 8:23:25 AM</t>
  </si>
  <si>
    <t>22000399</t>
  </si>
  <si>
    <t>19:27</t>
  </si>
  <si>
    <t>9/6/2022 10:26:24 AM</t>
  </si>
  <si>
    <t>22000160</t>
  </si>
  <si>
    <t>LYNN WATER &amp; SEWER COMMISSION</t>
  </si>
  <si>
    <t>MA0100552</t>
  </si>
  <si>
    <t>LYNN004</t>
  </si>
  <si>
    <t>LYNN</t>
  </si>
  <si>
    <t>NW BANK OF BROAD SOUND @254 LYNWAY@PLEASANT ST</t>
  </si>
  <si>
    <t>LYNN HARBOR</t>
  </si>
  <si>
    <t>8/8/2022 10:30:21 AM</t>
  </si>
  <si>
    <t>22000429</t>
  </si>
  <si>
    <t>NEW031</t>
  </si>
  <si>
    <t>CONWAY ST AT BUZZARDS BAY</t>
  </si>
  <si>
    <t>INNER NEW BEDFORD HARBOR</t>
  </si>
  <si>
    <t>9/7/2022 8:15:55 AM</t>
  </si>
  <si>
    <t>22000414</t>
  </si>
  <si>
    <t>9/6/2022 12:03:47 PM</t>
  </si>
  <si>
    <t>22000072</t>
  </si>
  <si>
    <t>7/19/2022 8:33:13 AM</t>
  </si>
  <si>
    <t>22000049</t>
  </si>
  <si>
    <t>7/14/2022 1:14:58 PM</t>
  </si>
  <si>
    <t>22000137</t>
  </si>
  <si>
    <t>7/30/2022 8:53:22 AM</t>
  </si>
  <si>
    <t>22000122</t>
  </si>
  <si>
    <t>8:30</t>
  </si>
  <si>
    <t>CSO Event Ended. Duration 7/28/2022 08:30:-09:00 PM, 30 mins</t>
  </si>
  <si>
    <t>7/29/2022 1:42:02 PM</t>
  </si>
  <si>
    <t>22000297</t>
  </si>
  <si>
    <t>8/22/2022 9:07:42</t>
  </si>
  <si>
    <t>8/22/2022 4:56:38 PM</t>
  </si>
  <si>
    <t>22000068</t>
  </si>
  <si>
    <t>07/15/2022</t>
  </si>
  <si>
    <t>SSO – System Surcharging Under High Flow Conditions</t>
  </si>
  <si>
    <t>OAK BLUFFS, TOWN OF</t>
  </si>
  <si>
    <t>674-2M1</t>
  </si>
  <si>
    <t>OAK BLUFFS</t>
  </si>
  <si>
    <t>Ground</t>
  </si>
  <si>
    <t>Sewage was biologically treated to remove nitrogen</t>
  </si>
  <si>
    <t>7/28/2022 12:12:42 PM</t>
  </si>
  <si>
    <t>22000295</t>
  </si>
  <si>
    <t>21:51</t>
  </si>
  <si>
    <t>8/15/2022 9:01:43 AM</t>
  </si>
  <si>
    <t>22000035</t>
  </si>
  <si>
    <t>6:50</t>
  </si>
  <si>
    <t>7/13/2022 4:09:45 PM</t>
  </si>
  <si>
    <t>22000298</t>
  </si>
  <si>
    <t>8/22/2022 9:06:44</t>
  </si>
  <si>
    <t>8/22/2022 4:58:20 PM</t>
  </si>
  <si>
    <t>22000319</t>
  </si>
  <si>
    <t>4:45</t>
  </si>
  <si>
    <t>NEW023</t>
  </si>
  <si>
    <t>COFFIN AVE</t>
  </si>
  <si>
    <t>8/24/2022 1:56:43 PM</t>
  </si>
  <si>
    <t>22000190</t>
  </si>
  <si>
    <t>8/10/2022 10:08:18 AM</t>
  </si>
  <si>
    <t>22000026</t>
  </si>
  <si>
    <t>7/13/2022 11:46:02 AM</t>
  </si>
  <si>
    <t>22000182</t>
  </si>
  <si>
    <t>NEW008</t>
  </si>
  <si>
    <t>CALUMET ST &amp; RFB</t>
  </si>
  <si>
    <t>8/10/2022 9:53:22 AM</t>
  </si>
  <si>
    <t>22000134</t>
  </si>
  <si>
    <t>8:16</t>
  </si>
  <si>
    <t>7/29/2022 3:26:46 PM</t>
  </si>
  <si>
    <t>22000131</t>
  </si>
  <si>
    <t>8:35</t>
  </si>
  <si>
    <t>7/29/2022 3:20:20 PM</t>
  </si>
  <si>
    <t>22000106</t>
  </si>
  <si>
    <t>07/21/2022</t>
  </si>
  <si>
    <t>9:04</t>
  </si>
  <si>
    <t>FIT032</t>
  </si>
  <si>
    <t>843 MAIN ST. @ POST OFFICE</t>
  </si>
  <si>
    <t>7/22/2022 11:36:25 AM</t>
  </si>
  <si>
    <t>22000048</t>
  </si>
  <si>
    <t>7/14/2022 1:13:38 PM</t>
  </si>
  <si>
    <t>22000333</t>
  </si>
  <si>
    <t>CHI09</t>
  </si>
  <si>
    <t>PADEREWSKI ST PUMP STATION</t>
  </si>
  <si>
    <t>8/25/2022 1:13:48 PM</t>
  </si>
  <si>
    <t>22000420</t>
  </si>
  <si>
    <t>5:26</t>
  </si>
  <si>
    <t>9/7/2022 9:38:48 AM</t>
  </si>
  <si>
    <t>22000375</t>
  </si>
  <si>
    <t>8/31/2022 10:10:45 PM</t>
  </si>
  <si>
    <t>22000458</t>
  </si>
  <si>
    <t>9/8/2022 7:26:34 AM</t>
  </si>
  <si>
    <t>22000334</t>
  </si>
  <si>
    <t>CHI24</t>
  </si>
  <si>
    <t>FRONT AND DEPOT ST. AREA</t>
  </si>
  <si>
    <t>8/25/2022 1:16:06 PM</t>
  </si>
  <si>
    <t>22000306</t>
  </si>
  <si>
    <t>8/23/2022 10:07:16 AM</t>
  </si>
  <si>
    <t>22000336</t>
  </si>
  <si>
    <t>8/25/2022 1:19:17 PM</t>
  </si>
  <si>
    <t>22000346</t>
  </si>
  <si>
    <t>8/28/2022 3:09:57 PM</t>
  </si>
  <si>
    <t>22000460</t>
  </si>
  <si>
    <t>CHI05</t>
  </si>
  <si>
    <t>LESLIE ST PUMP STATION</t>
  </si>
  <si>
    <t>9/8/2022 7:28:26 AM</t>
  </si>
  <si>
    <t>22000371</t>
  </si>
  <si>
    <t>8/31/2022 10:04:55 PM</t>
  </si>
  <si>
    <t>22000191</t>
  </si>
  <si>
    <t>8/10/2022 10:09:26 AM</t>
  </si>
  <si>
    <t>22000341</t>
  </si>
  <si>
    <t>CITY OF CAMBRIDGE</t>
  </si>
  <si>
    <t>MA0101974</t>
  </si>
  <si>
    <t>CAM401A</t>
  </si>
  <si>
    <t>CAMBRIDGE</t>
  </si>
  <si>
    <t>MBTA 97 CAMBRIDGE PARK DR</t>
  </si>
  <si>
    <t>ALEWIFE BROOK</t>
  </si>
  <si>
    <t>8/26/2022 5:56:44 PM</t>
  </si>
  <si>
    <t>22000028</t>
  </si>
  <si>
    <t>6:20</t>
  </si>
  <si>
    <t>7/13/2022 11:50:34 AM</t>
  </si>
  <si>
    <t>22000324</t>
  </si>
  <si>
    <t>NEW012</t>
  </si>
  <si>
    <t>RICKETSON ST</t>
  </si>
  <si>
    <t>8/24/2022 2:02:09 PM</t>
  </si>
  <si>
    <t>22000056</t>
  </si>
  <si>
    <t>CHI26</t>
  </si>
  <si>
    <t>BELL &amp; FRONT ST.</t>
  </si>
  <si>
    <t>7/14/2022 1:39:23 PM</t>
  </si>
  <si>
    <t>22000129</t>
  </si>
  <si>
    <t>7/29/2022 3:16:20 PM</t>
  </si>
  <si>
    <t>22000181</t>
  </si>
  <si>
    <t>6:35</t>
  </si>
  <si>
    <t>8/10/2022 9:42:17 AM</t>
  </si>
  <si>
    <t>22000409</t>
  </si>
  <si>
    <t>9/6/2022 11:51:45 AM</t>
  </si>
  <si>
    <t>22000383</t>
  </si>
  <si>
    <t>0406</t>
  </si>
  <si>
    <t>9/5/2022 8:19:52 PM</t>
  </si>
  <si>
    <t>22000085</t>
  </si>
  <si>
    <t>7/19/2022 9:05:26 AM</t>
  </si>
  <si>
    <t>22000419</t>
  </si>
  <si>
    <t>001</t>
  </si>
  <si>
    <t>AGAWAM</t>
  </si>
  <si>
    <t>42.08598546</t>
  </si>
  <si>
    <t>-72.58571807</t>
  </si>
  <si>
    <t>9/6/2022 12:22:14 PM</t>
  </si>
  <si>
    <t>22000309</t>
  </si>
  <si>
    <t>NEW006</t>
  </si>
  <si>
    <t>LUCAS STREET &amp; RFB</t>
  </si>
  <si>
    <t>8/23/2022 10:10:23 AM</t>
  </si>
  <si>
    <t>22000053</t>
  </si>
  <si>
    <t>7/14/2022 1:35:38 PM</t>
  </si>
  <si>
    <t>22000105</t>
  </si>
  <si>
    <t>7/19/2022 1:09:52 PM</t>
  </si>
  <si>
    <t>22000186</t>
  </si>
  <si>
    <t>8/10/2022 10:01:42 AM</t>
  </si>
  <si>
    <t>22000041</t>
  </si>
  <si>
    <t>CHI34</t>
  </si>
  <si>
    <t>GRATTAN ST &amp; HEARTHSTONE TER</t>
  </si>
  <si>
    <t>7/14/2022 7:58:32 AM</t>
  </si>
  <si>
    <t>22000193</t>
  </si>
  <si>
    <t>7:10</t>
  </si>
  <si>
    <t>8/10/2022 10:13:56 AM</t>
  </si>
  <si>
    <t>22000322</t>
  </si>
  <si>
    <t>NEW007</t>
  </si>
  <si>
    <t>CAPITAL AND ROD. FRENCH BLVD</t>
  </si>
  <si>
    <t>8/24/2022 2:00:00 PM</t>
  </si>
  <si>
    <t>22000416</t>
  </si>
  <si>
    <t>12:42</t>
  </si>
  <si>
    <t>9/6/2022 12:06:18 PM</t>
  </si>
  <si>
    <t>22000386</t>
  </si>
  <si>
    <t>4:54</t>
  </si>
  <si>
    <t>9/6/2022 8:07:16 AM</t>
  </si>
  <si>
    <t>22000038</t>
  </si>
  <si>
    <t>7/14/2022 7:54:46 AM</t>
  </si>
  <si>
    <t>22000418</t>
  </si>
  <si>
    <t>2:30</t>
  </si>
  <si>
    <t>9/6/2022 12:08:37 PM</t>
  </si>
  <si>
    <t>22000300</t>
  </si>
  <si>
    <t>3:35</t>
  </si>
  <si>
    <t>8/23/2022 9:02:02 AM</t>
  </si>
  <si>
    <t>22000168</t>
  </si>
  <si>
    <t>8/9/2022 1:23:09 PM</t>
  </si>
  <si>
    <t>22000367</t>
  </si>
  <si>
    <t>5:55:55</t>
  </si>
  <si>
    <t>41.67729239</t>
  </si>
  <si>
    <t>-71.19565643</t>
  </si>
  <si>
    <t>8/31/2022 2:30:23 PM</t>
  </si>
  <si>
    <t>22000164</t>
  </si>
  <si>
    <t>HOL019</t>
  </si>
  <si>
    <t>YALE ST.</t>
  </si>
  <si>
    <t>8/9/2022 10:56:33 AM</t>
  </si>
  <si>
    <t>22000209</t>
  </si>
  <si>
    <t>8/10/2022 11:08:16 AM</t>
  </si>
  <si>
    <t>22000192</t>
  </si>
  <si>
    <t>8/10/2022 10:10:41 AM</t>
  </si>
  <si>
    <t>22000204</t>
  </si>
  <si>
    <t>8/10/2022 10:50:41 AM</t>
  </si>
  <si>
    <t>22000052</t>
  </si>
  <si>
    <t>7/14/2022 1:33:15 PM</t>
  </si>
  <si>
    <t>22000156</t>
  </si>
  <si>
    <t>BOSTON WATER &amp; SEWER COMMISSION</t>
  </si>
  <si>
    <t>MA0101192</t>
  </si>
  <si>
    <t>BOS070</t>
  </si>
  <si>
    <t>BOSTON</t>
  </si>
  <si>
    <t>CORNER OF W 4TH ST AND FRONTAGE RD</t>
  </si>
  <si>
    <t>FORT POINT CHANNEL</t>
  </si>
  <si>
    <t>Commission will review the notification rules for adjustment with short duration event.  Web site will not allow volume and duration to be entered.</t>
  </si>
  <si>
    <t>8/5/2022 8:25:48 PM</t>
  </si>
  <si>
    <t>22000343</t>
  </si>
  <si>
    <t>20:31</t>
  </si>
  <si>
    <t>8/27/2022 4:24:37 AM</t>
  </si>
  <si>
    <t>22000459</t>
  </si>
  <si>
    <t>9/8/2022 7:27:37 AM</t>
  </si>
  <si>
    <t>22000114</t>
  </si>
  <si>
    <t>7/29/2022 10:14:30 AM</t>
  </si>
  <si>
    <t>22000318</t>
  </si>
  <si>
    <t>8/24/2022 10:59:07 AM</t>
  </si>
  <si>
    <t>22000372</t>
  </si>
  <si>
    <t>NEW005</t>
  </si>
  <si>
    <t>DUDLEY &amp; RFB</t>
  </si>
  <si>
    <t>8/31/2022 10:06:19 PM</t>
  </si>
  <si>
    <t>22000382</t>
  </si>
  <si>
    <t>0400</t>
  </si>
  <si>
    <t>9/5/2022 8:17:24 PM</t>
  </si>
  <si>
    <t>22000311</t>
  </si>
  <si>
    <t>FIT083</t>
  </si>
  <si>
    <t>MAIN ST. @ PRICHARD ST.</t>
  </si>
  <si>
    <t>PUNCH BROOK CULVERT @ MAIN ST.</t>
  </si>
  <si>
    <t>8/23/2022 2:44:10 PM</t>
  </si>
  <si>
    <t>22000208</t>
  </si>
  <si>
    <t>8/10/2022 11:05:51 AM</t>
  </si>
  <si>
    <t>22000021</t>
  </si>
  <si>
    <t>07/08/2022</t>
  </si>
  <si>
    <t>10:50</t>
  </si>
  <si>
    <t>7/11/2022 11:15:32 AM</t>
  </si>
  <si>
    <t>22000378</t>
  </si>
  <si>
    <t>0352</t>
  </si>
  <si>
    <t>9/5/2022 7:58:44 PM</t>
  </si>
  <si>
    <t>22000172</t>
  </si>
  <si>
    <t>8/9/2022 1:26:52 PM</t>
  </si>
  <si>
    <t>22000036</t>
  </si>
  <si>
    <t>5:30</t>
  </si>
  <si>
    <t>WATERTOWN, CITY OF</t>
  </si>
  <si>
    <t>WATERTOWN</t>
  </si>
  <si>
    <t>N/A</t>
  </si>
  <si>
    <t>7/13/2022 9:20:54 PM</t>
  </si>
  <si>
    <t>22000180</t>
  </si>
  <si>
    <t>8/10/2022 9:38:15 AM</t>
  </si>
  <si>
    <t>22000024</t>
  </si>
  <si>
    <t>7/13/2022 11:41:57 AM</t>
  </si>
  <si>
    <t>22000022</t>
  </si>
  <si>
    <t>7/13/2022 11:37:57 AM</t>
  </si>
  <si>
    <t>22000107</t>
  </si>
  <si>
    <t>9:05</t>
  </si>
  <si>
    <t>7/22/2022 11:38:40 AM</t>
  </si>
  <si>
    <t>22000110</t>
  </si>
  <si>
    <t>7/29/2022 10:05:23 AM</t>
  </si>
  <si>
    <t>22000366</t>
  </si>
  <si>
    <t>5:50:27</t>
  </si>
  <si>
    <t>8/31/2022 2:29:12 PM</t>
  </si>
  <si>
    <t>22000173</t>
  </si>
  <si>
    <t>FIT064</t>
  </si>
  <si>
    <t>CHAMBER BEHIND 672 WATER ST.</t>
  </si>
  <si>
    <t>8/10/2022 6:11:49 AM</t>
  </si>
  <si>
    <t>22000074</t>
  </si>
  <si>
    <t>7/19/2022 8:39:40 AM</t>
  </si>
  <si>
    <t>22000055</t>
  </si>
  <si>
    <t>7/14/2022 1:38:11 PM</t>
  </si>
  <si>
    <t>22000179</t>
  </si>
  <si>
    <t>NEW027</t>
  </si>
  <si>
    <t>MILL RD AT ACUSHNET RIVER</t>
  </si>
  <si>
    <t>8/10/2022 9:34:48 AM</t>
  </si>
  <si>
    <t>22000073</t>
  </si>
  <si>
    <t>7/19/2022 8:36:12 AM</t>
  </si>
  <si>
    <t>22000428</t>
  </si>
  <si>
    <t>10:01</t>
  </si>
  <si>
    <t>9/7/2022 8:15:12 AM</t>
  </si>
  <si>
    <t>22000189</t>
  </si>
  <si>
    <t>8/10/2022 10:06:47 AM</t>
  </si>
  <si>
    <t>22000058</t>
  </si>
  <si>
    <t>CHI32B</t>
  </si>
  <si>
    <t>MAIN STREET WEST OF DEADY MEMORIAL BRIDGE</t>
  </si>
  <si>
    <t>7/14/2022 1:42:41 PM</t>
  </si>
  <si>
    <t>22000099</t>
  </si>
  <si>
    <t>7/19/2022 12:39:21 PM</t>
  </si>
  <si>
    <t>22000171</t>
  </si>
  <si>
    <t>8/9/2022 1:26:01 PM</t>
  </si>
  <si>
    <t>22000380</t>
  </si>
  <si>
    <t>0335</t>
  </si>
  <si>
    <t>9/5/2022 8:11:47 PM</t>
  </si>
  <si>
    <t>22000326</t>
  </si>
  <si>
    <t>08/24/2022</t>
  </si>
  <si>
    <t>9:45</t>
  </si>
  <si>
    <t>SSO – Failure of Pump Station or Associated Force Main</t>
  </si>
  <si>
    <t>HULL WASTEWATER TREATMENT PLANT</t>
  </si>
  <si>
    <t>MA0101231</t>
  </si>
  <si>
    <t>HULL</t>
  </si>
  <si>
    <t>back yard 55 Grosnold St  Hull, MA</t>
  </si>
  <si>
    <t>8/25/2022 2:08:37 PM</t>
  </si>
  <si>
    <t>22000046</t>
  </si>
  <si>
    <t>7/14/2022 12:01:50 PM</t>
  </si>
  <si>
    <t>22000364</t>
  </si>
  <si>
    <t>5:17:49</t>
  </si>
  <si>
    <t>8/31/2022 2:24:28 PM</t>
  </si>
  <si>
    <t>22000411</t>
  </si>
  <si>
    <t>9/6/2022 11:59:36 AM</t>
  </si>
  <si>
    <t>22000320</t>
  </si>
  <si>
    <t>8/24/2022 1:57:50 PM</t>
  </si>
  <si>
    <t>22000161</t>
  </si>
  <si>
    <t>LYNN005</t>
  </si>
  <si>
    <t>180 LYNNWAY</t>
  </si>
  <si>
    <t>8/8/2022 10:31:38 AM</t>
  </si>
  <si>
    <t>22000079</t>
  </si>
  <si>
    <t>7/19/2022 8:57:14 AM</t>
  </si>
  <si>
    <t>22000362</t>
  </si>
  <si>
    <t>5:19:14</t>
  </si>
  <si>
    <t>8/31/2022 2:21:37 PM</t>
  </si>
  <si>
    <t>22000188</t>
  </si>
  <si>
    <t>8/10/2022 10:05:50 AM</t>
  </si>
  <si>
    <t>22000199</t>
  </si>
  <si>
    <t>8/10/2022 10:40:27 AM</t>
  </si>
  <si>
    <t>22000077</t>
  </si>
  <si>
    <t>7/19/2022 8:55:06 AM</t>
  </si>
  <si>
    <t>22000132</t>
  </si>
  <si>
    <t>8:15</t>
  </si>
  <si>
    <t>7/29/2022 3:22:05 PM</t>
  </si>
  <si>
    <t>22000158</t>
  </si>
  <si>
    <t>3:15</t>
  </si>
  <si>
    <t>8/8/2022 8:04:04 AM</t>
  </si>
  <si>
    <t>22000406</t>
  </si>
  <si>
    <t>9/6/2022 11:47:55 AM</t>
  </si>
  <si>
    <t>22000096</t>
  </si>
  <si>
    <t>7/19/2022 12:36:43 PM</t>
  </si>
  <si>
    <t>22000358</t>
  </si>
  <si>
    <t>3:48 PM</t>
  </si>
  <si>
    <t>8/29/2022 1:23:11 PM</t>
  </si>
  <si>
    <t>22000344</t>
  </si>
  <si>
    <t>8/27/2022 4:26:00 AM</t>
  </si>
  <si>
    <t>22000037</t>
  </si>
  <si>
    <t>7/14/2022 7:53:51 AM</t>
  </si>
  <si>
    <t>22000206</t>
  </si>
  <si>
    <t>8/10/2022 11:02:49 AM</t>
  </si>
  <si>
    <t>22000126</t>
  </si>
  <si>
    <t>7/29/2022 3:10:49 PM</t>
  </si>
  <si>
    <t>22000039</t>
  </si>
  <si>
    <t>7/14/2022 7:55:58 AM</t>
  </si>
  <si>
    <t>22000154</t>
  </si>
  <si>
    <t>08/02/2022</t>
  </si>
  <si>
    <t>3:20</t>
  </si>
  <si>
    <t>8/3/2022 9:43:07 AM</t>
  </si>
  <si>
    <t>22000467</t>
  </si>
  <si>
    <t>9/8/2022 7:34:57 AM</t>
  </si>
  <si>
    <t>22000305</t>
  </si>
  <si>
    <t>8/23/2022 10:06:22 AM</t>
  </si>
  <si>
    <t>22000016</t>
  </si>
  <si>
    <t>00:30</t>
  </si>
  <si>
    <t xml:space="preserve">Notification is based upon CSO meter activation and City's website map </t>
  </si>
  <si>
    <t>7/6/2022 7:35:13 AM</t>
  </si>
  <si>
    <t>22000425</t>
  </si>
  <si>
    <t>9/7/2022 8:10:50 AM</t>
  </si>
  <si>
    <t>22000430</t>
  </si>
  <si>
    <t>9/7/2022 8:17:31 AM</t>
  </si>
  <si>
    <t>22000125</t>
  </si>
  <si>
    <t>7/29/2022 3:08:46 PM</t>
  </si>
  <si>
    <t>22000033</t>
  </si>
  <si>
    <t>7/13/2022 3:00:48 PM</t>
  </si>
  <si>
    <t>22000043</t>
  </si>
  <si>
    <t>7/14/2022 11:58:13 AM</t>
  </si>
  <si>
    <t>22000020</t>
  </si>
  <si>
    <t>06/30/2022</t>
  </si>
  <si>
    <t>AGAWAM DEPARTMENT OF PUBLIC WORKS</t>
  </si>
  <si>
    <t>42.0871</t>
  </si>
  <si>
    <t>-72.6156</t>
  </si>
  <si>
    <t>Westfield River</t>
  </si>
  <si>
    <t>7/8/2022 12:54:34 PM</t>
  </si>
  <si>
    <t>22000150</t>
  </si>
  <si>
    <t>8/2/2022 2:14:37 PM</t>
  </si>
  <si>
    <t>22000095</t>
  </si>
  <si>
    <t>7/19/2022 12:32:53 PM</t>
  </si>
  <si>
    <t>22000363</t>
  </si>
  <si>
    <t>5:23:36</t>
  </si>
  <si>
    <t>8/31/2022 2:23:01 PM</t>
  </si>
  <si>
    <t>22000403</t>
  </si>
  <si>
    <t>19:42</t>
  </si>
  <si>
    <t>FAL003</t>
  </si>
  <si>
    <t>CHARLES ST</t>
  </si>
  <si>
    <t>9/6/2022 10:29:54 AM</t>
  </si>
  <si>
    <t>22000042</t>
  </si>
  <si>
    <t>7/14/2022 8:00:04 AM</t>
  </si>
  <si>
    <t>22000374</t>
  </si>
  <si>
    <t>8/31/2022 10:09:06 PM</t>
  </si>
  <si>
    <t>22000143</t>
  </si>
  <si>
    <t>8/2/2022 2:05:53 PM</t>
  </si>
  <si>
    <t>22000426</t>
  </si>
  <si>
    <t>09/07/2022</t>
  </si>
  <si>
    <t>9/7/2022 8:12:04 AM</t>
  </si>
  <si>
    <t>22000023</t>
  </si>
  <si>
    <t>7/13/2022 11:40:19 AM</t>
  </si>
  <si>
    <t>22000202</t>
  </si>
  <si>
    <t>8/10/2022 10:46:54 AM</t>
  </si>
  <si>
    <t>22000396</t>
  </si>
  <si>
    <t>8:54</t>
  </si>
  <si>
    <t>9/6/2022 10:21:40 AM</t>
  </si>
  <si>
    <t>22000071</t>
  </si>
  <si>
    <t>7/19/2022 8:25:20 AM</t>
  </si>
  <si>
    <t>22000391</t>
  </si>
  <si>
    <t>9/6/2022 10:11:29 AM</t>
  </si>
  <si>
    <t>22000342</t>
  </si>
  <si>
    <t>4:43</t>
  </si>
  <si>
    <t>MASSACHUSETTS WATER RESOURCES AUTHORITY</t>
  </si>
  <si>
    <t>MA0103284</t>
  </si>
  <si>
    <t>MWR205</t>
  </si>
  <si>
    <t>SOMERVILLE</t>
  </si>
  <si>
    <t>EAST BNK MYSTIC 150 FT SW OF MDC LOCKS</t>
  </si>
  <si>
    <t>MYSTIC RIVER</t>
  </si>
  <si>
    <t>8/26/2022 8:18:28 PM</t>
  </si>
  <si>
    <t>22000198</t>
  </si>
  <si>
    <t>8/10/2022 10:38:28 AM</t>
  </si>
  <si>
    <t>22000127</t>
  </si>
  <si>
    <t>7/29/2022 3:12:41 PM</t>
  </si>
  <si>
    <t>22000400</t>
  </si>
  <si>
    <t>9:01</t>
  </si>
  <si>
    <t>FIT045A</t>
  </si>
  <si>
    <t>MAIN ST @ PUTNAM ST. (A)</t>
  </si>
  <si>
    <t>PUNCH BROOK CULVERT @ BOULDER DRIVE VIA PUTNAM ST.</t>
  </si>
  <si>
    <t>9/6/2022 10:26:50 AM</t>
  </si>
  <si>
    <t>22000329</t>
  </si>
  <si>
    <t>8/25/2022 7:16:13 AM</t>
  </si>
  <si>
    <t>22000210</t>
  </si>
  <si>
    <t>2:55</t>
  </si>
  <si>
    <t>BOS003</t>
  </si>
  <si>
    <t>SW CORNER OF LOGAN NW OF 90</t>
  </si>
  <si>
    <t>BOSTON INNER HARBOR</t>
  </si>
  <si>
    <t>8/10/2022 11:25:35 AM</t>
  </si>
  <si>
    <t>22000155</t>
  </si>
  <si>
    <t>8/3/2022 9:46:08 AM</t>
  </si>
  <si>
    <t>22000230</t>
  </si>
  <si>
    <t>8/12/2022 8:45:24 AM</t>
  </si>
  <si>
    <t>22000207</t>
  </si>
  <si>
    <t>18:53</t>
  </si>
  <si>
    <t>8/10/2022 11:04:25 AM</t>
  </si>
  <si>
    <t>22000097</t>
  </si>
  <si>
    <t>7/19/2022 12:37:40 PM</t>
  </si>
  <si>
    <t>22000397-1</t>
  </si>
  <si>
    <t>17:55</t>
  </si>
  <si>
    <t>9/7/2022 12:01:53 PM</t>
  </si>
  <si>
    <t>22000047</t>
  </si>
  <si>
    <t>7/14/2022 12:02:56 PM</t>
  </si>
  <si>
    <t>22000063</t>
  </si>
  <si>
    <t xml:space="preserve">2:48 </t>
  </si>
  <si>
    <t>7/14/2022 5:43:40 PM</t>
  </si>
  <si>
    <t>22000029</t>
  </si>
  <si>
    <t>7/13/2022 11:52:40 AM</t>
  </si>
  <si>
    <t>22000167</t>
  </si>
  <si>
    <t>HOL023</t>
  </si>
  <si>
    <t>JEFFERSON ST.</t>
  </si>
  <si>
    <t>DINGLE BK TO CONNECTICUT R.</t>
  </si>
  <si>
    <t>8/9/2022 11:00:24 AM</t>
  </si>
  <si>
    <t>22000064</t>
  </si>
  <si>
    <t>2:53</t>
  </si>
  <si>
    <t>7/14/2022 5:45:54 PM</t>
  </si>
  <si>
    <t>22000081</t>
  </si>
  <si>
    <t>7/19/2022 9:01:03 AM</t>
  </si>
  <si>
    <t>22000465</t>
  </si>
  <si>
    <t>9/8/2022 7:32:58 AM</t>
  </si>
  <si>
    <t>22000368</t>
  </si>
  <si>
    <t>5:50</t>
  </si>
  <si>
    <t>8/31/2022 9:57:31 PM</t>
  </si>
  <si>
    <t>22000312</t>
  </si>
  <si>
    <t>8/23/2022 2:46:57 PM</t>
  </si>
  <si>
    <t>22000090</t>
  </si>
  <si>
    <t>11:25</t>
  </si>
  <si>
    <t>7/19/2022 9:27:42 AM</t>
  </si>
  <si>
    <t>22000412</t>
  </si>
  <si>
    <t>9/6/2022 12:01:14 PM</t>
  </si>
  <si>
    <t>22000070</t>
  </si>
  <si>
    <t>7/19/2022 8:03:14 AM</t>
  </si>
  <si>
    <t>22000421</t>
  </si>
  <si>
    <t>1005</t>
  </si>
  <si>
    <t>9/6/2022 3:18:23 PM</t>
  </si>
  <si>
    <t>22000194</t>
  </si>
  <si>
    <t>20:34</t>
  </si>
  <si>
    <t>8/10/2022 10:30:19 AM</t>
  </si>
  <si>
    <t>22000427</t>
  </si>
  <si>
    <t>9/7/2022 8:14:10 AM</t>
  </si>
  <si>
    <t>22000044</t>
  </si>
  <si>
    <t>7/14/2022 11:59:34 AM</t>
  </si>
  <si>
    <t>22000118</t>
  </si>
  <si>
    <t>7/29/2022 10:20:37 AM</t>
  </si>
  <si>
    <t>22000466</t>
  </si>
  <si>
    <t>9/8/2022 7:33:57 AM</t>
  </si>
  <si>
    <t>22000348</t>
  </si>
  <si>
    <t>8/28/2022 3:13:41 PM</t>
  </si>
  <si>
    <t>22000397</t>
  </si>
  <si>
    <t>9/6/2022 10:21:55 AM</t>
  </si>
  <si>
    <t>22000313</t>
  </si>
  <si>
    <t>6:40</t>
  </si>
  <si>
    <t>8/23/2022 2:49:39 PM</t>
  </si>
  <si>
    <t>22000299</t>
  </si>
  <si>
    <t>8/22/2022 10:14:42</t>
  </si>
  <si>
    <t>8/22/2022 5:00:04 PM</t>
  </si>
  <si>
    <t>22000115</t>
  </si>
  <si>
    <t>7/29/2022 10:16:20 AM</t>
  </si>
  <si>
    <t>22000394</t>
  </si>
  <si>
    <t>17:24</t>
  </si>
  <si>
    <t>9/6/2022 10:19:36 AM</t>
  </si>
  <si>
    <t>22000088</t>
  </si>
  <si>
    <t>11:24</t>
  </si>
  <si>
    <t>7/19/2022 9:21:00 AM</t>
  </si>
  <si>
    <t>22000112</t>
  </si>
  <si>
    <t>7/29/2022 10:10:25 AM</t>
  </si>
  <si>
    <t>22000019</t>
  </si>
  <si>
    <t>The initial overflow data was being vetted by consultant staff.  This will not happen again.</t>
  </si>
  <si>
    <t>7/7/2022 11:28:37 AM</t>
  </si>
  <si>
    <t>22000195</t>
  </si>
  <si>
    <t>8/10/2022 10:33:23 AM</t>
  </si>
  <si>
    <t>22000201</t>
  </si>
  <si>
    <t>18;16</t>
  </si>
  <si>
    <t>8/10/2022 10:44:48 AM</t>
  </si>
  <si>
    <t>22000417</t>
  </si>
  <si>
    <t>1:50</t>
  </si>
  <si>
    <t>9/6/2022 12:07:28 PM</t>
  </si>
  <si>
    <t>22000347</t>
  </si>
  <si>
    <t>8/28/2022 3:12:02 PM</t>
  </si>
  <si>
    <t>22000149</t>
  </si>
  <si>
    <t>CHI42</t>
  </si>
  <si>
    <t>ROBERTS POND</t>
  </si>
  <si>
    <t>WILLIMANSETT BK</t>
  </si>
  <si>
    <t>8/2/2022 2:12:53 PM</t>
  </si>
  <si>
    <t>22000067</t>
  </si>
  <si>
    <t>7/15/2022 1:22:27 PM</t>
  </si>
  <si>
    <t>22000054</t>
  </si>
  <si>
    <t>7/14/2022 1:37:04 PM</t>
  </si>
  <si>
    <t>22000338</t>
  </si>
  <si>
    <t>8/25/2022 1:25:38 PM</t>
  </si>
  <si>
    <t>22000083</t>
  </si>
  <si>
    <t>7/19/2022 9:03:24 AM</t>
  </si>
  <si>
    <t>22000462</t>
  </si>
  <si>
    <t>9/8/2022 7:30:18 AM</t>
  </si>
  <si>
    <t>22000102</t>
  </si>
  <si>
    <t>1:48</t>
  </si>
  <si>
    <t>7/19/2022 1:03:52 PM</t>
  </si>
  <si>
    <t>22000169</t>
  </si>
  <si>
    <t>8/9/2022 1:24:01 PM</t>
  </si>
  <si>
    <t>22000165</t>
  </si>
  <si>
    <t>HOL020</t>
  </si>
  <si>
    <t>CLEVELAND ST.</t>
  </si>
  <si>
    <t>8/9/2022 10:58:16 AM</t>
  </si>
  <si>
    <t>22000308</t>
  </si>
  <si>
    <t>8/23/2022 10:09:24 AM</t>
  </si>
  <si>
    <t>22000302</t>
  </si>
  <si>
    <t>8/23/2022 9:04:04 AM</t>
  </si>
  <si>
    <t>22000080</t>
  </si>
  <si>
    <t>23:30</t>
  </si>
  <si>
    <t>7/19/2022 8:58:28 AM</t>
  </si>
  <si>
    <t>22000369</t>
  </si>
  <si>
    <t>8/31/2022 10:00:06 PM</t>
  </si>
  <si>
    <t>22000060</t>
  </si>
  <si>
    <t>7/14/2022 1:45:11 PM</t>
  </si>
  <si>
    <t>22000385</t>
  </si>
  <si>
    <t>0711</t>
  </si>
  <si>
    <t>9/5/2022 8:24:13 PM</t>
  </si>
  <si>
    <t>22000413</t>
  </si>
  <si>
    <t>11:30</t>
  </si>
  <si>
    <t>9/6/2022 12:02:38 PM</t>
  </si>
  <si>
    <t>22000098</t>
  </si>
  <si>
    <t>7/19/2022 12:38:26 PM</t>
  </si>
  <si>
    <t>22000360</t>
  </si>
  <si>
    <t>8/31/2022 9:41:39 AM</t>
  </si>
  <si>
    <t>22000424</t>
  </si>
  <si>
    <t>9:15</t>
  </si>
  <si>
    <t>9/6/2022 3:22:14 PM</t>
  </si>
  <si>
    <t>22000153</t>
  </si>
  <si>
    <t>8/3/2022 9:40:44 AM</t>
  </si>
  <si>
    <t>22000405</t>
  </si>
  <si>
    <t>9/6/2022 11:46:36 AM</t>
  </si>
  <si>
    <t>22000094</t>
  </si>
  <si>
    <t>7/19/2022 12:32:01 PM</t>
  </si>
  <si>
    <t>22000136</t>
  </si>
  <si>
    <t>7:15</t>
  </si>
  <si>
    <t>7/29/2022 3:31:58 PM</t>
  </si>
  <si>
    <t>22000373</t>
  </si>
  <si>
    <t>8/31/2022 10:07:47 PM</t>
  </si>
  <si>
    <t>22000175</t>
  </si>
  <si>
    <t>1:24</t>
  </si>
  <si>
    <t>8/10/2022 6:15:58 AM</t>
  </si>
  <si>
    <t>22000117</t>
  </si>
  <si>
    <t>7/29/2022 10:19:09 AM</t>
  </si>
  <si>
    <t>22000422</t>
  </si>
  <si>
    <t>9/6/2022 3:18:35 PM</t>
  </si>
  <si>
    <t>22000387</t>
  </si>
  <si>
    <t>9/6/2022 8:08:42 AM</t>
  </si>
  <si>
    <t>22000349</t>
  </si>
  <si>
    <t>8/28/2022 3:15:23 PM</t>
  </si>
  <si>
    <t>22000407</t>
  </si>
  <si>
    <t>9:00</t>
  </si>
  <si>
    <t>9/6/2022 11:49:21 AM</t>
  </si>
  <si>
    <t>22000390</t>
  </si>
  <si>
    <t>15:52</t>
  </si>
  <si>
    <t>9/6/2022 10:09:34 AM</t>
  </si>
  <si>
    <t>22000139</t>
  </si>
  <si>
    <t>7/30/2022 9:17:20 AM</t>
  </si>
  <si>
    <t>22000402</t>
  </si>
  <si>
    <t>9:26</t>
  </si>
  <si>
    <t>9/6/2022 10:28:41 AM</t>
  </si>
  <si>
    <t>22000076</t>
  </si>
  <si>
    <t>7/19/2022 8:47:02 AM</t>
  </si>
  <si>
    <t>22000128</t>
  </si>
  <si>
    <t>7/29/2022 3:14:49 PM</t>
  </si>
  <si>
    <t>22000361</t>
  </si>
  <si>
    <t>5:12:42</t>
  </si>
  <si>
    <t>8/31/2022 2:20:23 PM</t>
  </si>
  <si>
    <t>22000328</t>
  </si>
  <si>
    <t>8/25/2022 7:14:42 AM</t>
  </si>
  <si>
    <t>22000141</t>
  </si>
  <si>
    <t xml:space="preserve">all sewage was contained to catch basin sump and was vacuumed out during </t>
  </si>
  <si>
    <t>8/10/2022 1:43:09 PM</t>
  </si>
  <si>
    <t>22000066</t>
  </si>
  <si>
    <t>7/15/2022 11:08:29 AM</t>
  </si>
  <si>
    <t>22000027</t>
  </si>
  <si>
    <t>7/13/2022 11:48:14 AM</t>
  </si>
  <si>
    <t>22000185</t>
  </si>
  <si>
    <t>8/10/2022 10:00:11 AM</t>
  </si>
  <si>
    <t>22000197</t>
  </si>
  <si>
    <t>18:39</t>
  </si>
  <si>
    <t>8/10/2022 10:36:34 AM</t>
  </si>
  <si>
    <t>22000196</t>
  </si>
  <si>
    <t>8/10/2022 10:35:07 AM</t>
  </si>
  <si>
    <t>22000389</t>
  </si>
  <si>
    <t>5:18</t>
  </si>
  <si>
    <t>9/6/2022 8:14:53 AM</t>
  </si>
  <si>
    <t>22000040</t>
  </si>
  <si>
    <t>7/14/2022 7:57:32 AM</t>
  </si>
  <si>
    <t>22000101</t>
  </si>
  <si>
    <t>1:44</t>
  </si>
  <si>
    <t>7/19/2022 1:00:35 PM</t>
  </si>
  <si>
    <t>22000203</t>
  </si>
  <si>
    <t>8/10/2022 10:49:01 AM</t>
  </si>
  <si>
    <t>22000166</t>
  </si>
  <si>
    <t>HOL021</t>
  </si>
  <si>
    <t>RIVER TERRACE</t>
  </si>
  <si>
    <t>8/9/2022 10:59:27 AM</t>
  </si>
  <si>
    <t>22000410</t>
  </si>
  <si>
    <t>9/6/2022 11:58:07 AM</t>
  </si>
  <si>
    <t>22000100</t>
  </si>
  <si>
    <t>7/19/2022 12:58:30 PM</t>
  </si>
  <si>
    <t>22000323</t>
  </si>
  <si>
    <t>NEW010</t>
  </si>
  <si>
    <t>BELLEVUE ST &amp; RFB</t>
  </si>
  <si>
    <t>8/24/2022 2:01:32 PM</t>
  </si>
  <si>
    <t>22000301</t>
  </si>
  <si>
    <t>3:45</t>
  </si>
  <si>
    <t>8/23/2022 9:03:06 AM</t>
  </si>
  <si>
    <t>22000148</t>
  </si>
  <si>
    <t>8/2/2022 2:12:00 PM</t>
  </si>
  <si>
    <t>22000339</t>
  </si>
  <si>
    <t>8/25/2022 1:26:29 PM</t>
  </si>
  <si>
    <t>22000176</t>
  </si>
  <si>
    <t>8/10/2022 6:17:34 AM</t>
  </si>
  <si>
    <t>22000392</t>
  </si>
  <si>
    <t>16:15</t>
  </si>
  <si>
    <t>9/6/2022 10:12:46 AM</t>
  </si>
  <si>
    <t>22000376</t>
  </si>
  <si>
    <t>8/31/2022 10:12:09 PM</t>
  </si>
  <si>
    <t>22000017</t>
  </si>
  <si>
    <t xml:space="preserve">Notification is based upon CSO meter activation and City's CSO Website Map </t>
  </si>
  <si>
    <t>7/6/2022 7:39:32 AM</t>
  </si>
  <si>
    <t>22000335</t>
  </si>
  <si>
    <t>8/25/2022 1:17:49 PM</t>
  </si>
  <si>
    <t>22000108</t>
  </si>
  <si>
    <t>7/25/2022 7:17:42 AM</t>
  </si>
  <si>
    <t>22000307</t>
  </si>
  <si>
    <t>2:40</t>
  </si>
  <si>
    <t>8/23/2022 10:08:07 AM</t>
  </si>
  <si>
    <t>22000211</t>
  </si>
  <si>
    <t>2:50</t>
  </si>
  <si>
    <t>BOS009</t>
  </si>
  <si>
    <t>CORNER OF SUMMER &amp; NEW ST</t>
  </si>
  <si>
    <t>8/10/2022 11:27:46 AM</t>
  </si>
  <si>
    <t>22000184</t>
  </si>
  <si>
    <t>8/10/2022 9:56:20 AM</t>
  </si>
  <si>
    <t>22000121</t>
  </si>
  <si>
    <t>CSO Event Ended. Duration 7/28/2022 08:30:-08:50 PM, 20 mins</t>
  </si>
  <si>
    <t>7/29/2022 1:42:49 PM</t>
  </si>
  <si>
    <t>22000321</t>
  </si>
  <si>
    <t>8/24/2022 1:58:50 PM</t>
  </si>
  <si>
    <t>22000147</t>
  </si>
  <si>
    <t>8/2/2022 2:11:01 PM</t>
  </si>
  <si>
    <t>22000145</t>
  </si>
  <si>
    <t>8/2/2022 2:08:31 PM</t>
  </si>
  <si>
    <t>22000089</t>
  </si>
  <si>
    <t>7/19/2022 9:24:10 AM</t>
  </si>
  <si>
    <t>22000142</t>
  </si>
  <si>
    <t>8/2/2022 2:03:47 PM</t>
  </si>
  <si>
    <t>22000331</t>
  </si>
  <si>
    <t>8/25/2022 8:09:06 AM</t>
  </si>
  <si>
    <t>22000303</t>
  </si>
  <si>
    <t>2:00</t>
  </si>
  <si>
    <t>NEW041</t>
  </si>
  <si>
    <t>BELLEVILLE RD AT ACUSHNET R</t>
  </si>
  <si>
    <t>8/23/2022 10:04:18 AM</t>
  </si>
  <si>
    <t>22000162</t>
  </si>
  <si>
    <t>HOL08</t>
  </si>
  <si>
    <t>SPRINGDALE PARK</t>
  </si>
  <si>
    <t>8/9/2022 9:08:31 AM</t>
  </si>
  <si>
    <t>22000431</t>
  </si>
  <si>
    <t>10:00</t>
  </si>
  <si>
    <t>9/7/2022 8:18:43 AM</t>
  </si>
  <si>
    <t>22000315</t>
  </si>
  <si>
    <t>12:26:23</t>
  </si>
  <si>
    <t>8/23/2022 7:30:24 PM</t>
  </si>
  <si>
    <t>22000310</t>
  </si>
  <si>
    <t>8/23/2022 2:41:33 PM</t>
  </si>
  <si>
    <t>22000103</t>
  </si>
  <si>
    <t>1:59</t>
  </si>
  <si>
    <t>7/19/2022 1:05:59 PM</t>
  </si>
  <si>
    <t>22000018</t>
  </si>
  <si>
    <t xml:space="preserve">Notification is based upon CSO meter activation and City's CSO  wWebsite Map </t>
  </si>
  <si>
    <t>7/6/2022 7:42:19 AM</t>
  </si>
  <si>
    <t>22000152</t>
  </si>
  <si>
    <t>8/3/2022 9:35:41 AM</t>
  </si>
  <si>
    <t>22000327</t>
  </si>
  <si>
    <t>8/25/2022 7:10:02 AM</t>
  </si>
  <si>
    <t>22000135</t>
  </si>
  <si>
    <t>9:30</t>
  </si>
  <si>
    <t>7/29/2022 3:28:36 PM</t>
  </si>
  <si>
    <t>22000113</t>
  </si>
  <si>
    <t>7/29/2022 10:11:44 AM</t>
  </si>
  <si>
    <t>22000032</t>
  </si>
  <si>
    <t>7/13/2022 2:59:35 PM</t>
  </si>
  <si>
    <t>22000050</t>
  </si>
  <si>
    <t>7/14/2022 1:16:54 PM</t>
  </si>
  <si>
    <t>22000061</t>
  </si>
  <si>
    <t>7/14/2022 1:48:04 PM</t>
  </si>
  <si>
    <t>22000144</t>
  </si>
  <si>
    <t>8/2/2022 2:07:21 PM</t>
  </si>
  <si>
    <t>22000401</t>
  </si>
  <si>
    <t>19:39</t>
  </si>
  <si>
    <t>9/6/2022 10:28:10 AM</t>
  </si>
  <si>
    <t>22000093</t>
  </si>
  <si>
    <t>7/19/2022 12:30:41 PM</t>
  </si>
  <si>
    <t>22000111</t>
  </si>
  <si>
    <t>7/29/2022 10:08:21 AM</t>
  </si>
  <si>
    <t>22000140</t>
  </si>
  <si>
    <t>7/30/2022 11:31:16 AM</t>
  </si>
  <si>
    <t>22000384</t>
  </si>
  <si>
    <t>0414</t>
  </si>
  <si>
    <t>9/5/2022 8:21:58 PM</t>
  </si>
  <si>
    <t>22000463</t>
  </si>
  <si>
    <t>9/8/2022 7:31:08 AM</t>
  </si>
  <si>
    <t>22000091</t>
  </si>
  <si>
    <t>01:50</t>
  </si>
  <si>
    <t>CSO event started at 01:50 am and ended 02:20 am on July 19, 2022</t>
  </si>
  <si>
    <t>7/19/2022 11:19:23 AM</t>
  </si>
  <si>
    <t>22000365</t>
  </si>
  <si>
    <t>5:03:32</t>
  </si>
  <si>
    <t>8/31/2022 2:26:53 PM</t>
  </si>
  <si>
    <t>22000296</t>
  </si>
  <si>
    <t>8/22/2022 8:56:44</t>
  </si>
  <si>
    <t>8/22/2022 4:53:52 PM</t>
  </si>
  <si>
    <t>22000084</t>
  </si>
  <si>
    <t>7/19/2022 9:04:29 AM</t>
  </si>
  <si>
    <t>22000187</t>
  </si>
  <si>
    <t>8/10/2022 10:04:29 AM</t>
  </si>
  <si>
    <t>22000393</t>
  </si>
  <si>
    <t>9/6/2022 10:17:24 AM</t>
  </si>
  <si>
    <t>22000133</t>
  </si>
  <si>
    <t>8:45</t>
  </si>
  <si>
    <t>7/29/2022 3:25:08 PM</t>
  </si>
  <si>
    <t>22000423</t>
  </si>
  <si>
    <t>9/6/2022 3:20:59 PM</t>
  </si>
  <si>
    <t>22000469</t>
  </si>
  <si>
    <t>9/8/2022 7:37:14 AM</t>
  </si>
  <si>
    <t>22000170</t>
  </si>
  <si>
    <t>8/9/2022 1:24:59 PM</t>
  </si>
  <si>
    <t>22000078</t>
  </si>
  <si>
    <t>7/19/2022 8:56:22 AM</t>
  </si>
  <si>
    <t>22000398</t>
  </si>
  <si>
    <t>19:04</t>
  </si>
  <si>
    <t>9/6/2022 10:23:56 AM</t>
  </si>
  <si>
    <t>22000314-1</t>
  </si>
  <si>
    <t>8/24/2022 8:16:09 AM</t>
  </si>
  <si>
    <t>22000104</t>
  </si>
  <si>
    <t>2:04</t>
  </si>
  <si>
    <t>7/19/2022 1:08:25 PM</t>
  </si>
  <si>
    <t>22000330</t>
  </si>
  <si>
    <t>8/25/2022 8:06:18 AM</t>
  </si>
  <si>
    <t>22000379</t>
  </si>
  <si>
    <t>0320</t>
  </si>
  <si>
    <t>9/5/2022 8:07:56 PM</t>
  </si>
  <si>
    <t>22000123</t>
  </si>
  <si>
    <t>CSO Event Ended. Duration 7/28/2022 08:55:-09:20 PM, 25 mins</t>
  </si>
  <si>
    <t>7/29/2022 1:43:50 PM</t>
  </si>
  <si>
    <t>22000337</t>
  </si>
  <si>
    <t>8/25/2022 1:21:00 PM</t>
  </si>
  <si>
    <t>22000388</t>
  </si>
  <si>
    <t>5:14</t>
  </si>
  <si>
    <t>9/6/2022 8:11:59 AM</t>
  </si>
  <si>
    <t>22000030</t>
  </si>
  <si>
    <t>1:11</t>
  </si>
  <si>
    <t>7/13/2022 1:12:08 PM</t>
  </si>
  <si>
    <t>22000159</t>
  </si>
  <si>
    <t>LYNN003</t>
  </si>
  <si>
    <t>SUMMER STREET@SAUGUS RIVER</t>
  </si>
  <si>
    <t>SAUGUS RIVER</t>
  </si>
  <si>
    <t>8/8/2022 10:26:39 AM</t>
  </si>
  <si>
    <t>22000015</t>
  </si>
  <si>
    <t>00:35</t>
  </si>
  <si>
    <t xml:space="preserve">Notification is based upon CSO meter activation and City's CSO Website map </t>
  </si>
  <si>
    <t>7/6/2022 7:30:37 AM</t>
  </si>
  <si>
    <t>22000174</t>
  </si>
  <si>
    <t>1:40</t>
  </si>
  <si>
    <t>8/10/2022 6:14:00 AM</t>
  </si>
  <si>
    <t>22000031</t>
  </si>
  <si>
    <t>7/13/2022 2:56:42 PM</t>
  </si>
  <si>
    <t>22000408</t>
  </si>
  <si>
    <t>11:35</t>
  </si>
  <si>
    <t>9/6/2022 11:50:26 AM</t>
  </si>
  <si>
    <t>22000304</t>
  </si>
  <si>
    <t>8/23/2022 10:05:11 AM</t>
  </si>
  <si>
    <t>22000395</t>
  </si>
  <si>
    <t>9/6/2022 10:20:09 AM</t>
  </si>
  <si>
    <t>22000157</t>
  </si>
  <si>
    <t>1532</t>
  </si>
  <si>
    <t>8/5/2022 9:49:17 PM</t>
  </si>
  <si>
    <t>22000178</t>
  </si>
  <si>
    <t>5:35</t>
  </si>
  <si>
    <t>8/10/2022 9:30:55 AM</t>
  </si>
  <si>
    <t>22000120</t>
  </si>
  <si>
    <t>7/29/2022 1:05:20 PM</t>
  </si>
  <si>
    <t>22000146</t>
  </si>
  <si>
    <t>8/2/2022 2:09:52 PM</t>
  </si>
  <si>
    <t>22000082</t>
  </si>
  <si>
    <t>7/19/2022 9:02:13 AM</t>
  </si>
  <si>
    <t>22000316</t>
  </si>
  <si>
    <t>8/24/2022 10:53:38 AM</t>
  </si>
  <si>
    <t>22000087</t>
  </si>
  <si>
    <t>7/19/2022 9:06:41 AM</t>
  </si>
  <si>
    <t>22000464</t>
  </si>
  <si>
    <t>9/8/2022 7:32:02 AM</t>
  </si>
  <si>
    <t>22000370</t>
  </si>
  <si>
    <t>8/31/2022 10:03:00 PM</t>
  </si>
  <si>
    <t>22000086</t>
  </si>
  <si>
    <t>7/19/2022 9:05:39 AM</t>
  </si>
  <si>
    <t>22000404</t>
  </si>
  <si>
    <t>9/6/2022 10:30:41 AM</t>
  </si>
  <si>
    <t>22000340</t>
  </si>
  <si>
    <t>8/25/2022 1:28:01 PM</t>
  </si>
  <si>
    <t>22000415</t>
  </si>
  <si>
    <t>12:35</t>
  </si>
  <si>
    <t>9/6/2022 12:05:08 PM</t>
  </si>
  <si>
    <t>Count of EventType</t>
  </si>
  <si>
    <t>Overflow Events</t>
  </si>
  <si>
    <t>Number of Outfalls</t>
  </si>
  <si>
    <t>SOMMERVILLE</t>
  </si>
  <si>
    <t>TAUNTON</t>
  </si>
  <si>
    <t>CITY OF CHEALSEA</t>
  </si>
  <si>
    <t>MONTAGUE</t>
  </si>
  <si>
    <t>CITY OF GLOUCESTER</t>
  </si>
  <si>
    <t>Grand Total</t>
  </si>
  <si>
    <t>NO TO TRAINING, NO TO EVENT</t>
  </si>
  <si>
    <t>NO TO TRAINING, YES TO EVENT</t>
  </si>
  <si>
    <t>YES TO TRAINING, NO TO EVENT</t>
  </si>
  <si>
    <t>YES TO TRAINING, YES TO EVENT</t>
  </si>
  <si>
    <t>TOTAL</t>
  </si>
  <si>
    <t>Event</t>
  </si>
  <si>
    <t>Count:</t>
  </si>
  <si>
    <t>EVENT</t>
  </si>
  <si>
    <t>SUM:</t>
  </si>
  <si>
    <t xml:space="preserve">Event </t>
  </si>
  <si>
    <t xml:space="preserve">% who were aware and went to training </t>
  </si>
  <si>
    <t>% who were aware and did not go to training</t>
  </si>
  <si>
    <t>Question</t>
  </si>
  <si>
    <t>% who were not aware and went to training</t>
  </si>
  <si>
    <t>% who were not aware understand and did not go to training</t>
  </si>
  <si>
    <t>For CSO, partially treated, and blended discharges longer than two hours.</t>
  </si>
  <si>
    <t>Events requiring notification</t>
  </si>
  <si>
    <t>For CSO, partially treated, and blended  discharges if the board of health or health department determines that a public health warning is necessary.</t>
  </si>
  <si>
    <t>Information required in Public Health Warning</t>
  </si>
  <si>
    <t>Any SSO that discharges through a wastewater outfall.</t>
  </si>
  <si>
    <t>Information required on temporary signage</t>
  </si>
  <si>
    <t>Any SSO that is the result of surcharging under high flow conditions when peak flows cannot be conveyed to a POTW due to capacity constraints.</t>
  </si>
  <si>
    <t>Any SSO that is the result of a failure of a wastewater pump station or associated force.</t>
  </si>
  <si>
    <t>Please only select this option if you were not aware of any of these scenarios.</t>
  </si>
  <si>
    <t>AVERAGE</t>
  </si>
  <si>
    <t>Average awareness for those who went to training</t>
  </si>
  <si>
    <t>Average awareness for those who did not go to training</t>
  </si>
  <si>
    <t xml:space="preserve">PHA INFO </t>
  </si>
  <si>
    <t>COUNT</t>
  </si>
  <si>
    <t>The public health warning shall identify receiving water affected</t>
  </si>
  <si>
    <t>The location, date, and time ofthe discharge or overflow</t>
  </si>
  <si>
    <t>A recommendation that the public avoids contact with affected water bodies.</t>
  </si>
  <si>
    <t>Information on where to find the closure or advisory status of shellfish growing areas, beaches, or other water resource areas.</t>
  </si>
  <si>
    <t>Access to translations of the warning, as appropriate for neighborhoods identified as environmental justice populations.</t>
  </si>
  <si>
    <t>Please only select this option if you were not aware of any of the required information.</t>
  </si>
  <si>
    <t xml:space="preserve">S INFO </t>
  </si>
  <si>
    <t>Count</t>
  </si>
  <si>
    <t xml:space="preserve">% who understood and went to training </t>
  </si>
  <si>
    <t>% who understood and did not go to training</t>
  </si>
  <si>
    <t>A warning message that reads “WARNING! AVOID CONTACT WITH WATER – MAY CAUSE ILLNESS"</t>
  </si>
  <si>
    <t>An infographic showing no fishing, boating, or swimming.</t>
  </si>
  <si>
    <t>Translations if needed</t>
  </si>
  <si>
    <t>Text stating that the reason for the warning is inform people about the potential for sewage in surface waters.</t>
  </si>
  <si>
    <t>Approximate date and time the discharge or overflow began, and its duration</t>
  </si>
  <si>
    <t>Information on where to determine the closure or advisory status of shellfish growing areas, beaches, or other water resource areas.</t>
  </si>
  <si>
    <t>Contact information for the board of health or health department.</t>
  </si>
  <si>
    <t>Training?</t>
  </si>
  <si>
    <t>NO</t>
  </si>
  <si>
    <t>YES</t>
  </si>
  <si>
    <t>Bottom 5 for awarness (ALL)</t>
  </si>
  <si>
    <t>Had Event</t>
  </si>
  <si>
    <t>Translation if needed (signage)</t>
  </si>
  <si>
    <t>% Who Were Aware of Event 1</t>
  </si>
  <si>
    <t>T-2</t>
  </si>
  <si>
    <t>% Who Were Aware of Event 2</t>
  </si>
  <si>
    <t>% Who Were Aware of Event 3</t>
  </si>
  <si>
    <t>T-4</t>
  </si>
  <si>
    <t>Translation if needed (public health warning)</t>
  </si>
  <si>
    <t>% Who Were Aware of Event 4</t>
  </si>
  <si>
    <t>% Who Were Aware of Event 5</t>
  </si>
  <si>
    <t>Bottom 5 for awarness (Had Events)</t>
  </si>
  <si>
    <t>% Who Were Aware of Info 1</t>
  </si>
  <si>
    <t>% Who Were Aware of Info 2</t>
  </si>
  <si>
    <t>% Who Were Aware of Info 3</t>
  </si>
  <si>
    <t>% Who Were Aware of Info 4</t>
  </si>
  <si>
    <t>% Who Were Aware of Info 5</t>
  </si>
  <si>
    <t>% Who Were Aware of Info 6</t>
  </si>
  <si>
    <t>% Who Were Aware of Info 7</t>
  </si>
  <si>
    <t>Timestamp</t>
  </si>
  <si>
    <t>Have you attended any training by MassDEP pertaining to CSO or SSO Events</t>
  </si>
  <si>
    <t>Since new requirements have gone into effect, has your BOH/HD issued Public Health Warnings and posted temporary signs in response to any CSO or SSO events?</t>
  </si>
  <si>
    <t>If yes, did you use the existing emergency notification system, including a reverse 911 call system if available?</t>
  </si>
  <si>
    <t>How were you notified that there was a CSO/SSO occurrence?</t>
  </si>
  <si>
    <t>BOH/HD in municipalities directly impacted by a discharge or overflow are required to issue a public health warning to impacted residents of the municipality upon receipt of a public advisory notification in which of the following circumstances.
Please select all that you were aware of and understood before taking this survey.</t>
  </si>
  <si>
    <t>In regards to the public health warning, there is minimum required information that should be included with the warning.
Please select all that you were aware of and understood before taking this survey.</t>
  </si>
  <si>
    <t>In addition to public health warning, BOH/HD are also required to post or cause to be posted a temporary sign or use a permanent sign, at conspicuous locations affording public access to the waterbody, as identified by the BOH/HD, in municipalities directly impacted by the discharge or overflow. Permanent signs installed and maintained by permittees in accordance with 314 CMR 16.05(3) may be used for this purpose.
However, if a temporary sign is used, the following information should be included.
Please select all that you were aware of and understood before taking this survey.</t>
  </si>
  <si>
    <t>Have you been contacted by any sewer authorities regarding where to place permanent signs at public access points to alert the public to CSO discharges?</t>
  </si>
  <si>
    <t>What steps have you taken to create effective communications between your BoH/HD and permittee.</t>
  </si>
  <si>
    <t>Are permittees reaching out to make sure the notifications are being sent out?</t>
  </si>
  <si>
    <t>In previous questions, environmental justice population requirements were mentioned. If you have any question or concerns about these requirements please feel free to share.</t>
  </si>
  <si>
    <t>On a scale of 1 to 10, how would you define your understanding of the new requirements?</t>
  </si>
  <si>
    <t>Is there anything you would like more information on regarding the new regulations?</t>
  </si>
  <si>
    <t>What part/parts of the regulation do you not understand?</t>
  </si>
  <si>
    <t>Yes</t>
  </si>
  <si>
    <t>No</t>
  </si>
  <si>
    <t>For CSO, partially treated, and blended wastewater discharges, if the discharge has a duration longer than two hours., For CSO, partially treated, and blended wastewater discharges, if the board of health or health department determines that a public health warning is necessary to protect public health, regardless of the duration of the discharge., Any SSO that discharges through a wastewater outfall, either directly or indirectly, to a surface water of the Commonwealth., Any SSO that flows into a surface water of the Commonwealth and is the result of the sanitary sewer system surcharging under high flow conditions when peak flows cannot be conveyed to a POTW due to capacity constraints conveyed to a POTW due to capacity constraints., Any SSO that flows into a surface water of the Commonwealth and is the result of a failure of a wastewater pump station or associated force main designed to convey peak flows of one million gallons per day or greater.</t>
  </si>
  <si>
    <t>The public health warning shall identify receiving water affected, The location, date, and time of the discharge or overflow., A recommendation that the public avoid contact with affected water bodies for at least 48 hours after a sewage discharge or overflow, and during rainstorms and for 48 hours after rainstorms end, due to increased health risks from bacteria or other pollutants associated with urban stormwater runoff and discharges of untreated or partially treated wastewater., Information on where to find the closure or advisory status of shellfish growing areas, beaches, or other water resource areas potentially affected by the discharge or overflow., Access to translations of the warning, as appropriate for neighborhoods identified as environmental justice populations due to lacking English language proficiency, in the language(s) most appropriate for those neighborhoods.</t>
  </si>
  <si>
    <t>A warning message that reads “WARNING! AVOID CONTACT WITH WATER – MAY CAUSE ILLNESS", An infographic showing no fishing, boating, or swimming., In neighborhoods identified as environmental justice populations due to lacking English language proficiency, the sign shall include translation of the text above and provide access to translations of the following information in the language(s) most appropriate for those neighborhoods., Text stating that the reason for the warning is inform people about the potential for sewage in surface waters., Approximate date and time the discharge or overflow began, and its duration, Information on where to determine the closure or advisory status of shellfish growing areas, beaches, or other water resource areas potentially affected by the discharge or overflow., Contact information for the board of health or health department.</t>
  </si>
  <si>
    <t>I have been in contact with our DPW Director and we also attended a training together</t>
  </si>
  <si>
    <t>The public health warning shall identify receiving water affected, The location, date, and time of the discharge or overflow.</t>
  </si>
  <si>
    <t>Not at all familiar with the details of this requirement</t>
  </si>
  <si>
    <t>West Bridgewater is 99.9% septic systems</t>
  </si>
  <si>
    <t>NONE</t>
  </si>
  <si>
    <t>Any SSO that flows into a surface water of the Commonwealth and is the result of the sanitary sewer system surcharging under high flow conditions when peak flows cannot be conveyed to a POTW due to capacity constraints conveyed to a POTW due to capacity constraints.</t>
  </si>
  <si>
    <t>A warning message that reads “WARNING! AVOID CONTACT WITH WATER – MAY CAUSE ILLNESS", In neighborhoods identified as environmental justice populations due to lacking English language proficiency, the sign shall include translation of the text above and provide access to translations of the following information in the language(s) most appropriate for those neighborhoods., Text stating that the reason for the warning is inform people about the potential for sewage in surface waters., Information on where to determine the closure or advisory status of shellfish growing areas, beaches, or other water resource areas potentially affected by the discharge or overflow., Contact information for the board of health or health department.</t>
  </si>
  <si>
    <t>What if we don't have CSOs</t>
  </si>
  <si>
    <t>For CSO, partially treated, and blended wastewater discharges, if the discharge has a duration longer than two hours., Any SSO that discharges through a wastewater outfall, either directly or indirectly, to a surface water of the Commonwealth., Any SSO that flows into a surface water of the Commonwealth and is the result of the sanitary sewer system surcharging under high flow conditions when peak flows cannot be conveyed to a POTW due to capacity constraints conveyed to a POTW due to capacity constraints., Any SSO that flows into a surface water of the Commonwealth and is the result of a failure of a wastewater pump station or associated force main designed to convey peak flows of one million gallons per day or greater.</t>
  </si>
  <si>
    <t>A warning message that reads “WARNING! AVOID CONTACT WITH WATER – MAY CAUSE ILLNESS", An infographic showing no fishing, boating, or swimming., Text stating that the reason for the warning is inform people about the potential for sewage in surface waters., Approximate date and time the discharge or overflow began, and its duration, Information on where to determine the closure or advisory status of shellfish growing areas, beaches, or other water resource areas potentially affected by the discharge or overflow.</t>
  </si>
  <si>
    <t>What BOHs does this apply to? What is DPW's responsiblity vs BOHs.</t>
  </si>
  <si>
    <t>email</t>
  </si>
  <si>
    <t>For CSO, partially treated, and blended wastewater discharges, if the discharge has a duration longer than two hours., For CSO, partially treated, and blended wastewater discharges, if the board of health or health department determines that a public health warning is necessary to protect public health, regardless of the duration of the discharge., Any SSO that discharges through a wastewater outfall, either directly or indirectly, to a surface water of the Commonwealth., Any SSO that flows into a surface water of the Commonwealth and is the result of a failure of a wastewater pump station or associated force main designed to convey peak flows of one million gallons per day or greater.</t>
  </si>
  <si>
    <t>A warning message that reads “WARNING! AVOID CONTACT WITH WATER – MAY CAUSE ILLNESS", An infographic showing no fishing, boating, or swimming., In neighborhoods identified as environmental justice populations due to lacking English language proficiency, the sign shall include translation of the text above and provide access to translations of the following information in the language(s) most appropriate for those neighborhoods., Approximate date and time the discharge or overflow began, and its duration, Information on where to determine the closure or advisory status of shellfish growing areas, beaches, or other water resource areas potentially affected by the discharge or overflow.</t>
  </si>
  <si>
    <t>shared email addresses</t>
  </si>
  <si>
    <t>na</t>
  </si>
  <si>
    <t>For CSO, partially treated, and blended wastewater discharges, if the board of health or health department determines that a public health warning is necessary to protect public health, regardless of the duration of the discharge.</t>
  </si>
  <si>
    <t>The public health warning shall identify receiving water affected, The location, date, and time of the discharge or overflow., A recommendation that the public avoid contact with affected water bodies for at least 48 hours after a sewage discharge or overflow, and during rainstorms and for 48 hours after rainstorms end, due to increased health risks from bacteria or other pollutants associated with urban stormwater runoff and discharges of untreated or partially treated wastewater.</t>
  </si>
  <si>
    <t>A warning message that reads “WARNING! AVOID CONTACT WITH WATER – MAY CAUSE ILLNESS", An infographic showing no fishing, boating, or swimming., Contact information for the board of health or health department.</t>
  </si>
  <si>
    <t>Sewage treatment facility</t>
  </si>
  <si>
    <t>For CSO, partially treated, and blended wastewater discharges, if the discharge has a duration longer than two hours., For CSO, partially treated, and blended wastewater discharges, if the board of health or health department determines that a public health warning is necessary to protect public health, regardless of the duration of the discharge., Any SSO that discharges through a wastewater outfall, either directly or indirectly, to a surface water of the Commonwealth.</t>
  </si>
  <si>
    <t>A warning message that reads “WARNING! AVOID CONTACT WITH WATER – MAY CAUSE ILLNESS", An infographic showing no fishing, boating, or swimming., Approximate date and time the discharge or overflow began, and its duration, Contact information for the board of health or health department.</t>
  </si>
  <si>
    <t>Identified public access</t>
  </si>
  <si>
    <t>I don't think operators are aware of the notification requirement.</t>
  </si>
  <si>
    <t>Any SSO that discharges through a wastewater outfall, either directly or indirectly, to a surface water of the Commonwealth., Any SSO that flows into a surface water of the Commonwealth and is the result of a failure of a wastewater pump station or associated force main designed to convey peak flows of one million gallons per day or greater., Please only select this option if you were not aware of any of these scenarios.</t>
  </si>
  <si>
    <t>Sent summary of regulations via e-mail twice. Received no comments or questions.</t>
  </si>
  <si>
    <t>Who regulations EJ populations on federal land?</t>
  </si>
  <si>
    <t>Yes-- specifics for each community. Notice templates, overflow response plan templates for operators, etc.</t>
  </si>
  <si>
    <t>The regulations are not well understood and are burdensome to localities.</t>
  </si>
  <si>
    <t>A warning message that reads “WARNING! AVOID CONTACT WITH WATER – MAY CAUSE ILLNESS", In neighborhoods identified as environmental justice populations due to lacking English language proficiency, the sign shall include translation of the text above and provide access to translations of the following information in the language(s) most appropriate for those neighborhoods., Approximate date and time the discharge or overflow began, and its duration, Information on where to determine the closure or advisory status of shellfish growing areas, beaches, or other water resource areas potentially affected by the discharge or overflow., Contact information for the board of health or health department.</t>
  </si>
  <si>
    <t>None</t>
  </si>
  <si>
    <t>Summaries and legal requirements for BOH and funding to meet same</t>
  </si>
  <si>
    <t>All</t>
  </si>
  <si>
    <t>No CSO occurence</t>
  </si>
  <si>
    <t>Communicate regularly with the Public Works Commissioner responsible for the Water &amp; Sewer System</t>
  </si>
  <si>
    <t>Translation services are available.</t>
  </si>
  <si>
    <t>Do you have a template letter and a question &amp; answer document on this subject?</t>
  </si>
  <si>
    <t>I think I need to see an example of a situation so that I can better understand what we are trying to achieve. Maybe write up a typical scenario?</t>
  </si>
  <si>
    <t>A recommendation that the public avoid contact with affected water bodies for at least 48 hours after a sewage discharge or overflow, and during rainstorms and for 48 hours after rainstorms end, due to increased health risks from bacteria or other pollutants associated with urban stormwater runoff and discharges of untreated or partially treated wastewater.</t>
  </si>
  <si>
    <t>I thought this was only if there was a public access point to the water body. We do not have any public access points.</t>
  </si>
  <si>
    <t>when a warning needs to be issued</t>
  </si>
  <si>
    <t>DPW</t>
  </si>
  <si>
    <t>I have not heard of this. I have been copied on SSO forms from DPW but did not know what I was supposed to do with it.</t>
  </si>
  <si>
    <t>The district</t>
  </si>
  <si>
    <t>A warning message that reads “WARNING! AVOID CONTACT WITH WATER – MAY CAUSE ILLNESS", In neighborhoods identified as environmental justice populations due to lacking English language proficiency, the sign shall include translation of the text above and provide access to translations of the following information in the language(s) most appropriate for those neighborhoods., Text stating that the reason for the warning is inform people about the potential for sewage in surface waters., Contact information for the board of health or health department.</t>
  </si>
  <si>
    <t>Other than signs, who else must be notified</t>
  </si>
  <si>
    <t>Email from the treatment works</t>
  </si>
  <si>
    <t>I have attempted to use MVPC as a means to coordinate POTWs through the Merrimack Valley; some work has occurred but no meetings for discussions between POTW &amp; LHD. There are no public access points to the river in my community.</t>
  </si>
  <si>
    <t>My community will not be using the reverse 911 notifications for most CSO events as it is a misuse of the technology. MDEP chose to require it even though the statute states that the Department Can (not shall) do so. MDEP should be facilitating meetings between LHDs and POTWs in each watershed; there is a distinct lack of coordination here.</t>
  </si>
  <si>
    <t>For CSO, partially treated, and blended wastewater discharges, if the discharge has a duration longer than two hours., Any SSO that discharges through a wastewater outfall, either directly or indirectly, to a surface water of the Commonwealth., Any SSO that flows into a surface water of the Commonwealth and is the result of the sanitary sewer system surcharging under high flow conditions when peak flows cannot be conveyed to a POTW due to capacity constraints conveyed to a POTW due to capacity constraints.</t>
  </si>
  <si>
    <t>A warning message that reads “WARNING! AVOID CONTACT WITH WATER – MAY CAUSE ILLNESS", An infographic showing no fishing, boating, or swimming., Text stating that the reason for the warning is inform people about the potential for sewage in surface waters., Approximate date and time the discharge or overflow began, and its duration, Contact information for the board of health or health department.</t>
  </si>
  <si>
    <t>No steps have been taken at this time.</t>
  </si>
  <si>
    <t>For CSO, partially treated, and blended wastewater discharges, if the board of health or health department determines that a public health warning is necessary to protect public health, regardless of the duration of the discharge., Any SSO that flows into a surface water of the Commonwealth and is the result of the sanitary sewer system surcharging under high flow conditions when peak flows cannot be conveyed to a POTW due to capacity constraints conveyed to a POTW due to capacity constraints., Any SSO that flows into a surface water of the Commonwealth and is the result of a failure of a wastewater pump station or associated force main designed to convey peak flows of one million gallons per day or greater.</t>
  </si>
  <si>
    <t>The public health warning shall identify receiving water affected, The location, date, and time of the discharge or overflow., A recommendation that the public avoid contact with affected water bodies for at least 48 hours after a sewage discharge or overflow, and during rainstorms and for 48 hours after rainstorms end, due to increased health risks from bacteria or other pollutants associated with urban stormwater runoff and discharges of untreated or partially treated wastewater., Access to translations of the warning, as appropriate for neighborhoods identified as environmental justice populations due to lacking English language proficiency, in the language(s) most appropriate for those neighborhoods.</t>
  </si>
  <si>
    <t>We have had meetings. We would not put up permanent signs because we don't have CSO, only SSO</t>
  </si>
  <si>
    <t>We have no EJ populations here</t>
  </si>
  <si>
    <t>Not really. I met with the WWTP operator and DPW and they told me it's highly unlikely this will happen, and if it does, they will take the lead. I have too many other things I'm in charge of to be able to retain this information, even if you did have more trainings.</t>
  </si>
  <si>
    <t>Any SSO that discharges through a wastewater outfall, either directly or indirectly, to a surface water of the Commonwealth.</t>
  </si>
  <si>
    <t>Email communication</t>
  </si>
  <si>
    <t>no</t>
  </si>
  <si>
    <t>For CSO, partially treated, and blended wastewater discharges, if the discharge has a duration longer than two hours., For CSO, partially treated, and blended wastewater discharges, if the board of health or health department determines that a public health warning is necessary to protect public health, regardless of the duration of the discharge., Any SSO that discharges through a wastewater outfall, either directly or indirectly, to a surface water of the Commonwealth., Any SSO that flows into a surface water of the Commonwealth and is the result of the sanitary sewer system surcharging under high flow conditions when peak flows cannot be conveyed to a POTW due to capacity constraints conveyed to a POTW due to capacity constraints.</t>
  </si>
  <si>
    <t>in the past, a phone call from the DPW director</t>
  </si>
  <si>
    <t>For CSO, partially treated, and blended wastewater discharges, if the board of health or health department determines that a public health warning is necessary to protect public health, regardless of the duration of the discharge., Any SSO that flows into a surface water of the Commonwealth and is the result of a failure of a wastewater pump station or associated force main designed to convey peak flows of one million gallons per day or greater.</t>
  </si>
  <si>
    <t>sharing information</t>
  </si>
  <si>
    <t>this has not been discussed at the municipal level</t>
  </si>
  <si>
    <t>bullets summing up the regulations and bullets describing local responsibilies and actions</t>
  </si>
  <si>
    <t>would need to review the regulation again</t>
  </si>
  <si>
    <t>NA</t>
  </si>
  <si>
    <t>Any SSO that discharges through a wastewater outfall, either directly or indirectly, to a surface water of the Commonwealth., Any SSO that flows into a surface water of the Commonwealth and is the result of the sanitary sewer system surcharging under high flow conditions when peak flows cannot be conveyed to a POTW due to capacity constraints conveyed to a POTW due to capacity constraints., Any SSO that flows into a surface water of the Commonwealth and is the result of a failure of a wastewater pump station or associated force main designed to convey peak flows of one million gallons per day or greater.</t>
  </si>
  <si>
    <t>We had several meetings and a table top exercise</t>
  </si>
  <si>
    <t>Lynn Water and Sewer</t>
  </si>
  <si>
    <t>For CSO, partially treated, and blended wastewater discharges, if the discharge has a duration longer than two hours., Please only select this option if you were not aware of any of these scenarios.</t>
  </si>
  <si>
    <t>The location, date, and time of the discharge or overflow., A recommendation that the public avoid contact with affected water bodies for at least 48 hours after a sewage discharge or overflow, and during rainstorms and for 48 hours after rainstorms end, due to increased health risks from bacteria or other pollutants associated with urban stormwater runoff and discharges of untreated or partially treated wastewater., Please only select this option if you were not aware of any of the required information.</t>
  </si>
  <si>
    <t>A warning message that reads “WARNING! AVOID CONTACT WITH WATER – MAY CAUSE ILLNESS", An infographic showing no fishing, boating, or swimming., Approximate date and time the discharge or overflow began, and its duration, Please only select this option if you were not aware of any of the required information.</t>
  </si>
  <si>
    <t>None at this time.</t>
  </si>
  <si>
    <t>????????</t>
  </si>
  <si>
    <t>The beaches in Lynn are covered by DCR. Department of Conservation/REcreation. All warnings are received from DCR. DCR is responsible for sign posting and Flag colors alerting residents it is safe to swim or not swim.</t>
  </si>
  <si>
    <t>A review would be great. My main concern is , if I am alerted at 2:10 a.m. that there is an overflow am I to start a reverse 911 to the residents of the area affected at 2:10 a.m.????</t>
  </si>
  <si>
    <t>Any SSO that flows into a surface water of the Commonwealth and is the result of a failure of a wastewater pump station or associated force main designed to convey peak flows of one million gallons per day or greater.</t>
  </si>
  <si>
    <t>Regular meetings/website</t>
  </si>
  <si>
    <t>My town will not use the reverse 911 system for these notifications.</t>
  </si>
  <si>
    <t>For CSO, partially treated, and blended wastewater discharges, if the board of health or health department determines that a public health warning is necessary to protect public health, regardless of the duration of the discharge., Any SSO that discharges through a wastewater outfall, either directly or indirectly, to a surface water of the Commonwealth., Any SSO that flows into a surface water of the Commonwealth and is the result of the sanitary sewer system surcharging under high flow conditions when peak flows cannot be conveyed to a POTW due to capacity constraints conveyed to a POTW due to capacity constraints.</t>
  </si>
  <si>
    <t>the city I work for has not had an active CSO/SSO occurrence. When a discharge occurs, I am notified by our DPW.</t>
  </si>
  <si>
    <t>For CSO, partially treated, and blended wastewater discharges, if the discharge has a duration longer than two hours., For CSO, partially treated, and blended wastewater discharges, if the board of health or health department determines that a public health warning is necessary to protect public health, regardless of the duration of the discharge.</t>
  </si>
  <si>
    <t>A warning message that reads “WARNING! AVOID CONTACT WITH WATER – MAY CAUSE ILLNESS", An infographic showing no fishing, boating, or swimming., In neighborhoods identified as environmental justice populations due to lacking English language proficiency, the sign shall include translation of the text above and provide access to translations of the following information in the language(s) most appropriate for those neighborhoods., Approximate date and time the discharge or overflow began, and its duration, Contact information for the board of health or health department.</t>
  </si>
  <si>
    <t>the process</t>
  </si>
  <si>
    <t>entire process</t>
  </si>
  <si>
    <t>Water and Sewer Department</t>
  </si>
  <si>
    <t>Any SSO that discharges through a wastewater outfall, either directly or indirectly, to a surface water of the Commonwealth., Any SSO that flows into a surface water of the Commonwealth and is the result of a failure of a wastewater pump station or associated force main designed to convey peak flows of one million gallons per day or greater.</t>
  </si>
  <si>
    <t>Through DPW Notification</t>
  </si>
  <si>
    <t>A warning message that reads “WARNING! AVOID CONTACT WITH WATER – MAY CAUSE ILLNESS", An infographic showing no fishing, boating, or swimming., Approximate date and time the discharge or overflow began, and its duration, Information on where to determine the closure or advisory status of shellfish growing areas, beaches, or other water resource areas potentially affected by the discharge or overflow., Contact information for the board of health or health department.</t>
  </si>
  <si>
    <t>Information is on Website</t>
  </si>
  <si>
    <t>We do not have CSOs or SSOs.</t>
  </si>
  <si>
    <t>I attended one training, though without using the new regulations they just aren't sticking</t>
  </si>
  <si>
    <t>Until I use the regulation my knowledge is limited</t>
  </si>
  <si>
    <t>access to translation services for the purpose of creating messaging for appropriate communities</t>
  </si>
  <si>
    <t>simplified (non technical) language for use in relaying same to the public</t>
  </si>
  <si>
    <t>entirety</t>
  </si>
  <si>
    <t>For CSO, partially treated, and blended wastewater discharges, if the discharge has a duration longer than two hours.</t>
  </si>
  <si>
    <t>ALL OF IT</t>
  </si>
  <si>
    <t>The DPW Superintendent informed the Health Department. But I don't think we have had any overflows since the new regs went into effect.</t>
  </si>
  <si>
    <t>For CSO, partially treated, and blended wastewater discharges, if the discharge has a duration longer than two hours., Any SSO that flows into a surface water of the Commonwealth and is the result of a failure of a wastewater pump station or associated force main designed to convey peak flows of one million gallons per day or greater.</t>
  </si>
  <si>
    <t>The location, date, and time of the discharge or overflow., A recommendation that the public avoid contact with affected water bodies for at least 48 hours after a sewage discharge or overflow, and during rainstorms and for 48 hours after rainstorms end, due to increased health risks from bacteria or other pollutants associated with urban stormwater runoff and discharges of untreated or partially treated wastewater., Information on where to find the closure or advisory status of shellfish growing areas, beaches, or other water resource areas potentially affected by the discharge or overflow., Access to translations of the warning, as appropriate for neighborhoods identified as environmental justice populations due to lacking English language proficiency, in the language(s) most appropriate for those neighborhoods.</t>
  </si>
  <si>
    <t>A warning message that reads “WARNING! AVOID CONTACT WITH WATER – MAY CAUSE ILLNESS", An infographic showing no fishing, boating, or swimming., In neighborhoods identified as environmental justice populations due to lacking English language proficiency, the sign shall include translation of the text above and provide access to translations of the following information in the language(s) most appropriate for those neighborhoods., Approximate date and time the discharge or overflow began, and its duration, Information on where to determine the closure or advisory status of shellfish growing areas, beaches, or other water resource areas potentially affected by the discharge or overflow., Contact information for the board of health or health department.</t>
  </si>
  <si>
    <t>A broad overview</t>
  </si>
  <si>
    <t>Health Department requirements</t>
  </si>
  <si>
    <t>A warning message that reads “WARNING! AVOID CONTACT WITH WATER – MAY CAUSE ILLNESS", An infographic showing no fishing, boating, or swimming., Text stating that the reason for the warning is inform people about the potential for sewage in surface waters., Approximate date and time the discharge or overflow began, and its duration, Information on where to determine the closure or advisory status of shellfish growing areas, beaches, or other water resource areas potentially affected by the discharge or overflow., Contact information for the board of health or health department.</t>
  </si>
  <si>
    <t>They have not contacted us Royalston BOH in regards to any of these new requirements. No contact has been initiated.</t>
  </si>
  <si>
    <t>Inform sewer district needs to contact LBOH in this regard. It's not on us to do all of this.</t>
  </si>
  <si>
    <t>Unfunded mandate again. Is MADEP paying for signage? Sewer depts. are required to make contact to LBOH. No contact made.</t>
  </si>
  <si>
    <t>As Health Agent I reached out to the DPW Director and Assistant Director and we discussed potential scenarios that might happen in town that would need public notification.</t>
  </si>
  <si>
    <t>I have an awareness and know where to go for details.</t>
  </si>
  <si>
    <t>Dpw</t>
  </si>
  <si>
    <t>Western and Sampson</t>
  </si>
  <si>
    <t>None I receive notifications</t>
  </si>
  <si>
    <t>Access to obtain signage is helpful</t>
  </si>
  <si>
    <t>via the Waste Water</t>
  </si>
  <si>
    <t>Text stating that the reason for the warning is inform people about the potential for sewage in surface waters., Information on where to determine the closure or advisory status of shellfish growing areas, beaches, or other water resource areas potentially affected by the discharge or overflow.</t>
  </si>
  <si>
    <t>We have had a meeting and went over the protocols</t>
  </si>
  <si>
    <t>The Department of Public Services is responsible for all notification requirements.</t>
  </si>
  <si>
    <t>Was not aware this was required</t>
  </si>
  <si>
    <t>The location, date, and time of the discharge or overflow.</t>
  </si>
  <si>
    <t>we have met in meetings online</t>
  </si>
  <si>
    <t>Information on where to find the closure or advisory status of shellfish growing areas, beaches, or other water resource areas potentially affected by the discharge or overflow., Please only select this option if you were not aware of any of the required information.</t>
  </si>
  <si>
    <t>A warning message that reads “WARNING! AVOID CONTACT WITH WATER – MAY CAUSE ILLNESS", An infographic showing no fishing, boating, or swimming.</t>
  </si>
  <si>
    <t>DPW handles this</t>
  </si>
  <si>
    <t>No CSOs in town</t>
  </si>
  <si>
    <t>Not applicable to this town</t>
  </si>
  <si>
    <t>For CSO, partially treated, and blended wastewater discharges, if the discharge has a duration longer than two hours., Any SSO that discharges through a wastewater outfall, either directly or indirectly, to a surface water of the Commonwealth.</t>
  </si>
  <si>
    <t>A warning message that reads “WARNING! AVOID CONTACT WITH WATER – MAY CAUSE ILLNESS", An infographic showing no fishing, boating, or swimming., Text stating that the reason for the warning is inform people about the potential for sewage in surface waters., Approximate date and time the discharge or overflow began, and its duration</t>
  </si>
  <si>
    <t>none</t>
  </si>
  <si>
    <t>where to get up to date EJ information</t>
  </si>
  <si>
    <t>Who the permitees are that impact my community. y isn't funding provided for this? Have permittee pay for signage</t>
  </si>
  <si>
    <t>wastewater department head</t>
  </si>
  <si>
    <t>I'd like any information that I can get</t>
  </si>
  <si>
    <t>I was not aware of the regulation</t>
  </si>
  <si>
    <t>local wastewater department</t>
  </si>
  <si>
    <t>Notification of municipal departments, impacted municipalities, posting all required data on our municipal website (in all pertinent languages) easily accessed by the community</t>
  </si>
  <si>
    <t>Is year round notification required? When temps go below 60 degrees F it seems unecessary.</t>
  </si>
  <si>
    <t>none at this time.</t>
  </si>
  <si>
    <t>at each location, fb, city web page</t>
  </si>
  <si>
    <t>I would like signs with a url</t>
  </si>
  <si>
    <t>multiple staff signed up for notifications</t>
  </si>
  <si>
    <t>refresher annually</t>
  </si>
  <si>
    <t>Highway Department</t>
  </si>
  <si>
    <t>For CSO, partially treated, and blended wastewater discharges, if the board of health or health department determines that a public health warning is necessary to protect public health, regardless of the duration of the discharge., Any SSO that discharges through a wastewater outfall, either directly or indirectly, to a surface water of the Commonwealth., Any SSO that flows into a surface water of the Commonwealth and is the result of the sanitary sewer system surcharging under high flow conditions when peak flows cannot be conveyed to a POTW due to capacity constraints conveyed to a POTW due to capacity constraints., Any SSO that flows into a surface water of the Commonwealth and is the result of a failure of a wastewater pump station or associated force main designed to convey peak flows of one million gallons per day or greater.</t>
  </si>
  <si>
    <t>The public health warning shall identify receiving water affected, The location, date, and time of the discharge or overflow., Information on where to find the closure or advisory status of shellfish growing areas, beaches, or other water resource areas potentially affected by the discharge or overflow.</t>
  </si>
  <si>
    <t>Text stating that the reason for the warning is inform people about the potential for sewage in surface waters., Approximate date and time the discharge or overflow began, and its duration, Information on where to determine the closure or advisory status of shellfish growing areas, beaches, or other water resource areas potentially affected by the discharge or overflow.</t>
  </si>
  <si>
    <t>No, its something you look at when the spill occurs.</t>
  </si>
  <si>
    <t>The public health warning shall identify receiving water affected, The location, date, and time of the discharge or overflow., A recommendation that the public avoid contact with affected water bodies for at least 48 hours after a sewage discharge or overflow, and during rainstorms and for 48 hours after rainstorms end, due to increased health risks from bacteria or other pollutants associated with urban stormwater runoff and discharges of untreated or partially treated wastewater., Information on where to find the closure or advisory status of shellfish growing areas, beaches, or other water resource areas potentially affected by the discharge or overflow.</t>
  </si>
  <si>
    <t>Communication with Asst DPW/Engineering Director</t>
  </si>
  <si>
    <t>How do I get training?</t>
  </si>
  <si>
    <t>yes</t>
  </si>
  <si>
    <t>Have not had training. No emails received</t>
  </si>
  <si>
    <t>None - DEP passed these regs disregarding BOH input</t>
  </si>
  <si>
    <t>Who is enforcing this regulation?</t>
  </si>
  <si>
    <t>Which BOH's worked and gave input on this regulation?</t>
  </si>
  <si>
    <t>DEP Training</t>
  </si>
  <si>
    <t>There is no existing capacity to learn about and enforce new regulations.</t>
  </si>
  <si>
    <t>Nearby town calls the BOH</t>
  </si>
  <si>
    <t>All of it. We need a training course.</t>
  </si>
  <si>
    <t>Unclear, understanding is possible, but what we need to know is unkown.</t>
  </si>
  <si>
    <t>The public health warning shall identify receiving water affected, The location, date, and time of the discharge or overflow., Information on where to find the closure or advisory status of shellfish growing areas, beaches, or other water resource areas potentially affected by the discharge or overflow., Access to translations of the warning, as appropriate for neighborhoods identified as environmental justice populations due to lacking English language proficiency, in the language(s) most appropriate for those neighborhoods.</t>
  </si>
  <si>
    <t>Our DPW is the liaison and communicates. HD has no direct communication</t>
  </si>
  <si>
    <t>the relationship bt HD and permitee, communication to community</t>
  </si>
  <si>
    <t>Unsure</t>
  </si>
  <si>
    <t>A warning message that reads “WARNING! AVOID CONTACT WITH WATER – MAY CAUSE ILLNESS", Contact information for the board of health or health department.</t>
  </si>
  <si>
    <t>Meeting</t>
  </si>
  <si>
    <t>no occurrences</t>
  </si>
  <si>
    <t>any of them</t>
  </si>
  <si>
    <t>I wasn’t aware of them.</t>
  </si>
  <si>
    <t>For CSO, partially treated, and blended wastewater discharges, if the board of health or health department determines that a public health warning is necessary to protect public health, regardless of the duration of the discharge., Any SSO that flows into a surface water of the Commonwealth and is the result of the sanitary sewer system surcharging under high flow conditions when peak flows cannot be conveyed to a POTW due to capacity constraints conveyed to a POTW due to capacity constraints.</t>
  </si>
  <si>
    <t>Upstream ( out of Town) events and downstream notification chain and responsibility</t>
  </si>
  <si>
    <t>Email</t>
  </si>
  <si>
    <t>The location, date, and time of the discharge or overflow., A recommendation that the public avoid contact with affected water bodies for at least 48 hours after a sewage discharge or overflow, and during rainstorms and for 48 hours after rainstorms end, due to increased health risks from bacteria or other pollutants associated with urban stormwater runoff and discharges of untreated or partially treated wastewater.</t>
  </si>
  <si>
    <t>A warning message that reads “WARNING! AVOID CONTACT WITH WATER – MAY CAUSE ILLNESS", Approximate date and time the discharge or overflow began, and its duration</t>
  </si>
  <si>
    <t>n/a</t>
  </si>
  <si>
    <t>most</t>
  </si>
  <si>
    <t>Haverhill</t>
  </si>
  <si>
    <t>A warning message that reads “WARNING! AVOID CONTACT WITH WATER – MAY CAUSE ILLNESS", Text stating that the reason for the warning is inform people about the potential for sewage in surface waters., Information on where to determine the closure or advisory status of shellfish growing areas, beaches, or other water resource areas potentially affected by the discharge or overflow., Contact information for the board of health or health department.</t>
  </si>
  <si>
    <t>DPW to help locate public water access</t>
  </si>
  <si>
    <t>The location, date, and time of the discharge or overflow., Information on where to find the closure or advisory status of shellfish growing areas, beaches, or other water resource areas potentially affected by the discharge or overflow.</t>
  </si>
  <si>
    <t>Approximate date and time the discharge or overflow began, and its duration, Information on where to determine the closure or advisory status of shellfish growing areas, beaches, or other water resource areas potentially affected by the discharge or overflow., Contact information for the board of health or health department.</t>
  </si>
  <si>
    <t>was not notified as BOH does not oversee sewer just title 5 systems</t>
  </si>
  <si>
    <t>most towns have emergency plans with Risk Communicators trained for such</t>
  </si>
  <si>
    <t>too many questions</t>
  </si>
  <si>
    <t>when is next DEP training</t>
  </si>
  <si>
    <t>applicablility given different structures/responsibilities within towns</t>
  </si>
  <si>
    <t>Phone, email, text message (all) is used when town wastewater dept has urgent info to share with BoH staff</t>
  </si>
  <si>
    <t>Good relationships are long established between the BoH and town wastewater dept</t>
  </si>
  <si>
    <t>For CSO, partially treated, and blended wastewater discharges, if the board of health or health department determines that a public health warning is necessary to protect public health, regardless of the duration of the discharge., Any SSO that discharges through a wastewater outfall, either directly or indirectly, to a surface water of the Commonwealth.</t>
  </si>
  <si>
    <t>We are still waiting to hear back from CSO about the signage etcs.</t>
  </si>
  <si>
    <t>I do not have none at this time.</t>
  </si>
  <si>
    <t>I believe have a strong sense of the regulation.</t>
  </si>
  <si>
    <t>sample notification signs</t>
  </si>
  <si>
    <t>N/a</t>
  </si>
  <si>
    <t>Generally have good communications with the DPW, but unaware of these regulations</t>
  </si>
  <si>
    <t>No concerns</t>
  </si>
  <si>
    <t>A training session on the regs would be nice specifically directed to BOH.</t>
  </si>
  <si>
    <t>Have to read the regulations first</t>
  </si>
  <si>
    <t>Water &amp; sewer commission</t>
  </si>
  <si>
    <t>Open communication with the Health Department and Water / sewer division</t>
  </si>
  <si>
    <t>Would like to know where I can find these areas in Danvers</t>
  </si>
  <si>
    <t>The new regulation</t>
  </si>
  <si>
    <t>Need to review</t>
  </si>
  <si>
    <t>Assistant PH Director has met with Water &amp; Sewer Superintendent and Town Engineer</t>
  </si>
  <si>
    <t>at loactions</t>
  </si>
  <si>
    <t>this takes so much time, can we please get permanent signage that would refer them to the DEP page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</si>
</sst>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rgb="FF000000"/>
      <name val="Calibri"/>
      <family val="2"/>
    </font>
    <font>
      <sz val="11"/>
      <color theme="1"/>
      <name val="Calibri"/>
      <family val="2"/>
    </font>
    <font>
      <sz val="11"/>
      <color rgb="FF444444"/>
      <name val="Calibri"/>
      <family val="2"/>
      <charset val="1"/>
    </font>
    <font>
      <sz val="9"/>
      <color rgb="FF000000"/>
      <name val="Arial"/>
      <charset val="1"/>
    </font>
    <font>
      <sz val="11"/>
      <color rgb="FF000000"/>
      <name val="Calibri"/>
      <charset val="1"/>
    </font>
    <font>
      <b/>
      <sz val="10"/>
      <color rgb="FF000000"/>
      <name val="Arial"/>
      <charset val="1"/>
    </font>
    <font>
      <sz val="10"/>
      <color rgb="FF000000"/>
      <name val="Arial"/>
      <charset val="1"/>
    </font>
  </fonts>
  <fills count="7">
    <fill>
      <patternFill patternType="none"/>
    </fill>
    <fill>
      <patternFill patternType="gray125"/>
    </fill>
    <fill>
      <patternFill patternType="solid">
        <fgColor theme="4" tint="0.79998168889431442"/>
        <bgColor theme="4" tint="0.79998168889431442"/>
      </patternFill>
    </fill>
    <fill>
      <patternFill patternType="solid">
        <fgColor rgb="FF70AD47"/>
        <bgColor indexed="64"/>
      </patternFill>
    </fill>
    <fill>
      <patternFill patternType="solid">
        <fgColor rgb="FFFFFF00"/>
        <bgColor indexed="64"/>
      </patternFill>
    </fill>
    <fill>
      <patternFill patternType="solid">
        <fgColor rgb="FFBDD7EE"/>
        <bgColor indexed="64"/>
      </patternFill>
    </fill>
    <fill>
      <patternFill patternType="solid">
        <fgColor rgb="FFD9D9D9"/>
        <bgColor indexed="64"/>
      </patternFill>
    </fill>
  </fills>
  <borders count="11">
    <border>
      <left/>
      <right/>
      <top/>
      <bottom/>
      <diagonal/>
    </border>
    <border>
      <left/>
      <right/>
      <top style="thin">
        <color theme="4" tint="0.39997558519241921"/>
      </top>
      <bottom style="thin">
        <color theme="4" tint="0.39997558519241921"/>
      </bottom>
      <diagonal/>
    </border>
    <border>
      <left style="thin">
        <color rgb="FF000000"/>
      </left>
      <right style="thin">
        <color rgb="FFCCCCCC"/>
      </right>
      <top style="thin">
        <color rgb="FF000000"/>
      </top>
      <bottom style="thin">
        <color rgb="FFCCCCCC"/>
      </bottom>
      <diagonal/>
    </border>
    <border>
      <left style="thin">
        <color rgb="FFCCCCCC"/>
      </left>
      <right style="thin">
        <color rgb="FFCCCCCC"/>
      </right>
      <top style="thin">
        <color rgb="FF000000"/>
      </top>
      <bottom style="thin">
        <color rgb="FFCCCCCC"/>
      </bottom>
      <diagonal/>
    </border>
    <border>
      <left style="thin">
        <color rgb="FFCCCCCC"/>
      </left>
      <right style="thin">
        <color rgb="FF000000"/>
      </right>
      <top style="thin">
        <color rgb="FF000000"/>
      </top>
      <bottom style="thin">
        <color rgb="FFCCCCCC"/>
      </bottom>
      <diagonal/>
    </border>
    <border>
      <left style="thin">
        <color rgb="FF000000"/>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000000"/>
      </right>
      <top style="thin">
        <color rgb="FFCCCCCC"/>
      </top>
      <bottom style="thin">
        <color rgb="FFCCCCCC"/>
      </bottom>
      <diagonal/>
    </border>
    <border>
      <left style="thin">
        <color rgb="FF000000"/>
      </left>
      <right style="thin">
        <color rgb="FFCCCCCC"/>
      </right>
      <top style="thin">
        <color rgb="FFCCCCCC"/>
      </top>
      <bottom style="thin">
        <color rgb="FF000000"/>
      </bottom>
      <diagonal/>
    </border>
    <border>
      <left style="thin">
        <color rgb="FFCCCCCC"/>
      </left>
      <right style="thin">
        <color rgb="FFCCCCCC"/>
      </right>
      <top style="thin">
        <color rgb="FFCCCCCC"/>
      </top>
      <bottom style="thin">
        <color rgb="FF000000"/>
      </bottom>
      <diagonal/>
    </border>
    <border>
      <left style="thin">
        <color rgb="FFCCCCCC"/>
      </left>
      <right style="thin">
        <color rgb="FF000000"/>
      </right>
      <top style="thin">
        <color rgb="FFCCCCCC"/>
      </top>
      <bottom style="thin">
        <color rgb="FF000000"/>
      </bottom>
      <diagonal/>
    </border>
  </borders>
  <cellStyleXfs count="1">
    <xf numFmtId="0" fontId="0" fillId="0" borderId="0" applyBorder="0"/>
  </cellStyleXfs>
  <cellXfs count="24">
    <xf numFmtId="0" fontId="0" fillId="0" borderId="0" xfId="0"/>
    <xf numFmtId="0" fontId="0" fillId="0" borderId="0" xfId="0" pivotButton="1"/>
    <xf numFmtId="2" fontId="0" fillId="0" borderId="0" xfId="0" applyNumberFormat="1"/>
    <xf numFmtId="0" fontId="1" fillId="2" borderId="1" xfId="0" applyFont="1" applyFill="1" applyBorder="1"/>
    <xf numFmtId="0" fontId="1" fillId="0" borderId="1" xfId="0" applyFont="1" applyBorder="1"/>
    <xf numFmtId="0" fontId="2" fillId="0" borderId="0" xfId="0" quotePrefix="1" applyFont="1"/>
    <xf numFmtId="0" fontId="3" fillId="0" borderId="0" xfId="0" applyFont="1"/>
    <xf numFmtId="0" fontId="0" fillId="3" borderId="0" xfId="0" applyFill="1"/>
    <xf numFmtId="0" fontId="0" fillId="4" borderId="0" xfId="0" applyFill="1"/>
    <xf numFmtId="0" fontId="0" fillId="5" borderId="0" xfId="0" applyFill="1"/>
    <xf numFmtId="0" fontId="0" fillId="6" borderId="0" xfId="0" applyFill="1"/>
    <xf numFmtId="0" fontId="4" fillId="0" borderId="0" xfId="0" applyFont="1"/>
    <xf numFmtId="0" fontId="0" fillId="0" borderId="0" xfId="0" applyAlignment="1">
      <alignment horizontal="center" wrapText="1"/>
    </xf>
    <xf numFmtId="0" fontId="3" fillId="0" borderId="0" xfId="0" applyFont="1" applyAlignment="1">
      <alignment horizontal="center" wrapText="1"/>
    </xf>
    <xf numFmtId="0" fontId="5" fillId="0" borderId="2" xfId="0" applyFont="1" applyBorder="1" applyAlignment="1">
      <alignment readingOrder="1"/>
    </xf>
    <xf numFmtId="0" fontId="5" fillId="0" borderId="3" xfId="0" applyFont="1" applyBorder="1" applyAlignment="1">
      <alignment readingOrder="1"/>
    </xf>
    <xf numFmtId="0" fontId="5" fillId="0" borderId="3" xfId="0" applyFont="1" applyBorder="1" applyAlignment="1">
      <alignment wrapText="1" readingOrder="1"/>
    </xf>
    <xf numFmtId="0" fontId="5" fillId="0" borderId="4" xfId="0" applyFont="1" applyBorder="1" applyAlignment="1">
      <alignment readingOrder="1"/>
    </xf>
    <xf numFmtId="22" fontId="6" fillId="0" borderId="5" xfId="0" applyNumberFormat="1" applyFont="1" applyBorder="1" applyAlignment="1">
      <alignment readingOrder="1"/>
    </xf>
    <xf numFmtId="0" fontId="6" fillId="0" borderId="6" xfId="0" applyFont="1" applyBorder="1" applyAlignment="1">
      <alignment readingOrder="1"/>
    </xf>
    <xf numFmtId="0" fontId="6" fillId="0" borderId="7" xfId="0" applyFont="1" applyBorder="1" applyAlignment="1">
      <alignment readingOrder="1"/>
    </xf>
    <xf numFmtId="22" fontId="6" fillId="0" borderId="8" xfId="0" applyNumberFormat="1" applyFont="1" applyBorder="1" applyAlignment="1">
      <alignment readingOrder="1"/>
    </xf>
    <xf numFmtId="0" fontId="6" fillId="0" borderId="9" xfId="0" applyFont="1" applyBorder="1" applyAlignment="1">
      <alignment readingOrder="1"/>
    </xf>
    <xf numFmtId="0" fontId="6" fillId="0" borderId="10" xfId="0" applyFont="1" applyBorder="1" applyAlignment="1">
      <alignment readingOrder="1"/>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'Overflow Events' by 'Number of Outfalls'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7"/>
            <c:spPr>
              <a:solidFill>
                <a:schemeClr val="accent1"/>
              </a:solidFill>
              <a:ln w="9525">
                <a:solidFill>
                  <a:srgbClr val="FFFFFF"/>
                </a:solidFill>
                <a:prstDash val="solid"/>
              </a:ln>
              <a:effectLst/>
            </c:spPr>
          </c:marker>
          <c:trendline>
            <c:spPr>
              <a:ln w="19050" cap="rnd">
                <a:solidFill>
                  <a:schemeClr val="accent1"/>
                </a:solidFill>
                <a:prstDash val="sysDot"/>
              </a:ln>
              <a:effectLst/>
            </c:spPr>
            <c:trendlineType val="linear"/>
            <c:dispRSqr val="1"/>
            <c:dispEq val="1"/>
            <c:trendlineLbl>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'Outfall vs overflow'!$H$5:$H$23</c:f>
              <c:numCache>
                <c:formatCode>General</c:formatCode>
                <c:ptCount val="19"/>
                <c:pt idx="0">
                  <c:v>1</c:v>
                </c:pt>
                <c:pt idx="1">
                  <c:v>1</c:v>
                </c:pt>
                <c:pt idx="2">
                  <c:v>1</c:v>
                </c:pt>
                <c:pt idx="3">
                  <c:v>3</c:v>
                </c:pt>
                <c:pt idx="4">
                  <c:v>3</c:v>
                </c:pt>
                <c:pt idx="5">
                  <c:v>4</c:v>
                </c:pt>
                <c:pt idx="6">
                  <c:v>5</c:v>
                </c:pt>
                <c:pt idx="7">
                  <c:v>5</c:v>
                </c:pt>
                <c:pt idx="8">
                  <c:v>7</c:v>
                </c:pt>
                <c:pt idx="9">
                  <c:v>9</c:v>
                </c:pt>
                <c:pt idx="10">
                  <c:v>10</c:v>
                </c:pt>
                <c:pt idx="11">
                  <c:v>11</c:v>
                </c:pt>
                <c:pt idx="12">
                  <c:v>13</c:v>
                </c:pt>
                <c:pt idx="13">
                  <c:v>15</c:v>
                </c:pt>
                <c:pt idx="14">
                  <c:v>17</c:v>
                </c:pt>
                <c:pt idx="15">
                  <c:v>19</c:v>
                </c:pt>
                <c:pt idx="16">
                  <c:v>21</c:v>
                </c:pt>
                <c:pt idx="17">
                  <c:v>24</c:v>
                </c:pt>
                <c:pt idx="18">
                  <c:v>30</c:v>
                </c:pt>
              </c:numCache>
            </c:numRef>
          </c:xVal>
          <c:yVal>
            <c:numRef>
              <c:f>'Outfall vs overflow'!$G$5:$G$23</c:f>
              <c:numCache>
                <c:formatCode>General</c:formatCode>
                <c:ptCount val="19"/>
                <c:pt idx="0">
                  <c:v>4</c:v>
                </c:pt>
                <c:pt idx="1">
                  <c:v>0</c:v>
                </c:pt>
                <c:pt idx="2">
                  <c:v>0</c:v>
                </c:pt>
                <c:pt idx="3">
                  <c:v>0</c:v>
                </c:pt>
                <c:pt idx="4">
                  <c:v>0</c:v>
                </c:pt>
                <c:pt idx="5">
                  <c:v>3</c:v>
                </c:pt>
                <c:pt idx="6">
                  <c:v>0</c:v>
                </c:pt>
                <c:pt idx="7">
                  <c:v>2</c:v>
                </c:pt>
                <c:pt idx="8">
                  <c:v>1</c:v>
                </c:pt>
                <c:pt idx="9">
                  <c:v>49</c:v>
                </c:pt>
                <c:pt idx="10">
                  <c:v>1</c:v>
                </c:pt>
                <c:pt idx="11">
                  <c:v>30</c:v>
                </c:pt>
                <c:pt idx="12">
                  <c:v>6</c:v>
                </c:pt>
                <c:pt idx="13">
                  <c:v>28</c:v>
                </c:pt>
                <c:pt idx="14">
                  <c:v>60</c:v>
                </c:pt>
                <c:pt idx="15">
                  <c:v>71</c:v>
                </c:pt>
                <c:pt idx="16">
                  <c:v>83</c:v>
                </c:pt>
                <c:pt idx="17">
                  <c:v>148</c:v>
                </c:pt>
                <c:pt idx="18">
                  <c:v>3</c:v>
                </c:pt>
              </c:numCache>
            </c:numRef>
          </c:yVal>
          <c:smooth val="0"/>
          <c:extLst>
            <c:ext xmlns:c16="http://schemas.microsoft.com/office/drawing/2014/chart" uri="{C3380CC4-5D6E-409C-BE32-E72D297353CC}">
              <c16:uniqueId val="{00000004-2A89-4F74-AB44-181D1AD76D29}"/>
            </c:ext>
          </c:extLst>
        </c:ser>
        <c:dLbls>
          <c:showLegendKey val="0"/>
          <c:showVal val="0"/>
          <c:showCatName val="0"/>
          <c:showSerName val="0"/>
          <c:showPercent val="0"/>
          <c:showBubbleSize val="0"/>
        </c:dLbls>
        <c:axId val="1856274215"/>
        <c:axId val="1915245800"/>
      </c:scatterChart>
      <c:valAx>
        <c:axId val="1856274215"/>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 of Outfalls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5245800"/>
        <c:crosses val="autoZero"/>
        <c:crossBetween val="midCat"/>
      </c:valAx>
      <c:valAx>
        <c:axId val="19152458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Overflow Events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56274215"/>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390525</xdr:colOff>
      <xdr:row>0</xdr:row>
      <xdr:rowOff>19050</xdr:rowOff>
    </xdr:from>
    <xdr:to>
      <xdr:col>11</xdr:col>
      <xdr:colOff>123825</xdr:colOff>
      <xdr:row>18</xdr:row>
      <xdr:rowOff>171450</xdr:rowOff>
    </xdr:to>
    <xdr:graphicFrame macro="">
      <xdr:nvGraphicFramePr>
        <xdr:cNvPr id="2" name="Chart 1" descr="Chart type: Scatter. 'Overflow Events' by 'Number of Outfalls'&#10;&#10;Description automatically generated">
          <a:extLst>
            <a:ext uri="{FF2B5EF4-FFF2-40B4-BE49-F238E27FC236}">
              <a16:creationId xmlns:a16="http://schemas.microsoft.com/office/drawing/2014/main" id="{E8DA56AB-4CF2-0A64-E3C1-1FB343DE436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xcel Services" refreshedDate="44815.809955324075" createdVersion="8" refreshedVersion="8" minRefreshableVersion="3" recordCount="498" xr:uid="{28B401E9-63BF-4878-A4DB-C71BF2CC08FA}">
  <cacheSource type="worksheet">
    <worksheetSource name="Table1" sheet="Incidents"/>
  </cacheSource>
  <cacheFields count="24">
    <cacheField name="ReportNumber" numFmtId="0">
      <sharedItems/>
    </cacheField>
    <cacheField name="IncidentDate" numFmtId="0">
      <sharedItems/>
    </cacheField>
    <cacheField name="IncidentTime" numFmtId="0">
      <sharedItems/>
    </cacheField>
    <cacheField name="AmPm" numFmtId="0">
      <sharedItems/>
    </cacheField>
    <cacheField name="ReportClass" numFmtId="0">
      <sharedItems count="2">
        <s v="Public Notification Report"/>
        <s v="Verified Data Report"/>
      </sharedItems>
    </cacheField>
    <cacheField name="EventType" numFmtId="0">
      <sharedItems count="7">
        <s v="CSO – UnTreated"/>
        <s v="Partially Treated – Blended"/>
        <s v="Partially Treated – Other"/>
        <s v="CSO – Treated"/>
        <s v="SSO – Discharge Through Wastewater Outfall"/>
        <s v="SSO – System Surcharging Under High Flow Conditions"/>
        <s v="SSO – Failure of Pump Station or Associated Force Main"/>
      </sharedItems>
    </cacheField>
    <cacheField name="PermitteeClass" numFmtId="0">
      <sharedItems count="2">
        <s v="CSO"/>
        <s v="Non-CSO"/>
      </sharedItems>
    </cacheField>
    <cacheField name="PermitteeName" numFmtId="0">
      <sharedItems containsBlank="1" count="20">
        <s v="CITY OF CHICOPEE"/>
        <s v="SPRINGFIELD WATER &amp; SEWER COMMISSION"/>
        <s v="LOWELL REGIONAL WASTEWATER UTILITY"/>
        <s v="CITY OF FALL RIVER"/>
        <s v="CITY OF NEW BEDFORD"/>
        <s v="CITY OF HOLYOKE"/>
        <s v="CITY OF HAVERHILL"/>
        <s v="CITY OF WORCESTER"/>
        <s v="QUINCY, CITY OF"/>
        <s v="LYNN WATER &amp; SEWER COMMISSION"/>
        <s v="CITY OF FITCHBURG"/>
        <s v="OAK BLUFFS, TOWN OF"/>
        <s v="GREATER LAWRENCE SANITARY DISTRICT"/>
        <m/>
        <s v="CITY OF CAMBRIDGE"/>
        <s v="BOSTON WATER &amp; SEWER COMMISSION"/>
        <s v="WATERTOWN, CITY OF"/>
        <s v="HULL WASTEWATER TREATMENT PLANT"/>
        <s v="AGAWAM DEPARTMENT OF PUBLIC WORKS"/>
        <s v="MASSACHUSETTS WATER RESOURCES AUTHORITY"/>
      </sharedItems>
    </cacheField>
    <cacheField name="PermitteeId" numFmtId="0">
      <sharedItems containsBlank="1" count="17">
        <s v="MA0101508"/>
        <s v="MA0101613"/>
        <s v="MA0100633"/>
        <s v="MA0100382"/>
        <s v="MA0100781"/>
        <s v="MA0101630"/>
        <s v="MA0101621"/>
        <s v="MA0102997"/>
        <m/>
        <s v="MA0100552"/>
        <s v="MA0100986"/>
        <s v="674-2M1"/>
        <s v="MA0100447"/>
        <s v="MA0101974"/>
        <s v="MA0101192"/>
        <s v="MA0101231"/>
        <s v="MA0103284"/>
      </sharedItems>
    </cacheField>
    <cacheField name="OutfallId" numFmtId="0">
      <sharedItems containsBlank="1" count="104">
        <s v="CHI07"/>
        <s v="SPR013"/>
        <s v="CHI37"/>
        <s v="LOW027"/>
        <s v="SPR034"/>
        <s v="010"/>
        <s v="SPR036A"/>
        <s v="FAL007"/>
        <s v="FAL011"/>
        <s v="NEW018"/>
        <s v="SPR025"/>
        <s v="LOW020"/>
        <s v="SPR037"/>
        <s v="NEW016"/>
        <s v="CHI03"/>
        <s v="HOL018"/>
        <s v="HAV021H"/>
        <s v="SPR017"/>
        <s v="LOW011"/>
        <s v="NEW013"/>
        <s v="CHI27"/>
        <s v="WOR001"/>
        <s v="SPR012"/>
        <s v="SPR045"/>
        <m/>
        <s v="FAL009"/>
        <s v="CHI04"/>
        <s v="SPR014"/>
        <s v="FAL008"/>
        <s v="SPR046"/>
        <s v="CHI08"/>
        <s v="FAL014"/>
        <s v="LYNN004"/>
        <s v="NEW031"/>
        <s v="SPR015B"/>
        <s v="HAV034"/>
        <s v="LOW030-2"/>
        <s v="HAV041"/>
        <s v="FAL010"/>
        <s v="FAL002"/>
        <s v="SPR011"/>
        <s v="GLSD004"/>
        <s v="NEW023"/>
        <s v="NEW017"/>
        <s v="NEW008"/>
        <s v="SPR042"/>
        <s v="FIT032"/>
        <s v="FAL013"/>
        <s v="SPR008"/>
        <s v="CHI09"/>
        <s v="CHI24"/>
        <s v="CHI05"/>
        <s v="CAM401A"/>
        <s v="SPR016"/>
        <s v="SPR024"/>
        <s v="NEW012"/>
        <s v="CHI26"/>
        <s v="SPR019"/>
        <s v="NEW022"/>
        <s v="SPR049"/>
        <s v="LOW007"/>
        <s v="LOW030-1"/>
        <s v="SPR010"/>
        <s v="001"/>
        <s v="NEW006"/>
        <s v="SPR035"/>
        <s v="CHI34"/>
        <s v="NEW007"/>
        <s v="HAV040"/>
        <s v="HOL019"/>
        <s v="FAL019"/>
        <s v="BOS070"/>
        <s v="NEW005"/>
        <s v="FIT083"/>
        <s v="035"/>
        <s v="LOW008"/>
        <s v="FAL004"/>
        <s v="FIT010"/>
        <s v="FAL006"/>
        <s v="FIT064"/>
        <s v="SPR048"/>
        <s v="NEW027"/>
        <s v="CHI32B"/>
        <s v="LOW002"/>
        <s v="SPR018"/>
        <s v="LYNN005"/>
        <s v="FAL003"/>
        <s v="MWR205"/>
        <s v="FAL005"/>
        <s v="FIT045A"/>
        <s v="BOS003"/>
        <s v="HOL023"/>
        <s v="HAV021F"/>
        <s v="NEW003"/>
        <s v="CHI42"/>
        <s v="HAV039"/>
        <s v="HOL020"/>
        <s v="SPR015A"/>
        <s v="HOL021"/>
        <s v="NEW010"/>
        <s v="BOS009"/>
        <s v="NEW041"/>
        <s v="HOL08"/>
        <s v="LYNN003"/>
      </sharedItems>
    </cacheField>
    <cacheField name="Municipality" numFmtId="0">
      <sharedItems containsBlank="1" count="20">
        <s v="CHICOPEE"/>
        <s v="SPRINGFIELD"/>
        <s v="LOWELL"/>
        <s v="FALL RIVER"/>
        <s v="NEW BEDFORD"/>
        <s v="HOLYOKE"/>
        <s v="HAVERHILL"/>
        <s v="WORCESTER"/>
        <s v="QUINCY"/>
        <s v="LYNN"/>
        <m/>
        <s v="OAK BLUFFS"/>
        <s v="LAWRENCE"/>
        <s v="FITCHBURG"/>
        <s v="CAMBRIDGE"/>
        <s v="AGAWAM"/>
        <s v="BOSTON"/>
        <s v="WATERTOWN"/>
        <s v="HULL"/>
        <s v="SOMERVILLE"/>
      </sharedItems>
    </cacheField>
    <cacheField name="ReportingType" numFmtId="0">
      <sharedItems containsBlank="1" count="4">
        <s v="Initial-Ceased"/>
        <m/>
        <s v="Initial-Ongoing"/>
        <s v="Ceased"/>
      </sharedItems>
    </cacheField>
    <cacheField name="Location" numFmtId="0">
      <sharedItems containsBlank="1" count="101">
        <s v="JONES FERRY RD PUMP STATION"/>
        <s v="BRIDGE ST."/>
        <s v="EAST MAIN ST #227"/>
        <s v="TILDEN STREET"/>
        <s v="MAIN ST."/>
        <s v="Other"/>
        <s v="PINEVALE &amp; WATER ST"/>
        <s v="WILLIAM ST"/>
        <s v="PRESIDENT AVE"/>
        <s v="COVE ST AND E. RODNEY FRENCH BLVD"/>
        <s v="ALLEN &amp; OAKLAND STS."/>
        <s v="WARREN STREET"/>
        <s v="CEDAR ST."/>
        <s v="FREDERICK ST &amp; RFB"/>
        <s v="POWER LINE ROW S OF JAMES ST"/>
        <s v="WALNUT ST."/>
        <s v="WINTER AND HALE"/>
        <s v="FORT PLEASANT (BLAKE HILL)"/>
        <s v="READ STREET"/>
        <s v="AQUIDNECK &amp; RFB"/>
        <s v="PARKING LOT, TOPORS GARAGE &amp; FRONT ST"/>
        <s v="QUINSIGAMOND AVENUE"/>
        <s v="WORTHINGTON ST."/>
        <s v="FORT PLEASANT AVE."/>
        <s v="CENTRAL ST AT INTERSECTION W VIADUCT"/>
        <s v="RIVERVIEW PUMP STATION"/>
        <s v="ELM ST."/>
        <s v="FERRY ST"/>
        <s v="BELMONT ST."/>
        <s v="EASEMENT OF JONES FERRY RD PUMP STATION"/>
        <s v="ALSTON ST"/>
        <s v="NW BANK OF BROAD SOUND @254 LYNWAY@PLEASANT ST"/>
        <s v="CONWAY ST AT BUZZARDS BAY"/>
        <s v="UNION ST."/>
        <s v=" MIDDLESEX STREET"/>
        <s v="MERRIMACK STATION"/>
        <s v="CHESTNUT ST"/>
        <m/>
        <s v="CITY PIER"/>
        <s v="MT HOPE AVE"/>
        <s v="LIBERTY ST."/>
        <s v="ISLAND STREET"/>
        <s v="COFFIN AVE"/>
        <s v="DAVID ST &amp; RFB"/>
        <s v="CALUMET ST &amp; RFB"/>
        <s v="SPRINGFIELD WWTP BYPASS AT BONDI'S ISLAND"/>
        <s v="843 MAIN ST. @ POST OFFICE"/>
        <s v="COVE ST"/>
        <s v="WASHBURN ST."/>
        <s v="PADEREWSKI ST PUMP STATION"/>
        <s v="FRONT AND DEPOT ST. AREA"/>
        <s v="LESLIE ST PUMP STATION"/>
        <s v="MBTA 97 CAMBRIDGE PARK DR"/>
        <s v="YORK ST."/>
        <s v="RIFLE &amp; CENTRAL STS."/>
        <s v="RICKETSON ST"/>
        <s v="BELL &amp; FRONT ST."/>
        <s v="MILL, ORANGE &amp; LOCUST STS."/>
        <s v="SAWYER ST AT ACUSHNET R"/>
        <s v="SPRINGFIELD ST."/>
        <s v="BEAVER BROOK"/>
        <s v="BARASFORD AVE"/>
        <s v="CLINTON ST."/>
        <s v="LUCAS STREET &amp; RFB"/>
        <s v="FRONT &amp; OAK ST."/>
        <s v="GRATTAN ST &amp; HEARTHSTONE TER"/>
        <s v="CAPITAL AND ROD. FRENCH BLVD"/>
        <s v="BETHANY AVE"/>
        <s v="YALE ST."/>
        <s v="CANAL ST"/>
        <s v="CORNER OF W 4TH ST AND FRONTAGE RD"/>
        <s v="DUDLEY &amp; RFB"/>
        <s v="MAIN ST. @ PRICHARD ST."/>
        <s v="WEST STREET"/>
        <s v="BIRCH ST"/>
        <s v="MAIN ST. @ RIVER ST."/>
        <s v="MIDDLE ST"/>
        <s v="CHAMBER BEHIND 672 WATER ST."/>
        <s v="ALLEN &amp; RIFLE STS."/>
        <s v="MILL RD AT ACUSHNET RIVER"/>
        <s v="MAIN STREET WEST OF DEADY MEMORIAL BRIDGE"/>
        <s v="WALKER STREET"/>
        <s v="LONGHILL ST."/>
        <s v="180 LYNNWAY"/>
        <s v="CHARLES ST"/>
        <s v="EAST BNK MYSTIC 150 FT SW OF MDC LOCKS"/>
        <s v="RIVERVIEW"/>
        <s v="MAIN ST @ PUTNAM ST. (A)"/>
        <s v="SW CORNER OF LOGAN NW OF 90"/>
        <s v="JEFFERSON ST."/>
        <s v="LOCKE STREET CENTER BARRELL"/>
        <s v="COVE RD &amp; PADNARAM AVE"/>
        <s v="ROBERTS POND"/>
        <s v="SOUTH WEBSTER"/>
        <s v="CLEVELAND ST."/>
        <s v="RIVER TERRACE"/>
        <s v="BELLEVUE ST &amp; RFB"/>
        <s v="CORNER OF SUMMER &amp; NEW ST"/>
        <s v="BELLEVILLE RD AT ACUSHNET R"/>
        <s v="SPRINGDALE PARK"/>
        <s v="SUMMER STREET@SAUGUS RIVER"/>
      </sharedItems>
    </cacheField>
    <cacheField name="Latitude" numFmtId="0">
      <sharedItems containsBlank="1" count="7">
        <m/>
        <s v="42.15132213"/>
        <s v="42.26895"/>
        <s v="42.08598546"/>
        <s v="41.67729239"/>
        <s v="42.64844804"/>
        <s v="42.0871"/>
      </sharedItems>
    </cacheField>
    <cacheField name="Longitude" numFmtId="0">
      <sharedItems containsBlank="1" count="7">
        <m/>
        <s v="-72.62554394"/>
        <s v="-71.000726"/>
        <s v="-72.58571807"/>
        <s v="-71.19565643"/>
        <s v="-71.28746603"/>
        <s v="-72.6156"/>
      </sharedItems>
    </cacheField>
    <cacheField name="WaterBody" numFmtId="0">
      <sharedItems containsBlank="1" count="30">
        <s v="CONNECTICUT R."/>
        <s v="CHICOPEE R."/>
        <s v="MERRIMACK RIVER"/>
        <s v="CONNECTICUT RIVER"/>
        <s v="MOUNT HOPE BAY"/>
        <s v="TAUNTON RIVER"/>
        <s v="OUTER NEW BEDFORD HARBOR"/>
        <s v="MILL R."/>
        <s v="CONCORD RIVER"/>
        <s v="LITTLE RIVER"/>
        <s v="MILL BROOK TO BLACKSTONE RIVER"/>
        <s v="Other"/>
        <s v="QUEQUECHAN RIVER"/>
        <s v="LYNN HARBOR"/>
        <s v="INNER NEW BEDFORD HARBOR"/>
        <s v="MERIMACK RIVER"/>
        <m/>
        <s v="ACUSHNET RIVER"/>
        <s v="CLARK COVE"/>
        <s v="NASHUA RIVER"/>
        <s v="ALEWIFE BROOK"/>
        <s v="BEAVER BROOK"/>
        <s v="FORT POINT CHANNEL"/>
        <s v="PUNCH BROOK CULVERT @ MAIN ST."/>
        <s v="MYSTIC RIVER"/>
        <s v="PUNCH BROOK CULVERT @ BOULDER DRIVE VIA PUTNAM ST."/>
        <s v="BOSTON INNER HARBOR"/>
        <s v="DINGLE BK TO CONNECTICUT R."/>
        <s v="WILLIMANSETT BK"/>
        <s v="SAUGUS RIVER"/>
      </sharedItems>
    </cacheField>
    <cacheField name="WaterBodyDescription" numFmtId="0">
      <sharedItems containsBlank="1" count="6">
        <m/>
        <s v="Blacks Creek Marsh"/>
        <s v="Ground"/>
        <s v="N/A"/>
        <s v="back yard 55 Grosnold St  Hull, MA"/>
        <s v="Westfield River"/>
      </sharedItems>
    </cacheField>
    <cacheField name="VolumnOfEvent" numFmtId="0">
      <sharedItems containsBlank="1" count="148">
        <m/>
        <s v="44000"/>
        <s v="18000"/>
        <s v="36395"/>
        <s v="489000"/>
        <s v="10000"/>
        <s v="287000"/>
        <s v="260280"/>
        <s v="20000"/>
        <s v="123000"/>
        <s v="15000"/>
        <s v="37279"/>
        <s v="2000"/>
        <s v="13000"/>
        <s v="249314"/>
        <s v="755"/>
        <s v="2313"/>
        <s v="0"/>
        <s v="29229"/>
        <s v="510000"/>
        <s v="13366"/>
        <s v="95927"/>
        <s v="1439"/>
        <s v="551000"/>
        <s v="57000"/>
        <s v="8000"/>
        <s v="107000"/>
        <s v="183000"/>
        <s v="98000"/>
        <s v="4000"/>
        <s v="3910000"/>
        <s v="42656"/>
        <s v="1060000"/>
        <s v="96000"/>
        <s v="136000"/>
        <s v="42000"/>
        <s v="124000"/>
        <s v="3523000"/>
        <s v="84000"/>
        <s v="38000"/>
        <s v="66000"/>
        <s v="1300000"/>
        <s v="153802"/>
        <s v="64000"/>
        <s v="174000"/>
        <s v="122233"/>
        <s v="512424"/>
        <s v="59000"/>
        <s v="1688000"/>
        <s v="5850000"/>
        <s v="1604000"/>
        <s v="1260000"/>
        <s v="625104"/>
        <s v="12995"/>
        <s v="354000"/>
        <s v="40000"/>
        <s v="2330000"/>
        <s v="33949"/>
        <s v="120000"/>
        <s v="650000"/>
        <s v="517000"/>
        <s v="3259000"/>
        <s v="29000"/>
        <s v="379000"/>
        <s v="441000"/>
        <s v="7164"/>
        <s v="37694"/>
        <s v="392000"/>
        <s v="35980"/>
        <s v="2053000"/>
        <s v="100000"/>
        <s v="4230000"/>
        <s v="655000"/>
        <s v="2080000"/>
        <s v="177000"/>
        <s v="62509"/>
        <s v="69000"/>
        <s v="490000"/>
        <s v="1336606"/>
        <s v="489885"/>
        <s v="21000"/>
        <s v="16000"/>
        <s v="990000"/>
        <s v="1904000"/>
        <s v="6104000"/>
        <s v="8222979"/>
        <s v="2280000"/>
        <s v="7000"/>
        <s v="2368000"/>
        <s v="60086"/>
        <s v="57353"/>
        <s v="1974000"/>
        <s v="318047"/>
        <s v="2980000"/>
        <s v="411000"/>
        <s v="39000"/>
        <s v="290000"/>
        <s v="477000"/>
        <s v="45000"/>
        <s v="2329000"/>
        <s v="238000"/>
        <s v="1680000"/>
        <s v="3879000"/>
        <s v="631000"/>
        <s v="1686000"/>
        <s v="973000"/>
        <s v="590633"/>
        <s v="161947"/>
        <s v="33000"/>
        <s v="1590000"/>
        <s v="387000"/>
        <s v="261000"/>
        <s v="3888"/>
        <s v="14000"/>
        <s v="8244"/>
        <s v="99000"/>
        <s v="509300"/>
        <s v="5376000"/>
        <s v="58601"/>
        <s v="3460000"/>
        <s v="199000"/>
        <s v="1119000"/>
        <s v="46132"/>
        <s v="230000"/>
        <s v="164000"/>
        <s v="335000"/>
        <s v="381000"/>
        <s v="181000"/>
        <s v="201419"/>
        <s v="58000"/>
        <s v="8490"/>
        <s v="30223"/>
        <s v="1800000"/>
        <s v="22000"/>
        <s v="1552000"/>
        <s v="51000"/>
        <s v="267148"/>
        <s v="336000"/>
        <s v="7010000"/>
        <s v="819"/>
        <s v="554000"/>
        <s v="136616"/>
        <s v="612938"/>
        <s v="961832"/>
        <s v="240000"/>
        <s v="879000"/>
        <s v="50586"/>
        <s v="24000"/>
      </sharedItems>
    </cacheField>
    <cacheField name="RainfallData" numFmtId="0">
      <sharedItems containsBlank="1" count="43">
        <m/>
        <s v="0.84"/>
        <s v="0.34"/>
        <s v="0.32"/>
        <s v="1.21"/>
        <s v="0.47"/>
        <s v="0.21"/>
        <s v="0.81"/>
        <s v="0.00"/>
        <s v="0.17"/>
        <s v="0.54"/>
        <s v="0.33"/>
        <s v="0.19"/>
        <s v="0.40"/>
        <s v="0.46"/>
        <s v="0.78"/>
        <s v="0.02"/>
        <s v="0.06"/>
        <s v="1.35"/>
        <s v="0.36"/>
        <s v="0.16"/>
        <s v="1.01"/>
        <s v="0.76"/>
        <s v="0.86"/>
        <s v="0.31"/>
        <s v="0.99"/>
        <s v="0.42"/>
        <s v="0.62"/>
        <s v="0.65"/>
        <s v="0.05"/>
        <s v="1.13"/>
        <s v="0.38"/>
        <s v="1.10"/>
        <s v="0.13"/>
        <s v="0.58"/>
        <s v="0.23"/>
        <s v="0.24"/>
        <s v="0.98"/>
        <s v="0.56"/>
        <s v="0.14"/>
        <s v="0.96"/>
        <s v="0.95"/>
        <s v="0.04"/>
      </sharedItems>
    </cacheField>
    <cacheField name="Hours" numFmtId="0">
      <sharedItems containsBlank="1" count="11">
        <m/>
        <s v="0"/>
        <s v="1"/>
        <s v="8"/>
        <s v="2"/>
        <s v="5"/>
        <s v="4"/>
        <s v="6"/>
        <s v="3"/>
        <s v="7"/>
        <s v="12"/>
      </sharedItems>
    </cacheField>
    <cacheField name="Minutes" numFmtId="0">
      <sharedItems containsBlank="1" count="30">
        <m/>
        <s v="30"/>
        <s v="20"/>
        <s v="15"/>
        <s v="45"/>
        <s v="5"/>
        <s v="35"/>
        <s v="25"/>
        <s v="0"/>
        <s v="26"/>
        <s v="10"/>
        <s v="50"/>
        <s v="47"/>
        <s v="24"/>
        <s v="21"/>
        <s v="44"/>
        <s v="55"/>
        <s v="40"/>
        <s v="41"/>
        <s v="36"/>
        <s v="2"/>
        <s v="6"/>
        <s v="57"/>
        <s v="48"/>
        <s v="49"/>
        <s v="11"/>
        <s v="14"/>
        <s v="33"/>
        <s v="32"/>
        <s v="23"/>
      </sharedItems>
    </cacheField>
    <cacheField name="AdditionalInformation" numFmtId="0">
      <sharedItems containsBlank="1"/>
    </cacheField>
    <cacheField name="SubmittedDate" numFmtId="0">
      <sharedItems/>
    </cacheField>
    <cacheField name="ParentIncidentId"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98">
  <r>
    <s v="22000461"/>
    <s v="09/06/2022"/>
    <s v="unknown"/>
    <s v="AM"/>
    <x v="0"/>
    <x v="0"/>
    <x v="0"/>
    <x v="0"/>
    <x v="0"/>
    <x v="0"/>
    <x v="0"/>
    <x v="0"/>
    <x v="0"/>
    <x v="0"/>
    <x v="0"/>
    <x v="0"/>
    <x v="0"/>
    <x v="0"/>
    <x v="0"/>
    <x v="0"/>
    <x v="0"/>
    <m/>
    <s v="9/8/2022 7:29:23 AM"/>
    <m/>
  </r>
  <r>
    <s v="22000025"/>
    <s v="07/12/2022"/>
    <s v="6:15"/>
    <s v="PM"/>
    <x v="0"/>
    <x v="0"/>
    <x v="0"/>
    <x v="1"/>
    <x v="1"/>
    <x v="1"/>
    <x v="1"/>
    <x v="0"/>
    <x v="1"/>
    <x v="0"/>
    <x v="0"/>
    <x v="0"/>
    <x v="0"/>
    <x v="0"/>
    <x v="0"/>
    <x v="0"/>
    <x v="0"/>
    <m/>
    <s v="7/13/2022 11:44:24 AM"/>
    <m/>
  </r>
  <r>
    <s v="22000059"/>
    <s v="07/13/2022"/>
    <s v="unknown"/>
    <s v="PM"/>
    <x v="0"/>
    <x v="0"/>
    <x v="0"/>
    <x v="0"/>
    <x v="0"/>
    <x v="2"/>
    <x v="0"/>
    <x v="0"/>
    <x v="2"/>
    <x v="0"/>
    <x v="0"/>
    <x v="1"/>
    <x v="0"/>
    <x v="0"/>
    <x v="0"/>
    <x v="0"/>
    <x v="0"/>
    <m/>
    <s v="7/14/2022 1:43:42 PM"/>
    <m/>
  </r>
  <r>
    <s v="22000116"/>
    <s v="07/28/2022"/>
    <s v="10:06"/>
    <s v="PM"/>
    <x v="0"/>
    <x v="0"/>
    <x v="0"/>
    <x v="2"/>
    <x v="2"/>
    <x v="3"/>
    <x v="2"/>
    <x v="0"/>
    <x v="3"/>
    <x v="0"/>
    <x v="0"/>
    <x v="2"/>
    <x v="0"/>
    <x v="0"/>
    <x v="0"/>
    <x v="0"/>
    <x v="0"/>
    <m/>
    <s v="7/29/2022 10:17:33 AM"/>
    <m/>
  </r>
  <r>
    <s v="22000270"/>
    <s v="07/12/2022"/>
    <s v="6:10"/>
    <s v="PM"/>
    <x v="1"/>
    <x v="0"/>
    <x v="0"/>
    <x v="1"/>
    <x v="1"/>
    <x v="4"/>
    <x v="1"/>
    <x v="1"/>
    <x v="4"/>
    <x v="0"/>
    <x v="0"/>
    <x v="1"/>
    <x v="0"/>
    <x v="1"/>
    <x v="1"/>
    <x v="1"/>
    <x v="1"/>
    <m/>
    <s v="8/12/2022 9:34:29 PM"/>
    <m/>
  </r>
  <r>
    <s v="22000062"/>
    <s v="07/13/2022"/>
    <s v="unknown"/>
    <s v="PM"/>
    <x v="0"/>
    <x v="1"/>
    <x v="0"/>
    <x v="0"/>
    <x v="0"/>
    <x v="5"/>
    <x v="0"/>
    <x v="0"/>
    <x v="5"/>
    <x v="1"/>
    <x v="1"/>
    <x v="3"/>
    <x v="0"/>
    <x v="0"/>
    <x v="0"/>
    <x v="0"/>
    <x v="0"/>
    <m/>
    <s v="7/14/2022 1:49:17 PM"/>
    <m/>
  </r>
  <r>
    <s v="22000124"/>
    <s v="07/28/2022"/>
    <s v="8:00"/>
    <s v="PM"/>
    <x v="0"/>
    <x v="0"/>
    <x v="0"/>
    <x v="1"/>
    <x v="1"/>
    <x v="6"/>
    <x v="1"/>
    <x v="0"/>
    <x v="6"/>
    <x v="0"/>
    <x v="0"/>
    <x v="1"/>
    <x v="0"/>
    <x v="0"/>
    <x v="0"/>
    <x v="0"/>
    <x v="0"/>
    <m/>
    <s v="7/29/2022 3:07:19 PM"/>
    <m/>
  </r>
  <r>
    <s v="22000314"/>
    <s v="08/23/2022"/>
    <s v="1"/>
    <s v="PM"/>
    <x v="0"/>
    <x v="2"/>
    <x v="0"/>
    <x v="0"/>
    <x v="0"/>
    <x v="5"/>
    <x v="0"/>
    <x v="2"/>
    <x v="5"/>
    <x v="1"/>
    <x v="1"/>
    <x v="3"/>
    <x v="0"/>
    <x v="0"/>
    <x v="0"/>
    <x v="0"/>
    <x v="0"/>
    <m/>
    <s v="8/23/2022 3:00:53 PM"/>
    <m/>
  </r>
  <r>
    <s v="22000034"/>
    <s v="07/12/2022"/>
    <s v="unknown"/>
    <s v="PM"/>
    <x v="0"/>
    <x v="3"/>
    <x v="0"/>
    <x v="0"/>
    <x v="0"/>
    <x v="0"/>
    <x v="0"/>
    <x v="0"/>
    <x v="0"/>
    <x v="0"/>
    <x v="0"/>
    <x v="0"/>
    <x v="0"/>
    <x v="0"/>
    <x v="0"/>
    <x v="0"/>
    <x v="0"/>
    <m/>
    <s v="7/13/2022 3:02:26 PM"/>
    <m/>
  </r>
  <r>
    <s v="22000200"/>
    <s v="08/09/2022"/>
    <s v="18:31"/>
    <s v="PM"/>
    <x v="0"/>
    <x v="0"/>
    <x v="0"/>
    <x v="3"/>
    <x v="3"/>
    <x v="7"/>
    <x v="3"/>
    <x v="0"/>
    <x v="7"/>
    <x v="0"/>
    <x v="0"/>
    <x v="4"/>
    <x v="0"/>
    <x v="0"/>
    <x v="0"/>
    <x v="0"/>
    <x v="0"/>
    <m/>
    <s v="8/10/2022 10:42:10 AM"/>
    <m/>
  </r>
  <r>
    <s v="22000205"/>
    <s v="08/09/2022"/>
    <s v="18:52"/>
    <s v="PM"/>
    <x v="0"/>
    <x v="3"/>
    <x v="0"/>
    <x v="3"/>
    <x v="3"/>
    <x v="8"/>
    <x v="3"/>
    <x v="0"/>
    <x v="8"/>
    <x v="0"/>
    <x v="0"/>
    <x v="5"/>
    <x v="0"/>
    <x v="0"/>
    <x v="0"/>
    <x v="0"/>
    <x v="0"/>
    <m/>
    <s v="8/10/2022 11:01:02 AM"/>
    <m/>
  </r>
  <r>
    <s v="22000183"/>
    <s v="08/09/2022"/>
    <s v="7:00"/>
    <s v="PM"/>
    <x v="0"/>
    <x v="0"/>
    <x v="0"/>
    <x v="4"/>
    <x v="4"/>
    <x v="9"/>
    <x v="4"/>
    <x v="0"/>
    <x v="9"/>
    <x v="0"/>
    <x v="0"/>
    <x v="6"/>
    <x v="0"/>
    <x v="0"/>
    <x v="0"/>
    <x v="0"/>
    <x v="0"/>
    <m/>
    <s v="8/10/2022 9:54:55 AM"/>
    <m/>
  </r>
  <r>
    <s v="22000130"/>
    <s v="07/28/2022"/>
    <s v="8:20"/>
    <s v="PM"/>
    <x v="0"/>
    <x v="0"/>
    <x v="0"/>
    <x v="1"/>
    <x v="1"/>
    <x v="10"/>
    <x v="1"/>
    <x v="0"/>
    <x v="10"/>
    <x v="0"/>
    <x v="0"/>
    <x v="7"/>
    <x v="0"/>
    <x v="0"/>
    <x v="0"/>
    <x v="0"/>
    <x v="0"/>
    <m/>
    <s v="7/29/2022 3:17:59 PM"/>
    <m/>
  </r>
  <r>
    <s v="22000075"/>
    <s v="07/19/2022"/>
    <s v="1:10"/>
    <s v="AM"/>
    <x v="0"/>
    <x v="0"/>
    <x v="0"/>
    <x v="2"/>
    <x v="2"/>
    <x v="11"/>
    <x v="2"/>
    <x v="0"/>
    <x v="11"/>
    <x v="0"/>
    <x v="0"/>
    <x v="8"/>
    <x v="0"/>
    <x v="0"/>
    <x v="0"/>
    <x v="0"/>
    <x v="0"/>
    <m/>
    <s v="7/19/2022 8:41:29 AM"/>
    <m/>
  </r>
  <r>
    <s v="22000278"/>
    <s v="07/19/2022"/>
    <s v="12:20"/>
    <s v="AM"/>
    <x v="1"/>
    <x v="0"/>
    <x v="0"/>
    <x v="1"/>
    <x v="1"/>
    <x v="12"/>
    <x v="1"/>
    <x v="1"/>
    <x v="12"/>
    <x v="0"/>
    <x v="0"/>
    <x v="1"/>
    <x v="0"/>
    <x v="2"/>
    <x v="2"/>
    <x v="1"/>
    <x v="2"/>
    <m/>
    <s v="8/12/2022 9:41:58 PM"/>
    <m/>
  </r>
  <r>
    <s v="22000325"/>
    <s v="08/23/2022"/>
    <s v="4:40"/>
    <s v="PM"/>
    <x v="0"/>
    <x v="0"/>
    <x v="0"/>
    <x v="4"/>
    <x v="4"/>
    <x v="13"/>
    <x v="4"/>
    <x v="0"/>
    <x v="13"/>
    <x v="0"/>
    <x v="0"/>
    <x v="6"/>
    <x v="0"/>
    <x v="0"/>
    <x v="0"/>
    <x v="0"/>
    <x v="0"/>
    <m/>
    <s v="8/24/2022 2:03:06 PM"/>
    <m/>
  </r>
  <r>
    <s v="22000381"/>
    <s v="09/05/2022"/>
    <s v="0340"/>
    <s v="AM"/>
    <x v="0"/>
    <x v="0"/>
    <x v="0"/>
    <x v="2"/>
    <x v="2"/>
    <x v="3"/>
    <x v="2"/>
    <x v="0"/>
    <x v="3"/>
    <x v="0"/>
    <x v="0"/>
    <x v="2"/>
    <x v="0"/>
    <x v="0"/>
    <x v="0"/>
    <x v="0"/>
    <x v="0"/>
    <m/>
    <s v="9/5/2022 8:14:30 PM"/>
    <m/>
  </r>
  <r>
    <s v="22000092"/>
    <s v="07/18/2022"/>
    <s v="unknown"/>
    <s v="PM"/>
    <x v="0"/>
    <x v="0"/>
    <x v="0"/>
    <x v="0"/>
    <x v="0"/>
    <x v="14"/>
    <x v="0"/>
    <x v="0"/>
    <x v="14"/>
    <x v="0"/>
    <x v="0"/>
    <x v="0"/>
    <x v="0"/>
    <x v="0"/>
    <x v="0"/>
    <x v="0"/>
    <x v="0"/>
    <m/>
    <s v="7/19/2022 12:28:57 PM"/>
    <m/>
  </r>
  <r>
    <s v="22000163"/>
    <s v="08/08/2022"/>
    <s v="10:14"/>
    <s v="PM"/>
    <x v="0"/>
    <x v="0"/>
    <x v="0"/>
    <x v="5"/>
    <x v="5"/>
    <x v="15"/>
    <x v="5"/>
    <x v="0"/>
    <x v="15"/>
    <x v="0"/>
    <x v="0"/>
    <x v="0"/>
    <x v="0"/>
    <x v="0"/>
    <x v="0"/>
    <x v="0"/>
    <x v="0"/>
    <m/>
    <s v="8/9/2022 10:55:08 AM"/>
    <m/>
  </r>
  <r>
    <s v="22000018-1"/>
    <s v="07/06/2022"/>
    <s v="0:45"/>
    <s v="AM"/>
    <x v="1"/>
    <x v="3"/>
    <x v="0"/>
    <x v="6"/>
    <x v="6"/>
    <x v="16"/>
    <x v="6"/>
    <x v="1"/>
    <x v="16"/>
    <x v="0"/>
    <x v="0"/>
    <x v="9"/>
    <x v="0"/>
    <x v="3"/>
    <x v="3"/>
    <x v="1"/>
    <x v="3"/>
    <m/>
    <s v="8/4/2022 2:03:03 PM"/>
    <m/>
  </r>
  <r>
    <s v="22000264"/>
    <s v="07/28/2022"/>
    <s v="8:05"/>
    <s v="PM"/>
    <x v="1"/>
    <x v="0"/>
    <x v="0"/>
    <x v="1"/>
    <x v="1"/>
    <x v="17"/>
    <x v="1"/>
    <x v="1"/>
    <x v="17"/>
    <x v="0"/>
    <x v="0"/>
    <x v="7"/>
    <x v="0"/>
    <x v="4"/>
    <x v="4"/>
    <x v="1"/>
    <x v="4"/>
    <m/>
    <s v="8/12/2022 9:28:27 PM"/>
    <m/>
  </r>
  <r>
    <s v="22000345"/>
    <s v="08/26/2022"/>
    <s v="20:02"/>
    <s v="PM"/>
    <x v="0"/>
    <x v="0"/>
    <x v="0"/>
    <x v="3"/>
    <x v="3"/>
    <x v="8"/>
    <x v="3"/>
    <x v="0"/>
    <x v="8"/>
    <x v="0"/>
    <x v="0"/>
    <x v="5"/>
    <x v="0"/>
    <x v="0"/>
    <x v="0"/>
    <x v="0"/>
    <x v="0"/>
    <m/>
    <s v="8/27/2022 4:27:27 AM"/>
    <m/>
  </r>
  <r>
    <s v="22000214"/>
    <s v="07/19/2022"/>
    <s v="1:10"/>
    <s v="AM"/>
    <x v="1"/>
    <x v="0"/>
    <x v="0"/>
    <x v="2"/>
    <x v="2"/>
    <x v="18"/>
    <x v="2"/>
    <x v="1"/>
    <x v="18"/>
    <x v="0"/>
    <x v="0"/>
    <x v="2"/>
    <x v="0"/>
    <x v="5"/>
    <x v="5"/>
    <x v="1"/>
    <x v="5"/>
    <m/>
    <s v="8/11/2022 1:48:49 PM"/>
    <m/>
  </r>
  <r>
    <s v="22000065"/>
    <s v="07/14/2022"/>
    <s v="8:50"/>
    <s v="PM"/>
    <x v="0"/>
    <x v="0"/>
    <x v="0"/>
    <x v="4"/>
    <x v="4"/>
    <x v="19"/>
    <x v="4"/>
    <x v="0"/>
    <x v="19"/>
    <x v="0"/>
    <x v="0"/>
    <x v="6"/>
    <x v="0"/>
    <x v="0"/>
    <x v="0"/>
    <x v="0"/>
    <x v="0"/>
    <m/>
    <s v="7/15/2022 11:07:25 AM"/>
    <m/>
  </r>
  <r>
    <s v="22000057"/>
    <s v="07/13/2022"/>
    <s v="unknown"/>
    <s v="PM"/>
    <x v="0"/>
    <x v="0"/>
    <x v="0"/>
    <x v="0"/>
    <x v="0"/>
    <x v="20"/>
    <x v="0"/>
    <x v="0"/>
    <x v="20"/>
    <x v="0"/>
    <x v="0"/>
    <x v="1"/>
    <x v="0"/>
    <x v="0"/>
    <x v="0"/>
    <x v="0"/>
    <x v="0"/>
    <m/>
    <s v="7/14/2022 1:41:06 PM"/>
    <m/>
  </r>
  <r>
    <s v="22000051"/>
    <s v="07/14/2022"/>
    <s v="4:33"/>
    <s v="AM"/>
    <x v="0"/>
    <x v="3"/>
    <x v="0"/>
    <x v="7"/>
    <x v="7"/>
    <x v="21"/>
    <x v="7"/>
    <x v="0"/>
    <x v="21"/>
    <x v="0"/>
    <x v="0"/>
    <x v="10"/>
    <x v="0"/>
    <x v="0"/>
    <x v="0"/>
    <x v="0"/>
    <x v="0"/>
    <m/>
    <s v="7/14/2022 1:43:37 PM"/>
    <m/>
  </r>
  <r>
    <s v="22000045"/>
    <s v="07/14/2022"/>
    <s v="12:15"/>
    <s v="AM"/>
    <x v="0"/>
    <x v="0"/>
    <x v="0"/>
    <x v="1"/>
    <x v="1"/>
    <x v="22"/>
    <x v="1"/>
    <x v="0"/>
    <x v="22"/>
    <x v="0"/>
    <x v="0"/>
    <x v="0"/>
    <x v="0"/>
    <x v="0"/>
    <x v="0"/>
    <x v="0"/>
    <x v="0"/>
    <m/>
    <s v="7/14/2022 12:00:55 PM"/>
    <m/>
  </r>
  <r>
    <s v="22000468"/>
    <s v="09/06/2022"/>
    <s v="unknown"/>
    <s v="AM"/>
    <x v="0"/>
    <x v="0"/>
    <x v="0"/>
    <x v="0"/>
    <x v="0"/>
    <x v="2"/>
    <x v="0"/>
    <x v="0"/>
    <x v="2"/>
    <x v="0"/>
    <x v="0"/>
    <x v="1"/>
    <x v="0"/>
    <x v="0"/>
    <x v="0"/>
    <x v="0"/>
    <x v="0"/>
    <m/>
    <s v="9/8/2022 7:35:56 AM"/>
    <m/>
  </r>
  <r>
    <s v="22000282"/>
    <s v="07/19/2022"/>
    <s v="12:05"/>
    <s v="AM"/>
    <x v="1"/>
    <x v="0"/>
    <x v="0"/>
    <x v="1"/>
    <x v="1"/>
    <x v="23"/>
    <x v="1"/>
    <x v="1"/>
    <x v="23"/>
    <x v="0"/>
    <x v="0"/>
    <x v="7"/>
    <x v="0"/>
    <x v="6"/>
    <x v="6"/>
    <x v="1"/>
    <x v="6"/>
    <m/>
    <s v="8/12/2022 9:46:05 PM"/>
    <m/>
  </r>
  <r>
    <s v="22000141-1"/>
    <s v="08/08/2022"/>
    <s v="10:30"/>
    <s v="AM"/>
    <x v="0"/>
    <x v="4"/>
    <x v="1"/>
    <x v="8"/>
    <x v="8"/>
    <x v="24"/>
    <x v="8"/>
    <x v="3"/>
    <x v="5"/>
    <x v="2"/>
    <x v="2"/>
    <x v="11"/>
    <x v="1"/>
    <x v="0"/>
    <x v="0"/>
    <x v="0"/>
    <x v="0"/>
    <m/>
    <s v="8/11/2022 9:19:36 AM"/>
    <m/>
  </r>
  <r>
    <s v="22000317"/>
    <s v="08/23/2022"/>
    <s v="4:10"/>
    <s v="PM"/>
    <x v="0"/>
    <x v="0"/>
    <x v="0"/>
    <x v="1"/>
    <x v="1"/>
    <x v="1"/>
    <x v="1"/>
    <x v="0"/>
    <x v="1"/>
    <x v="0"/>
    <x v="0"/>
    <x v="0"/>
    <x v="0"/>
    <x v="0"/>
    <x v="0"/>
    <x v="0"/>
    <x v="0"/>
    <m/>
    <s v="8/24/2022 10:56:14 AM"/>
    <m/>
  </r>
  <r>
    <s v="22000202-2"/>
    <s v="08/09/2022"/>
    <s v="18:58"/>
    <s v="PM"/>
    <x v="1"/>
    <x v="0"/>
    <x v="0"/>
    <x v="3"/>
    <x v="3"/>
    <x v="25"/>
    <x v="3"/>
    <x v="1"/>
    <x v="24"/>
    <x v="0"/>
    <x v="0"/>
    <x v="12"/>
    <x v="0"/>
    <x v="7"/>
    <x v="7"/>
    <x v="1"/>
    <x v="4"/>
    <m/>
    <s v="9/9/2022 10:00:57 AM"/>
    <m/>
  </r>
  <r>
    <s v="22000357"/>
    <s v="07/14/2022"/>
    <s v="8:50"/>
    <s v="PM"/>
    <x v="1"/>
    <x v="0"/>
    <x v="0"/>
    <x v="4"/>
    <x v="4"/>
    <x v="19"/>
    <x v="4"/>
    <x v="1"/>
    <x v="19"/>
    <x v="0"/>
    <x v="0"/>
    <x v="6"/>
    <x v="0"/>
    <x v="8"/>
    <x v="8"/>
    <x v="2"/>
    <x v="1"/>
    <m/>
    <s v="8/29/2022 7:23:16 AM"/>
    <m/>
  </r>
  <r>
    <s v="22000449"/>
    <s v="08/07/2022"/>
    <s v="5:45"/>
    <s v="PM"/>
    <x v="1"/>
    <x v="0"/>
    <x v="0"/>
    <x v="1"/>
    <x v="1"/>
    <x v="23"/>
    <x v="1"/>
    <x v="1"/>
    <x v="23"/>
    <x v="0"/>
    <x v="0"/>
    <x v="7"/>
    <x v="0"/>
    <x v="9"/>
    <x v="2"/>
    <x v="1"/>
    <x v="7"/>
    <m/>
    <s v="9/7/2022 2:08:18 PM"/>
    <m/>
  </r>
  <r>
    <s v="22000138"/>
    <s v="07/28/2022"/>
    <s v="unknown"/>
    <s v="PM"/>
    <x v="0"/>
    <x v="0"/>
    <x v="0"/>
    <x v="0"/>
    <x v="0"/>
    <x v="26"/>
    <x v="0"/>
    <x v="0"/>
    <x v="25"/>
    <x v="0"/>
    <x v="0"/>
    <x v="0"/>
    <x v="0"/>
    <x v="0"/>
    <x v="0"/>
    <x v="0"/>
    <x v="0"/>
    <m/>
    <s v="7/30/2022 9:10:04 AM"/>
    <m/>
  </r>
  <r>
    <s v="22000439"/>
    <s v="08/26/2022"/>
    <s v="3:55"/>
    <s v="PM"/>
    <x v="1"/>
    <x v="0"/>
    <x v="0"/>
    <x v="1"/>
    <x v="1"/>
    <x v="27"/>
    <x v="1"/>
    <x v="1"/>
    <x v="26"/>
    <x v="0"/>
    <x v="0"/>
    <x v="0"/>
    <x v="0"/>
    <x v="10"/>
    <x v="9"/>
    <x v="1"/>
    <x v="2"/>
    <m/>
    <s v="9/7/2022 1:59:39 PM"/>
    <m/>
  </r>
  <r>
    <s v="22000201-1"/>
    <s v="08/09/2022"/>
    <s v="18:16"/>
    <s v="PM"/>
    <x v="1"/>
    <x v="0"/>
    <x v="0"/>
    <x v="3"/>
    <x v="3"/>
    <x v="28"/>
    <x v="3"/>
    <x v="1"/>
    <x v="27"/>
    <x v="0"/>
    <x v="0"/>
    <x v="4"/>
    <x v="0"/>
    <x v="11"/>
    <x v="7"/>
    <x v="1"/>
    <x v="7"/>
    <m/>
    <s v="9/9/2022 9:43:29 AM"/>
    <m/>
  </r>
  <r>
    <s v="22000453"/>
    <s v="08/22/2022"/>
    <s v="3:50"/>
    <s v="PM"/>
    <x v="1"/>
    <x v="0"/>
    <x v="0"/>
    <x v="1"/>
    <x v="1"/>
    <x v="29"/>
    <x v="1"/>
    <x v="1"/>
    <x v="28"/>
    <x v="0"/>
    <x v="0"/>
    <x v="7"/>
    <x v="0"/>
    <x v="12"/>
    <x v="10"/>
    <x v="1"/>
    <x v="7"/>
    <m/>
    <s v="9/7/2022 2:11:32 PM"/>
    <m/>
  </r>
  <r>
    <s v="22000446"/>
    <s v="08/26/2022"/>
    <s v="3:55"/>
    <s v="PM"/>
    <x v="1"/>
    <x v="0"/>
    <x v="0"/>
    <x v="1"/>
    <x v="1"/>
    <x v="10"/>
    <x v="1"/>
    <x v="1"/>
    <x v="10"/>
    <x v="0"/>
    <x v="0"/>
    <x v="7"/>
    <x v="0"/>
    <x v="13"/>
    <x v="11"/>
    <x v="1"/>
    <x v="3"/>
    <m/>
    <s v="9/7/2022 2:05:59 PM"/>
    <m/>
  </r>
  <r>
    <s v="22000332"/>
    <s v="08/23/2022"/>
    <s v="uknown"/>
    <s v="PM"/>
    <x v="0"/>
    <x v="0"/>
    <x v="0"/>
    <x v="0"/>
    <x v="0"/>
    <x v="30"/>
    <x v="0"/>
    <x v="0"/>
    <x v="29"/>
    <x v="0"/>
    <x v="0"/>
    <x v="0"/>
    <x v="0"/>
    <x v="0"/>
    <x v="0"/>
    <x v="0"/>
    <x v="0"/>
    <m/>
    <s v="8/25/2022 8:23:25 AM"/>
    <m/>
  </r>
  <r>
    <s v="22000399"/>
    <s v="09/05/2022"/>
    <s v="19:27"/>
    <s v="PM"/>
    <x v="0"/>
    <x v="0"/>
    <x v="0"/>
    <x v="3"/>
    <x v="3"/>
    <x v="8"/>
    <x v="3"/>
    <x v="0"/>
    <x v="8"/>
    <x v="0"/>
    <x v="0"/>
    <x v="5"/>
    <x v="0"/>
    <x v="0"/>
    <x v="0"/>
    <x v="0"/>
    <x v="0"/>
    <m/>
    <s v="9/6/2022 10:26:24 AM"/>
    <m/>
  </r>
  <r>
    <s v="22000343-1"/>
    <s v="08/26/2022"/>
    <s v="20:21"/>
    <s v="PM"/>
    <x v="1"/>
    <x v="0"/>
    <x v="0"/>
    <x v="3"/>
    <x v="3"/>
    <x v="31"/>
    <x v="3"/>
    <x v="1"/>
    <x v="30"/>
    <x v="0"/>
    <x v="0"/>
    <x v="5"/>
    <x v="0"/>
    <x v="14"/>
    <x v="12"/>
    <x v="1"/>
    <x v="7"/>
    <m/>
    <s v="9/9/2022 11:17:32 AM"/>
    <m/>
  </r>
  <r>
    <s v="22000160"/>
    <s v="08/07/2022"/>
    <s v="7:55"/>
    <s v="PM"/>
    <x v="0"/>
    <x v="0"/>
    <x v="0"/>
    <x v="9"/>
    <x v="9"/>
    <x v="32"/>
    <x v="9"/>
    <x v="0"/>
    <x v="31"/>
    <x v="0"/>
    <x v="0"/>
    <x v="13"/>
    <x v="0"/>
    <x v="0"/>
    <x v="0"/>
    <x v="0"/>
    <x v="0"/>
    <m/>
    <s v="8/8/2022 10:30:21 AM"/>
    <m/>
  </r>
  <r>
    <s v="22000429"/>
    <s v="09/06/2022"/>
    <s v="1:20"/>
    <s v="AM"/>
    <x v="0"/>
    <x v="0"/>
    <x v="0"/>
    <x v="4"/>
    <x v="4"/>
    <x v="33"/>
    <x v="4"/>
    <x v="0"/>
    <x v="32"/>
    <x v="0"/>
    <x v="0"/>
    <x v="14"/>
    <x v="0"/>
    <x v="0"/>
    <x v="0"/>
    <x v="0"/>
    <x v="0"/>
    <m/>
    <s v="9/7/2022 8:15:55 AM"/>
    <m/>
  </r>
  <r>
    <s v="22000414"/>
    <s v="09/06/2022"/>
    <s v="12:20"/>
    <s v="AM"/>
    <x v="0"/>
    <x v="0"/>
    <x v="0"/>
    <x v="1"/>
    <x v="1"/>
    <x v="34"/>
    <x v="1"/>
    <x v="0"/>
    <x v="33"/>
    <x v="0"/>
    <x v="0"/>
    <x v="0"/>
    <x v="0"/>
    <x v="0"/>
    <x v="0"/>
    <x v="0"/>
    <x v="0"/>
    <m/>
    <s v="9/6/2022 12:03:47 PM"/>
    <m/>
  </r>
  <r>
    <s v="22000101-1"/>
    <s v="07/19/2022"/>
    <s v="1:35"/>
    <s v="AM"/>
    <x v="1"/>
    <x v="0"/>
    <x v="0"/>
    <x v="6"/>
    <x v="6"/>
    <x v="35"/>
    <x v="6"/>
    <x v="1"/>
    <x v="34"/>
    <x v="0"/>
    <x v="0"/>
    <x v="2"/>
    <x v="0"/>
    <x v="15"/>
    <x v="13"/>
    <x v="1"/>
    <x v="5"/>
    <m/>
    <s v="8/4/2022 2:05:27 PM"/>
    <m/>
  </r>
  <r>
    <s v="22000452"/>
    <s v="08/07/2022"/>
    <s v="5:40"/>
    <s v="PM"/>
    <x v="1"/>
    <x v="0"/>
    <x v="0"/>
    <x v="1"/>
    <x v="1"/>
    <x v="29"/>
    <x v="1"/>
    <x v="1"/>
    <x v="28"/>
    <x v="0"/>
    <x v="0"/>
    <x v="7"/>
    <x v="0"/>
    <x v="8"/>
    <x v="2"/>
    <x v="1"/>
    <x v="2"/>
    <m/>
    <s v="9/7/2022 2:10:35 PM"/>
    <m/>
  </r>
  <r>
    <s v="22000072"/>
    <s v="07/19/2022"/>
    <s v="1:45"/>
    <s v="AM"/>
    <x v="0"/>
    <x v="0"/>
    <x v="0"/>
    <x v="2"/>
    <x v="2"/>
    <x v="36"/>
    <x v="2"/>
    <x v="0"/>
    <x v="35"/>
    <x v="0"/>
    <x v="0"/>
    <x v="15"/>
    <x v="0"/>
    <x v="0"/>
    <x v="0"/>
    <x v="0"/>
    <x v="0"/>
    <m/>
    <s v="7/19/2022 8:33:13 AM"/>
    <m/>
  </r>
  <r>
    <s v="22000015-1"/>
    <s v="07/06/2022"/>
    <s v="0:30"/>
    <s v="AM"/>
    <x v="1"/>
    <x v="3"/>
    <x v="0"/>
    <x v="6"/>
    <x v="6"/>
    <x v="37"/>
    <x v="6"/>
    <x v="1"/>
    <x v="36"/>
    <x v="0"/>
    <x v="0"/>
    <x v="2"/>
    <x v="0"/>
    <x v="16"/>
    <x v="3"/>
    <x v="1"/>
    <x v="5"/>
    <m/>
    <s v="8/4/2022 2:04:54 PM"/>
    <m/>
  </r>
  <r>
    <s v="22000049"/>
    <s v="07/13/2022"/>
    <s v="unknown"/>
    <s v="PM"/>
    <x v="0"/>
    <x v="0"/>
    <x v="0"/>
    <x v="0"/>
    <x v="0"/>
    <x v="26"/>
    <x v="0"/>
    <x v="0"/>
    <x v="25"/>
    <x v="0"/>
    <x v="0"/>
    <x v="0"/>
    <x v="0"/>
    <x v="0"/>
    <x v="0"/>
    <x v="0"/>
    <x v="0"/>
    <m/>
    <s v="7/14/2022 1:14:58 PM"/>
    <m/>
  </r>
  <r>
    <s v="22000137"/>
    <s v="07/28/2022"/>
    <s v="unknown"/>
    <s v="PM"/>
    <x v="0"/>
    <x v="0"/>
    <x v="0"/>
    <x v="0"/>
    <x v="0"/>
    <x v="14"/>
    <x v="0"/>
    <x v="0"/>
    <x v="14"/>
    <x v="0"/>
    <x v="0"/>
    <x v="0"/>
    <x v="0"/>
    <x v="0"/>
    <x v="0"/>
    <x v="0"/>
    <x v="0"/>
    <m/>
    <s v="7/30/2022 8:53:22 AM"/>
    <m/>
  </r>
  <r>
    <s v="22000122"/>
    <s v="07/28/2022"/>
    <s v="8:30"/>
    <s v="PM"/>
    <x v="0"/>
    <x v="0"/>
    <x v="0"/>
    <x v="10"/>
    <x v="10"/>
    <x v="24"/>
    <x v="10"/>
    <x v="0"/>
    <x v="37"/>
    <x v="0"/>
    <x v="0"/>
    <x v="16"/>
    <x v="0"/>
    <x v="0"/>
    <x v="0"/>
    <x v="0"/>
    <x v="0"/>
    <s v="CSO Event Ended. Duration 7/28/2022 08:30:-09:00 PM, 30 mins"/>
    <s v="7/29/2022 1:42:02 PM"/>
    <m/>
  </r>
  <r>
    <s v="22000297"/>
    <s v="08/22/2022"/>
    <s v="8/22/2022 9:07:42"/>
    <s v="AM"/>
    <x v="0"/>
    <x v="0"/>
    <x v="0"/>
    <x v="3"/>
    <x v="3"/>
    <x v="38"/>
    <x v="3"/>
    <x v="0"/>
    <x v="38"/>
    <x v="0"/>
    <x v="0"/>
    <x v="5"/>
    <x v="0"/>
    <x v="0"/>
    <x v="0"/>
    <x v="0"/>
    <x v="0"/>
    <m/>
    <s v="8/22/2022 4:56:38 PM"/>
    <m/>
  </r>
  <r>
    <s v="22000068"/>
    <s v="07/15/2022"/>
    <s v="12:00"/>
    <s v="PM"/>
    <x v="0"/>
    <x v="5"/>
    <x v="1"/>
    <x v="11"/>
    <x v="11"/>
    <x v="24"/>
    <x v="11"/>
    <x v="0"/>
    <x v="5"/>
    <x v="0"/>
    <x v="0"/>
    <x v="11"/>
    <x v="2"/>
    <x v="0"/>
    <x v="0"/>
    <x v="0"/>
    <x v="0"/>
    <s v="Sewage was biologically treated to remove nitrogen"/>
    <s v="7/28/2022 12:12:42 PM"/>
    <m/>
  </r>
  <r>
    <s v="22000315-1"/>
    <s v="08/23/2022"/>
    <s v="12:26"/>
    <s v="PM"/>
    <x v="1"/>
    <x v="0"/>
    <x v="0"/>
    <x v="3"/>
    <x v="3"/>
    <x v="39"/>
    <x v="3"/>
    <x v="1"/>
    <x v="39"/>
    <x v="0"/>
    <x v="0"/>
    <x v="4"/>
    <x v="0"/>
    <x v="17"/>
    <x v="8"/>
    <x v="1"/>
    <x v="8"/>
    <m/>
    <s v="9/9/2022 11:14:38 AM"/>
    <m/>
  </r>
  <r>
    <s v="22000295"/>
    <s v="08/12/2022"/>
    <s v="21:51"/>
    <s v="PM"/>
    <x v="0"/>
    <x v="0"/>
    <x v="0"/>
    <x v="3"/>
    <x v="3"/>
    <x v="39"/>
    <x v="3"/>
    <x v="0"/>
    <x v="39"/>
    <x v="0"/>
    <x v="0"/>
    <x v="4"/>
    <x v="0"/>
    <x v="0"/>
    <x v="0"/>
    <x v="0"/>
    <x v="0"/>
    <m/>
    <s v="8/15/2022 9:01:43 AM"/>
    <m/>
  </r>
  <r>
    <s v="22000238"/>
    <s v="07/19/2022"/>
    <s v="12:15"/>
    <s v="AM"/>
    <x v="1"/>
    <x v="0"/>
    <x v="0"/>
    <x v="1"/>
    <x v="1"/>
    <x v="40"/>
    <x v="1"/>
    <x v="1"/>
    <x v="40"/>
    <x v="0"/>
    <x v="0"/>
    <x v="0"/>
    <x v="0"/>
    <x v="18"/>
    <x v="14"/>
    <x v="1"/>
    <x v="2"/>
    <m/>
    <s v="8/12/2022 9:00:15 PM"/>
    <m/>
  </r>
  <r>
    <s v="22000035"/>
    <s v="07/12/2022"/>
    <s v="6:50"/>
    <s v="PM"/>
    <x v="0"/>
    <x v="0"/>
    <x v="0"/>
    <x v="4"/>
    <x v="4"/>
    <x v="19"/>
    <x v="4"/>
    <x v="0"/>
    <x v="19"/>
    <x v="0"/>
    <x v="0"/>
    <x v="6"/>
    <x v="0"/>
    <x v="0"/>
    <x v="0"/>
    <x v="0"/>
    <x v="0"/>
    <m/>
    <s v="7/13/2022 4:09:45 PM"/>
    <m/>
  </r>
  <r>
    <s v="22000298"/>
    <s v="08/22/2022"/>
    <s v="8/22/2022 9:06:44"/>
    <s v="AM"/>
    <x v="0"/>
    <x v="0"/>
    <x v="0"/>
    <x v="3"/>
    <x v="3"/>
    <x v="38"/>
    <x v="3"/>
    <x v="0"/>
    <x v="38"/>
    <x v="0"/>
    <x v="0"/>
    <x v="5"/>
    <x v="0"/>
    <x v="0"/>
    <x v="0"/>
    <x v="0"/>
    <x v="0"/>
    <m/>
    <s v="8/22/2022 4:58:20 PM"/>
    <m/>
  </r>
  <r>
    <s v="22000109"/>
    <s v="07/19/2022"/>
    <s v="01:51"/>
    <s v="AM"/>
    <x v="1"/>
    <x v="0"/>
    <x v="0"/>
    <x v="12"/>
    <x v="12"/>
    <x v="41"/>
    <x v="12"/>
    <x v="1"/>
    <x v="41"/>
    <x v="0"/>
    <x v="0"/>
    <x v="2"/>
    <x v="0"/>
    <x v="19"/>
    <x v="15"/>
    <x v="1"/>
    <x v="9"/>
    <s v="CSO event started at 01:51 am and ended at 02:17 am on July 19, 2022"/>
    <s v="7/26/2022 3:03:10 PM"/>
    <m/>
  </r>
  <r>
    <s v="22000298-1"/>
    <s v="08/22/2022"/>
    <s v="9:06"/>
    <s v="AM"/>
    <x v="1"/>
    <x v="0"/>
    <x v="0"/>
    <x v="3"/>
    <x v="3"/>
    <x v="38"/>
    <x v="3"/>
    <x v="1"/>
    <x v="38"/>
    <x v="0"/>
    <x v="0"/>
    <x v="5"/>
    <x v="0"/>
    <x v="20"/>
    <x v="16"/>
    <x v="1"/>
    <x v="10"/>
    <m/>
    <s v="9/9/2022 11:10:43 AM"/>
    <m/>
  </r>
  <r>
    <s v="22000319"/>
    <s v="08/23/2022"/>
    <s v="4:45"/>
    <s v="PM"/>
    <x v="0"/>
    <x v="0"/>
    <x v="0"/>
    <x v="4"/>
    <x v="4"/>
    <x v="42"/>
    <x v="4"/>
    <x v="0"/>
    <x v="42"/>
    <x v="0"/>
    <x v="0"/>
    <x v="17"/>
    <x v="0"/>
    <x v="0"/>
    <x v="0"/>
    <x v="0"/>
    <x v="0"/>
    <m/>
    <s v="8/24/2022 1:56:43 PM"/>
    <m/>
  </r>
  <r>
    <s v="22000190"/>
    <s v="08/09/2022"/>
    <s v="7:05"/>
    <s v="PM"/>
    <x v="0"/>
    <x v="0"/>
    <x v="0"/>
    <x v="4"/>
    <x v="4"/>
    <x v="43"/>
    <x v="4"/>
    <x v="0"/>
    <x v="43"/>
    <x v="0"/>
    <x v="0"/>
    <x v="6"/>
    <x v="0"/>
    <x v="0"/>
    <x v="0"/>
    <x v="0"/>
    <x v="0"/>
    <m/>
    <s v="8/10/2022 10:08:18 AM"/>
    <m/>
  </r>
  <r>
    <s v="22000026"/>
    <s v="07/12/2022"/>
    <s v="6:30"/>
    <s v="PM"/>
    <x v="0"/>
    <x v="0"/>
    <x v="0"/>
    <x v="1"/>
    <x v="1"/>
    <x v="27"/>
    <x v="1"/>
    <x v="0"/>
    <x v="26"/>
    <x v="0"/>
    <x v="0"/>
    <x v="0"/>
    <x v="0"/>
    <x v="0"/>
    <x v="0"/>
    <x v="0"/>
    <x v="0"/>
    <m/>
    <s v="7/13/2022 11:46:02 AM"/>
    <m/>
  </r>
  <r>
    <s v="22000182"/>
    <s v="08/09/2022"/>
    <s v="7:00"/>
    <s v="PM"/>
    <x v="0"/>
    <x v="0"/>
    <x v="0"/>
    <x v="4"/>
    <x v="4"/>
    <x v="44"/>
    <x v="4"/>
    <x v="0"/>
    <x v="44"/>
    <x v="0"/>
    <x v="0"/>
    <x v="18"/>
    <x v="0"/>
    <x v="0"/>
    <x v="0"/>
    <x v="0"/>
    <x v="0"/>
    <m/>
    <s v="8/10/2022 9:53:22 AM"/>
    <m/>
  </r>
  <r>
    <s v="22000134"/>
    <s v="07/28/2022"/>
    <s v="8:16"/>
    <s v="PM"/>
    <x v="0"/>
    <x v="0"/>
    <x v="0"/>
    <x v="1"/>
    <x v="1"/>
    <x v="45"/>
    <x v="1"/>
    <x v="0"/>
    <x v="45"/>
    <x v="0"/>
    <x v="0"/>
    <x v="3"/>
    <x v="0"/>
    <x v="0"/>
    <x v="0"/>
    <x v="0"/>
    <x v="0"/>
    <m/>
    <s v="7/29/2022 3:26:46 PM"/>
    <m/>
  </r>
  <r>
    <s v="22000131"/>
    <s v="07/28/2022"/>
    <s v="8:35"/>
    <s v="PM"/>
    <x v="0"/>
    <x v="0"/>
    <x v="0"/>
    <x v="1"/>
    <x v="1"/>
    <x v="27"/>
    <x v="1"/>
    <x v="0"/>
    <x v="26"/>
    <x v="0"/>
    <x v="0"/>
    <x v="0"/>
    <x v="0"/>
    <x v="0"/>
    <x v="0"/>
    <x v="0"/>
    <x v="0"/>
    <m/>
    <s v="7/29/2022 3:20:20 PM"/>
    <m/>
  </r>
  <r>
    <s v="22000106"/>
    <s v="07/21/2022"/>
    <s v="9:04"/>
    <s v="PM"/>
    <x v="0"/>
    <x v="0"/>
    <x v="0"/>
    <x v="10"/>
    <x v="10"/>
    <x v="46"/>
    <x v="13"/>
    <x v="0"/>
    <x v="46"/>
    <x v="0"/>
    <x v="0"/>
    <x v="19"/>
    <x v="0"/>
    <x v="0"/>
    <x v="0"/>
    <x v="0"/>
    <x v="0"/>
    <m/>
    <s v="7/22/2022 11:36:25 AM"/>
    <m/>
  </r>
  <r>
    <s v="22000296-1"/>
    <s v="08/22/2022"/>
    <s v="8:56"/>
    <s v="AM"/>
    <x v="1"/>
    <x v="0"/>
    <x v="0"/>
    <x v="3"/>
    <x v="3"/>
    <x v="39"/>
    <x v="3"/>
    <x v="1"/>
    <x v="39"/>
    <x v="0"/>
    <x v="0"/>
    <x v="4"/>
    <x v="0"/>
    <x v="21"/>
    <x v="16"/>
    <x v="1"/>
    <x v="10"/>
    <m/>
    <s v="9/9/2022 11:02:42 AM"/>
    <m/>
  </r>
  <r>
    <s v="22000206-1"/>
    <s v="08/10/2022"/>
    <s v="0:38"/>
    <s v="AM"/>
    <x v="1"/>
    <x v="0"/>
    <x v="0"/>
    <x v="3"/>
    <x v="3"/>
    <x v="47"/>
    <x v="3"/>
    <x v="1"/>
    <x v="47"/>
    <x v="0"/>
    <x v="0"/>
    <x v="5"/>
    <x v="0"/>
    <x v="22"/>
    <x v="17"/>
    <x v="1"/>
    <x v="5"/>
    <m/>
    <s v="9/9/2022 10:13:10 AM"/>
    <m/>
  </r>
  <r>
    <s v="22000048"/>
    <s v="07/13/2022"/>
    <s v="unknown"/>
    <s v="PM"/>
    <x v="0"/>
    <x v="0"/>
    <x v="0"/>
    <x v="0"/>
    <x v="0"/>
    <x v="14"/>
    <x v="0"/>
    <x v="0"/>
    <x v="14"/>
    <x v="0"/>
    <x v="0"/>
    <x v="0"/>
    <x v="0"/>
    <x v="0"/>
    <x v="0"/>
    <x v="0"/>
    <x v="0"/>
    <m/>
    <s v="7/14/2022 1:13:38 PM"/>
    <m/>
  </r>
  <r>
    <s v="22000233"/>
    <s v="07/29/2022"/>
    <s v="7:45"/>
    <s v="PM"/>
    <x v="1"/>
    <x v="0"/>
    <x v="0"/>
    <x v="1"/>
    <x v="1"/>
    <x v="48"/>
    <x v="1"/>
    <x v="1"/>
    <x v="48"/>
    <x v="0"/>
    <x v="0"/>
    <x v="0"/>
    <x v="0"/>
    <x v="23"/>
    <x v="18"/>
    <x v="1"/>
    <x v="4"/>
    <m/>
    <s v="8/12/2022 8:54:33 PM"/>
    <m/>
  </r>
  <r>
    <s v="22000333"/>
    <s v="08/23/2022"/>
    <s v="unknown"/>
    <s v="PM"/>
    <x v="0"/>
    <x v="0"/>
    <x v="0"/>
    <x v="0"/>
    <x v="0"/>
    <x v="49"/>
    <x v="0"/>
    <x v="0"/>
    <x v="49"/>
    <x v="0"/>
    <x v="0"/>
    <x v="0"/>
    <x v="0"/>
    <x v="0"/>
    <x v="0"/>
    <x v="0"/>
    <x v="0"/>
    <m/>
    <s v="8/25/2022 1:13:48 PM"/>
    <m/>
  </r>
  <r>
    <s v="22000447"/>
    <s v="08/31/2022"/>
    <s v="12:05"/>
    <s v="AM"/>
    <x v="1"/>
    <x v="0"/>
    <x v="0"/>
    <x v="1"/>
    <x v="1"/>
    <x v="10"/>
    <x v="1"/>
    <x v="1"/>
    <x v="10"/>
    <x v="0"/>
    <x v="0"/>
    <x v="7"/>
    <x v="0"/>
    <x v="24"/>
    <x v="5"/>
    <x v="1"/>
    <x v="7"/>
    <m/>
    <s v="9/7/2022 2:06:43 PM"/>
    <m/>
  </r>
  <r>
    <s v="22000454"/>
    <s v="08/26/2022"/>
    <s v="3:50"/>
    <s v="PM"/>
    <x v="1"/>
    <x v="0"/>
    <x v="0"/>
    <x v="1"/>
    <x v="1"/>
    <x v="29"/>
    <x v="1"/>
    <x v="1"/>
    <x v="28"/>
    <x v="0"/>
    <x v="0"/>
    <x v="7"/>
    <x v="0"/>
    <x v="25"/>
    <x v="11"/>
    <x v="1"/>
    <x v="2"/>
    <m/>
    <s v="9/7/2022 2:12:22 PM"/>
    <m/>
  </r>
  <r>
    <s v="22000420"/>
    <s v="09/06/2022"/>
    <s v="5:26"/>
    <s v="AM"/>
    <x v="0"/>
    <x v="3"/>
    <x v="0"/>
    <x v="7"/>
    <x v="7"/>
    <x v="24"/>
    <x v="10"/>
    <x v="0"/>
    <x v="37"/>
    <x v="0"/>
    <x v="0"/>
    <x v="16"/>
    <x v="0"/>
    <x v="0"/>
    <x v="0"/>
    <x v="0"/>
    <x v="0"/>
    <m/>
    <s v="9/7/2022 9:38:48 AM"/>
    <m/>
  </r>
  <r>
    <s v="22000275"/>
    <s v="07/12/2022"/>
    <s v="6:15"/>
    <s v="PM"/>
    <x v="1"/>
    <x v="0"/>
    <x v="0"/>
    <x v="1"/>
    <x v="1"/>
    <x v="6"/>
    <x v="1"/>
    <x v="1"/>
    <x v="6"/>
    <x v="0"/>
    <x v="0"/>
    <x v="1"/>
    <x v="0"/>
    <x v="26"/>
    <x v="1"/>
    <x v="1"/>
    <x v="2"/>
    <m/>
    <s v="8/12/2022 9:39:13 PM"/>
    <m/>
  </r>
  <r>
    <s v="22000375"/>
    <s v="08/31/2022"/>
    <s v="6:05"/>
    <s v="AM"/>
    <x v="0"/>
    <x v="0"/>
    <x v="0"/>
    <x v="4"/>
    <x v="4"/>
    <x v="9"/>
    <x v="4"/>
    <x v="0"/>
    <x v="9"/>
    <x v="0"/>
    <x v="0"/>
    <x v="6"/>
    <x v="0"/>
    <x v="0"/>
    <x v="0"/>
    <x v="0"/>
    <x v="0"/>
    <m/>
    <s v="8/31/2022 10:10:45 PM"/>
    <m/>
  </r>
  <r>
    <s v="22000458"/>
    <s v="09/06/2022"/>
    <s v="unknown"/>
    <s v="AM"/>
    <x v="0"/>
    <x v="0"/>
    <x v="0"/>
    <x v="0"/>
    <x v="0"/>
    <x v="14"/>
    <x v="0"/>
    <x v="0"/>
    <x v="14"/>
    <x v="0"/>
    <x v="0"/>
    <x v="0"/>
    <x v="0"/>
    <x v="0"/>
    <x v="0"/>
    <x v="0"/>
    <x v="0"/>
    <m/>
    <s v="9/8/2022 7:26:34 AM"/>
    <m/>
  </r>
  <r>
    <s v="22000257"/>
    <s v="07/28/2022"/>
    <s v="8:05"/>
    <s v="PM"/>
    <x v="1"/>
    <x v="0"/>
    <x v="0"/>
    <x v="1"/>
    <x v="1"/>
    <x v="34"/>
    <x v="1"/>
    <x v="1"/>
    <x v="33"/>
    <x v="0"/>
    <x v="0"/>
    <x v="0"/>
    <x v="0"/>
    <x v="27"/>
    <x v="18"/>
    <x v="2"/>
    <x v="8"/>
    <m/>
    <s v="8/12/2022 9:20:39 PM"/>
    <m/>
  </r>
  <r>
    <s v="22000334"/>
    <s v="08/23/2022"/>
    <s v="unknown"/>
    <s v="PM"/>
    <x v="0"/>
    <x v="0"/>
    <x v="0"/>
    <x v="0"/>
    <x v="0"/>
    <x v="50"/>
    <x v="0"/>
    <x v="0"/>
    <x v="50"/>
    <x v="0"/>
    <x v="0"/>
    <x v="0"/>
    <x v="0"/>
    <x v="0"/>
    <x v="0"/>
    <x v="0"/>
    <x v="0"/>
    <m/>
    <s v="8/25/2022 1:16:06 PM"/>
    <m/>
  </r>
  <r>
    <s v="22000306"/>
    <s v="08/22/2022"/>
    <s v="2:20"/>
    <s v="PM"/>
    <x v="0"/>
    <x v="0"/>
    <x v="0"/>
    <x v="4"/>
    <x v="4"/>
    <x v="42"/>
    <x v="4"/>
    <x v="0"/>
    <x v="42"/>
    <x v="0"/>
    <x v="0"/>
    <x v="17"/>
    <x v="0"/>
    <x v="0"/>
    <x v="0"/>
    <x v="0"/>
    <x v="0"/>
    <m/>
    <s v="8/23/2022 10:07:16 AM"/>
    <m/>
  </r>
  <r>
    <s v="22000336"/>
    <s v="08/23/2022"/>
    <s v="unknown"/>
    <s v="PM"/>
    <x v="0"/>
    <x v="0"/>
    <x v="0"/>
    <x v="0"/>
    <x v="0"/>
    <x v="20"/>
    <x v="0"/>
    <x v="0"/>
    <x v="20"/>
    <x v="0"/>
    <x v="0"/>
    <x v="1"/>
    <x v="0"/>
    <x v="0"/>
    <x v="0"/>
    <x v="0"/>
    <x v="0"/>
    <m/>
    <s v="8/25/2022 1:19:17 PM"/>
    <m/>
  </r>
  <r>
    <s v="22000346"/>
    <s v="08/26/2022"/>
    <s v="unknown"/>
    <s v="PM"/>
    <x v="0"/>
    <x v="0"/>
    <x v="0"/>
    <x v="0"/>
    <x v="0"/>
    <x v="14"/>
    <x v="0"/>
    <x v="0"/>
    <x v="14"/>
    <x v="0"/>
    <x v="0"/>
    <x v="0"/>
    <x v="0"/>
    <x v="0"/>
    <x v="0"/>
    <x v="0"/>
    <x v="0"/>
    <m/>
    <s v="8/28/2022 3:09:57 PM"/>
    <m/>
  </r>
  <r>
    <s v="22000248"/>
    <s v="07/02/2022"/>
    <s v="2:10"/>
    <s v="AM"/>
    <x v="1"/>
    <x v="0"/>
    <x v="0"/>
    <x v="1"/>
    <x v="1"/>
    <x v="27"/>
    <x v="1"/>
    <x v="1"/>
    <x v="26"/>
    <x v="0"/>
    <x v="0"/>
    <x v="0"/>
    <x v="0"/>
    <x v="28"/>
    <x v="19"/>
    <x v="1"/>
    <x v="11"/>
    <m/>
    <s v="8/12/2022 9:11:24 PM"/>
    <m/>
  </r>
  <r>
    <s v="22000460"/>
    <s v="09/06/2022"/>
    <s v="unknown"/>
    <s v="PM"/>
    <x v="0"/>
    <x v="0"/>
    <x v="0"/>
    <x v="0"/>
    <x v="0"/>
    <x v="51"/>
    <x v="0"/>
    <x v="0"/>
    <x v="51"/>
    <x v="0"/>
    <x v="0"/>
    <x v="0"/>
    <x v="0"/>
    <x v="0"/>
    <x v="0"/>
    <x v="0"/>
    <x v="0"/>
    <m/>
    <s v="9/8/2022 7:28:26 AM"/>
    <m/>
  </r>
  <r>
    <s v="22000371"/>
    <s v="08/31/2022"/>
    <s v="6:00"/>
    <s v="AM"/>
    <x v="0"/>
    <x v="0"/>
    <x v="0"/>
    <x v="4"/>
    <x v="4"/>
    <x v="42"/>
    <x v="4"/>
    <x v="0"/>
    <x v="42"/>
    <x v="0"/>
    <x v="0"/>
    <x v="17"/>
    <x v="0"/>
    <x v="0"/>
    <x v="0"/>
    <x v="0"/>
    <x v="0"/>
    <m/>
    <s v="8/31/2022 10:04:55 PM"/>
    <m/>
  </r>
  <r>
    <s v="22000295-1"/>
    <s v="08/12/2022"/>
    <s v="22:06"/>
    <s v="PM"/>
    <x v="1"/>
    <x v="0"/>
    <x v="0"/>
    <x v="13"/>
    <x v="8"/>
    <x v="24"/>
    <x v="10"/>
    <x v="1"/>
    <x v="37"/>
    <x v="0"/>
    <x v="0"/>
    <x v="16"/>
    <x v="0"/>
    <x v="17"/>
    <x v="8"/>
    <x v="1"/>
    <x v="8"/>
    <m/>
    <s v="9/9/2022 8:22:01 AM"/>
    <m/>
  </r>
  <r>
    <s v="22000191"/>
    <s v="08/09/2022"/>
    <s v="7:05"/>
    <s v="PM"/>
    <x v="0"/>
    <x v="0"/>
    <x v="0"/>
    <x v="4"/>
    <x v="4"/>
    <x v="33"/>
    <x v="4"/>
    <x v="0"/>
    <x v="32"/>
    <x v="0"/>
    <x v="0"/>
    <x v="14"/>
    <x v="0"/>
    <x v="0"/>
    <x v="0"/>
    <x v="0"/>
    <x v="0"/>
    <m/>
    <s v="8/10/2022 10:09:26 AM"/>
    <m/>
  </r>
  <r>
    <s v="22000448"/>
    <s v="08/31/2022"/>
    <s v="12:25"/>
    <s v="AM"/>
    <x v="1"/>
    <x v="0"/>
    <x v="0"/>
    <x v="1"/>
    <x v="1"/>
    <x v="4"/>
    <x v="1"/>
    <x v="1"/>
    <x v="4"/>
    <x v="0"/>
    <x v="0"/>
    <x v="1"/>
    <x v="0"/>
    <x v="29"/>
    <x v="20"/>
    <x v="1"/>
    <x v="3"/>
    <m/>
    <s v="9/7/2022 2:07:32 PM"/>
    <m/>
  </r>
  <r>
    <s v="22000341"/>
    <s v="08/26/2022"/>
    <s v="4:40"/>
    <s v="PM"/>
    <x v="0"/>
    <x v="0"/>
    <x v="0"/>
    <x v="14"/>
    <x v="13"/>
    <x v="52"/>
    <x v="14"/>
    <x v="0"/>
    <x v="52"/>
    <x v="0"/>
    <x v="0"/>
    <x v="20"/>
    <x v="0"/>
    <x v="0"/>
    <x v="0"/>
    <x v="0"/>
    <x v="0"/>
    <m/>
    <s v="8/26/2022 5:56:44 PM"/>
    <m/>
  </r>
  <r>
    <s v="22000314-2"/>
    <s v="08/23/2022"/>
    <s v="1"/>
    <s v="PM"/>
    <x v="1"/>
    <x v="2"/>
    <x v="0"/>
    <x v="0"/>
    <x v="0"/>
    <x v="5"/>
    <x v="0"/>
    <x v="1"/>
    <x v="5"/>
    <x v="1"/>
    <x v="1"/>
    <x v="3"/>
    <x v="0"/>
    <x v="30"/>
    <x v="21"/>
    <x v="3"/>
    <x v="8"/>
    <s v="effluent chlorine pump hose failure repaired"/>
    <s v="8/24/2022 8:18:30 AM"/>
    <m/>
  </r>
  <r>
    <s v="22000344-1"/>
    <s v="08/26/2022"/>
    <s v="20:03"/>
    <s v="PM"/>
    <x v="1"/>
    <x v="0"/>
    <x v="0"/>
    <x v="3"/>
    <x v="3"/>
    <x v="47"/>
    <x v="3"/>
    <x v="1"/>
    <x v="47"/>
    <x v="0"/>
    <x v="0"/>
    <x v="5"/>
    <x v="0"/>
    <x v="31"/>
    <x v="12"/>
    <x v="1"/>
    <x v="7"/>
    <m/>
    <s v="9/9/2022 11:21:37 AM"/>
    <m/>
  </r>
  <r>
    <s v="22000028"/>
    <s v="07/12/2022"/>
    <s v="6:20"/>
    <s v="PM"/>
    <x v="0"/>
    <x v="0"/>
    <x v="0"/>
    <x v="1"/>
    <x v="1"/>
    <x v="53"/>
    <x v="1"/>
    <x v="0"/>
    <x v="53"/>
    <x v="0"/>
    <x v="0"/>
    <x v="0"/>
    <x v="0"/>
    <x v="0"/>
    <x v="0"/>
    <x v="0"/>
    <x v="0"/>
    <m/>
    <s v="7/13/2022 11:50:34 AM"/>
    <m/>
  </r>
  <r>
    <s v="22000266"/>
    <s v="07/19/2022"/>
    <s v="12:10"/>
    <s v="AM"/>
    <x v="1"/>
    <x v="0"/>
    <x v="0"/>
    <x v="1"/>
    <x v="1"/>
    <x v="54"/>
    <x v="1"/>
    <x v="1"/>
    <x v="54"/>
    <x v="0"/>
    <x v="0"/>
    <x v="7"/>
    <x v="0"/>
    <x v="2"/>
    <x v="6"/>
    <x v="1"/>
    <x v="2"/>
    <m/>
    <s v="8/12/2022 9:30:16 PM"/>
    <m/>
  </r>
  <r>
    <s v="22000324"/>
    <s v="08/23/2022"/>
    <s v="4:40"/>
    <s v="PM"/>
    <x v="0"/>
    <x v="0"/>
    <x v="0"/>
    <x v="4"/>
    <x v="4"/>
    <x v="55"/>
    <x v="4"/>
    <x v="0"/>
    <x v="55"/>
    <x v="0"/>
    <x v="0"/>
    <x v="6"/>
    <x v="0"/>
    <x v="0"/>
    <x v="0"/>
    <x v="0"/>
    <x v="0"/>
    <m/>
    <s v="8/24/2022 2:02:09 PM"/>
    <m/>
  </r>
  <r>
    <s v="22000056"/>
    <s v="07/13/2022"/>
    <s v="unknown"/>
    <s v="PM"/>
    <x v="0"/>
    <x v="0"/>
    <x v="0"/>
    <x v="0"/>
    <x v="0"/>
    <x v="56"/>
    <x v="0"/>
    <x v="0"/>
    <x v="56"/>
    <x v="0"/>
    <x v="0"/>
    <x v="1"/>
    <x v="0"/>
    <x v="0"/>
    <x v="0"/>
    <x v="0"/>
    <x v="0"/>
    <m/>
    <s v="7/14/2022 1:39:23 PM"/>
    <m/>
  </r>
  <r>
    <s v="22000129"/>
    <s v="07/28/2022"/>
    <s v="8:20"/>
    <s v="PM"/>
    <x v="0"/>
    <x v="0"/>
    <x v="0"/>
    <x v="1"/>
    <x v="1"/>
    <x v="57"/>
    <x v="1"/>
    <x v="0"/>
    <x v="57"/>
    <x v="0"/>
    <x v="0"/>
    <x v="7"/>
    <x v="0"/>
    <x v="0"/>
    <x v="0"/>
    <x v="0"/>
    <x v="0"/>
    <m/>
    <s v="7/29/2022 3:16:20 PM"/>
    <m/>
  </r>
  <r>
    <s v="22000181"/>
    <s v="08/09/2022"/>
    <s v="6:35"/>
    <s v="PM"/>
    <x v="0"/>
    <x v="0"/>
    <x v="0"/>
    <x v="4"/>
    <x v="4"/>
    <x v="58"/>
    <x v="4"/>
    <x v="0"/>
    <x v="58"/>
    <x v="0"/>
    <x v="0"/>
    <x v="17"/>
    <x v="0"/>
    <x v="0"/>
    <x v="0"/>
    <x v="0"/>
    <x v="0"/>
    <m/>
    <s v="8/10/2022 9:42:17 AM"/>
    <m/>
  </r>
  <r>
    <s v="22000409"/>
    <s v="09/06/2022"/>
    <s v="12:00"/>
    <s v="AM"/>
    <x v="0"/>
    <x v="0"/>
    <x v="0"/>
    <x v="1"/>
    <x v="1"/>
    <x v="59"/>
    <x v="1"/>
    <x v="0"/>
    <x v="59"/>
    <x v="0"/>
    <x v="0"/>
    <x v="0"/>
    <x v="0"/>
    <x v="0"/>
    <x v="0"/>
    <x v="0"/>
    <x v="0"/>
    <m/>
    <s v="9/6/2022 11:51:45 AM"/>
    <m/>
  </r>
  <r>
    <s v="22000228"/>
    <s v="07/28/2022"/>
    <s v="10:06"/>
    <s v="PM"/>
    <x v="1"/>
    <x v="0"/>
    <x v="0"/>
    <x v="2"/>
    <x v="2"/>
    <x v="3"/>
    <x v="2"/>
    <x v="1"/>
    <x v="3"/>
    <x v="0"/>
    <x v="0"/>
    <x v="2"/>
    <x v="0"/>
    <x v="32"/>
    <x v="22"/>
    <x v="1"/>
    <x v="12"/>
    <m/>
    <s v="8/11/2022 2:25:37 PM"/>
    <m/>
  </r>
  <r>
    <s v="22000383"/>
    <s v="09/05/2022"/>
    <s v="0406"/>
    <s v="AM"/>
    <x v="0"/>
    <x v="0"/>
    <x v="0"/>
    <x v="2"/>
    <x v="2"/>
    <x v="60"/>
    <x v="2"/>
    <x v="0"/>
    <x v="60"/>
    <x v="0"/>
    <x v="0"/>
    <x v="21"/>
    <x v="0"/>
    <x v="0"/>
    <x v="0"/>
    <x v="0"/>
    <x v="0"/>
    <m/>
    <s v="9/5/2022 8:19:52 PM"/>
    <m/>
  </r>
  <r>
    <s v="22000085"/>
    <s v="07/19/2022"/>
    <s v="1:42"/>
    <s v="AM"/>
    <x v="0"/>
    <x v="0"/>
    <x v="0"/>
    <x v="2"/>
    <x v="2"/>
    <x v="61"/>
    <x v="2"/>
    <x v="0"/>
    <x v="61"/>
    <x v="0"/>
    <x v="0"/>
    <x v="2"/>
    <x v="0"/>
    <x v="0"/>
    <x v="0"/>
    <x v="0"/>
    <x v="0"/>
    <m/>
    <s v="7/19/2022 9:05:26 AM"/>
    <m/>
  </r>
  <r>
    <s v="22000234"/>
    <s v="07/02/2022"/>
    <s v="2:25"/>
    <s v="AM"/>
    <x v="1"/>
    <x v="0"/>
    <x v="0"/>
    <x v="1"/>
    <x v="1"/>
    <x v="62"/>
    <x v="1"/>
    <x v="1"/>
    <x v="62"/>
    <x v="0"/>
    <x v="0"/>
    <x v="0"/>
    <x v="0"/>
    <x v="33"/>
    <x v="19"/>
    <x v="4"/>
    <x v="1"/>
    <m/>
    <s v="8/12/2022 8:55:42 PM"/>
    <m/>
  </r>
  <r>
    <s v="22000419"/>
    <s v="09/06/2022"/>
    <s v="12:25"/>
    <s v="AM"/>
    <x v="0"/>
    <x v="1"/>
    <x v="0"/>
    <x v="1"/>
    <x v="1"/>
    <x v="63"/>
    <x v="15"/>
    <x v="0"/>
    <x v="5"/>
    <x v="3"/>
    <x v="3"/>
    <x v="3"/>
    <x v="0"/>
    <x v="0"/>
    <x v="0"/>
    <x v="0"/>
    <x v="0"/>
    <m/>
    <s v="9/6/2022 12:22:14 PM"/>
    <m/>
  </r>
  <r>
    <s v="22000309"/>
    <s v="08/22/2022"/>
    <s v="4:00"/>
    <s v="PM"/>
    <x v="0"/>
    <x v="0"/>
    <x v="0"/>
    <x v="4"/>
    <x v="4"/>
    <x v="64"/>
    <x v="4"/>
    <x v="0"/>
    <x v="63"/>
    <x v="0"/>
    <x v="0"/>
    <x v="18"/>
    <x v="0"/>
    <x v="0"/>
    <x v="0"/>
    <x v="0"/>
    <x v="0"/>
    <m/>
    <s v="8/23/2022 10:10:23 AM"/>
    <m/>
  </r>
  <r>
    <s v="22000273"/>
    <s v="07/19/2022"/>
    <s v="12:15"/>
    <s v="AM"/>
    <x v="1"/>
    <x v="0"/>
    <x v="0"/>
    <x v="1"/>
    <x v="1"/>
    <x v="65"/>
    <x v="1"/>
    <x v="1"/>
    <x v="64"/>
    <x v="0"/>
    <x v="0"/>
    <x v="1"/>
    <x v="0"/>
    <x v="34"/>
    <x v="2"/>
    <x v="1"/>
    <x v="1"/>
    <m/>
    <s v="8/12/2022 9:37:12 PM"/>
    <m/>
  </r>
  <r>
    <s v="22000244"/>
    <s v="07/02/2022"/>
    <s v="2:20"/>
    <s v="AM"/>
    <x v="1"/>
    <x v="0"/>
    <x v="0"/>
    <x v="1"/>
    <x v="1"/>
    <x v="1"/>
    <x v="1"/>
    <x v="1"/>
    <x v="1"/>
    <x v="0"/>
    <x v="0"/>
    <x v="0"/>
    <x v="0"/>
    <x v="35"/>
    <x v="19"/>
    <x v="1"/>
    <x v="7"/>
    <m/>
    <s v="8/12/2022 9:07:12 PM"/>
    <m/>
  </r>
  <r>
    <s v="22000451"/>
    <s v="08/31/2022"/>
    <s v="12:05"/>
    <s v="AM"/>
    <x v="1"/>
    <x v="0"/>
    <x v="0"/>
    <x v="1"/>
    <x v="1"/>
    <x v="23"/>
    <x v="1"/>
    <x v="1"/>
    <x v="23"/>
    <x v="0"/>
    <x v="0"/>
    <x v="7"/>
    <x v="0"/>
    <x v="36"/>
    <x v="5"/>
    <x v="1"/>
    <x v="1"/>
    <m/>
    <s v="9/7/2022 2:09:53 PM"/>
    <m/>
  </r>
  <r>
    <s v="22000053"/>
    <s v="07/13/2022"/>
    <s v="unknown"/>
    <s v="PM"/>
    <x v="0"/>
    <x v="3"/>
    <x v="0"/>
    <x v="0"/>
    <x v="0"/>
    <x v="0"/>
    <x v="0"/>
    <x v="0"/>
    <x v="0"/>
    <x v="0"/>
    <x v="0"/>
    <x v="0"/>
    <x v="0"/>
    <x v="0"/>
    <x v="0"/>
    <x v="0"/>
    <x v="0"/>
    <m/>
    <s v="7/14/2022 1:35:38 PM"/>
    <m/>
  </r>
  <r>
    <s v="22000105"/>
    <s v="07/19/2022"/>
    <s v="2:15"/>
    <s v="AM"/>
    <x v="0"/>
    <x v="0"/>
    <x v="0"/>
    <x v="6"/>
    <x v="6"/>
    <x v="37"/>
    <x v="6"/>
    <x v="0"/>
    <x v="36"/>
    <x v="0"/>
    <x v="0"/>
    <x v="2"/>
    <x v="0"/>
    <x v="0"/>
    <x v="0"/>
    <x v="0"/>
    <x v="0"/>
    <m/>
    <s v="7/19/2022 1:09:52 PM"/>
    <m/>
  </r>
  <r>
    <s v="22000186"/>
    <s v="08/09/2022"/>
    <s v="7:05"/>
    <s v="PM"/>
    <x v="0"/>
    <x v="0"/>
    <x v="0"/>
    <x v="4"/>
    <x v="4"/>
    <x v="64"/>
    <x v="4"/>
    <x v="0"/>
    <x v="63"/>
    <x v="0"/>
    <x v="0"/>
    <x v="18"/>
    <x v="0"/>
    <x v="0"/>
    <x v="0"/>
    <x v="0"/>
    <x v="0"/>
    <m/>
    <s v="8/10/2022 10:01:42 AM"/>
    <m/>
  </r>
  <r>
    <s v="22000041"/>
    <s v="07/12/2022"/>
    <s v="unknown"/>
    <s v="PM"/>
    <x v="0"/>
    <x v="0"/>
    <x v="0"/>
    <x v="0"/>
    <x v="0"/>
    <x v="66"/>
    <x v="0"/>
    <x v="0"/>
    <x v="65"/>
    <x v="0"/>
    <x v="0"/>
    <x v="1"/>
    <x v="0"/>
    <x v="0"/>
    <x v="0"/>
    <x v="0"/>
    <x v="0"/>
    <m/>
    <s v="7/14/2022 7:58:32 AM"/>
    <m/>
  </r>
  <r>
    <s v="22000243"/>
    <s v="07/28/2022"/>
    <s v="8:00"/>
    <s v="PM"/>
    <x v="1"/>
    <x v="0"/>
    <x v="0"/>
    <x v="1"/>
    <x v="1"/>
    <x v="22"/>
    <x v="1"/>
    <x v="1"/>
    <x v="22"/>
    <x v="0"/>
    <x v="0"/>
    <x v="0"/>
    <x v="0"/>
    <x v="37"/>
    <x v="18"/>
    <x v="4"/>
    <x v="3"/>
    <m/>
    <s v="8/12/2022 9:06:11 PM"/>
    <m/>
  </r>
  <r>
    <s v="22000450"/>
    <s v="08/26/2022"/>
    <s v="3:55"/>
    <s v="PM"/>
    <x v="1"/>
    <x v="0"/>
    <x v="0"/>
    <x v="1"/>
    <x v="1"/>
    <x v="23"/>
    <x v="1"/>
    <x v="1"/>
    <x v="23"/>
    <x v="0"/>
    <x v="0"/>
    <x v="7"/>
    <x v="0"/>
    <x v="38"/>
    <x v="11"/>
    <x v="1"/>
    <x v="2"/>
    <m/>
    <s v="9/7/2022 2:09:04 PM"/>
    <m/>
  </r>
  <r>
    <s v="22000193"/>
    <s v="08/09/2022"/>
    <s v="7:10"/>
    <s v="PM"/>
    <x v="0"/>
    <x v="0"/>
    <x v="0"/>
    <x v="4"/>
    <x v="4"/>
    <x v="55"/>
    <x v="4"/>
    <x v="0"/>
    <x v="55"/>
    <x v="0"/>
    <x v="0"/>
    <x v="6"/>
    <x v="0"/>
    <x v="0"/>
    <x v="0"/>
    <x v="0"/>
    <x v="0"/>
    <m/>
    <s v="8/10/2022 10:13:56 AM"/>
    <m/>
  </r>
  <r>
    <s v="22000322"/>
    <s v="08/23/2022"/>
    <s v="4:40"/>
    <s v="PM"/>
    <x v="0"/>
    <x v="0"/>
    <x v="0"/>
    <x v="4"/>
    <x v="4"/>
    <x v="67"/>
    <x v="4"/>
    <x v="0"/>
    <x v="66"/>
    <x v="0"/>
    <x v="0"/>
    <x v="18"/>
    <x v="0"/>
    <x v="0"/>
    <x v="0"/>
    <x v="0"/>
    <x v="0"/>
    <m/>
    <s v="8/24/2022 2:00:00 PM"/>
    <m/>
  </r>
  <r>
    <s v="22000416"/>
    <s v="09/06/2022"/>
    <s v="12:42"/>
    <s v="AM"/>
    <x v="0"/>
    <x v="0"/>
    <x v="0"/>
    <x v="1"/>
    <x v="1"/>
    <x v="45"/>
    <x v="1"/>
    <x v="0"/>
    <x v="45"/>
    <x v="0"/>
    <x v="0"/>
    <x v="3"/>
    <x v="0"/>
    <x v="0"/>
    <x v="0"/>
    <x v="0"/>
    <x v="0"/>
    <m/>
    <s v="9/6/2022 12:06:18 PM"/>
    <m/>
  </r>
  <r>
    <s v="22000386"/>
    <s v="09/05/2022"/>
    <s v="4:54"/>
    <s v="AM"/>
    <x v="0"/>
    <x v="0"/>
    <x v="0"/>
    <x v="6"/>
    <x v="6"/>
    <x v="68"/>
    <x v="6"/>
    <x v="0"/>
    <x v="67"/>
    <x v="0"/>
    <x v="0"/>
    <x v="2"/>
    <x v="0"/>
    <x v="0"/>
    <x v="0"/>
    <x v="0"/>
    <x v="0"/>
    <m/>
    <s v="9/6/2022 8:07:16 AM"/>
    <m/>
  </r>
  <r>
    <s v="22000263"/>
    <s v="07/19/2022"/>
    <s v="12:15"/>
    <s v="AM"/>
    <x v="1"/>
    <x v="0"/>
    <x v="0"/>
    <x v="1"/>
    <x v="1"/>
    <x v="17"/>
    <x v="1"/>
    <x v="1"/>
    <x v="17"/>
    <x v="0"/>
    <x v="0"/>
    <x v="7"/>
    <x v="0"/>
    <x v="39"/>
    <x v="6"/>
    <x v="1"/>
    <x v="2"/>
    <m/>
    <s v="8/12/2022 9:27:01 PM"/>
    <m/>
  </r>
  <r>
    <s v="22000038"/>
    <s v="07/12/2022"/>
    <s v="unknown"/>
    <s v="PM"/>
    <x v="0"/>
    <x v="3"/>
    <x v="0"/>
    <x v="0"/>
    <x v="0"/>
    <x v="56"/>
    <x v="0"/>
    <x v="0"/>
    <x v="56"/>
    <x v="0"/>
    <x v="0"/>
    <x v="1"/>
    <x v="0"/>
    <x v="0"/>
    <x v="0"/>
    <x v="0"/>
    <x v="0"/>
    <m/>
    <s v="7/14/2022 7:54:46 AM"/>
    <m/>
  </r>
  <r>
    <s v="22000418"/>
    <s v="09/06/2022"/>
    <s v="2:30"/>
    <s v="AM"/>
    <x v="0"/>
    <x v="0"/>
    <x v="0"/>
    <x v="1"/>
    <x v="1"/>
    <x v="4"/>
    <x v="1"/>
    <x v="0"/>
    <x v="4"/>
    <x v="0"/>
    <x v="0"/>
    <x v="1"/>
    <x v="0"/>
    <x v="0"/>
    <x v="0"/>
    <x v="0"/>
    <x v="0"/>
    <m/>
    <s v="9/6/2022 12:08:37 PM"/>
    <m/>
  </r>
  <r>
    <s v="22000300"/>
    <s v="08/22/2022"/>
    <s v="3:35"/>
    <s v="PM"/>
    <x v="0"/>
    <x v="0"/>
    <x v="0"/>
    <x v="1"/>
    <x v="1"/>
    <x v="22"/>
    <x v="1"/>
    <x v="0"/>
    <x v="22"/>
    <x v="0"/>
    <x v="0"/>
    <x v="0"/>
    <x v="0"/>
    <x v="0"/>
    <x v="0"/>
    <x v="0"/>
    <x v="0"/>
    <m/>
    <s v="8/23/2022 9:02:02 AM"/>
    <m/>
  </r>
  <r>
    <s v="22000168"/>
    <s v="08/08/2022"/>
    <s v="unknown"/>
    <s v="PM"/>
    <x v="0"/>
    <x v="0"/>
    <x v="0"/>
    <x v="0"/>
    <x v="0"/>
    <x v="14"/>
    <x v="0"/>
    <x v="0"/>
    <x v="14"/>
    <x v="0"/>
    <x v="0"/>
    <x v="0"/>
    <x v="0"/>
    <x v="0"/>
    <x v="0"/>
    <x v="0"/>
    <x v="0"/>
    <m/>
    <s v="8/9/2022 1:23:09 PM"/>
    <m/>
  </r>
  <r>
    <s v="22000367"/>
    <s v="08/31/2022"/>
    <s v="5:55:55"/>
    <s v="AM"/>
    <x v="0"/>
    <x v="2"/>
    <x v="0"/>
    <x v="3"/>
    <x v="3"/>
    <x v="63"/>
    <x v="3"/>
    <x v="0"/>
    <x v="5"/>
    <x v="4"/>
    <x v="4"/>
    <x v="4"/>
    <x v="0"/>
    <x v="0"/>
    <x v="0"/>
    <x v="0"/>
    <x v="0"/>
    <m/>
    <s v="8/31/2022 2:30:23 PM"/>
    <m/>
  </r>
  <r>
    <s v="22000164"/>
    <s v="08/08/2022"/>
    <s v="10:14"/>
    <s v="PM"/>
    <x v="0"/>
    <x v="0"/>
    <x v="0"/>
    <x v="5"/>
    <x v="5"/>
    <x v="69"/>
    <x v="5"/>
    <x v="0"/>
    <x v="68"/>
    <x v="0"/>
    <x v="0"/>
    <x v="0"/>
    <x v="0"/>
    <x v="0"/>
    <x v="0"/>
    <x v="0"/>
    <x v="0"/>
    <m/>
    <s v="8/9/2022 10:56:33 AM"/>
    <m/>
  </r>
  <r>
    <s v="22000209"/>
    <s v="08/09/2022"/>
    <s v="18:26"/>
    <s v="PM"/>
    <x v="0"/>
    <x v="0"/>
    <x v="0"/>
    <x v="3"/>
    <x v="3"/>
    <x v="70"/>
    <x v="3"/>
    <x v="0"/>
    <x v="69"/>
    <x v="0"/>
    <x v="0"/>
    <x v="12"/>
    <x v="0"/>
    <x v="0"/>
    <x v="0"/>
    <x v="0"/>
    <x v="0"/>
    <m/>
    <s v="8/10/2022 11:08:16 AM"/>
    <m/>
  </r>
  <r>
    <s v="22000192"/>
    <s v="08/09/2022"/>
    <s v="7:10"/>
    <s v="PM"/>
    <x v="0"/>
    <x v="0"/>
    <x v="0"/>
    <x v="4"/>
    <x v="4"/>
    <x v="67"/>
    <x v="4"/>
    <x v="0"/>
    <x v="66"/>
    <x v="0"/>
    <x v="0"/>
    <x v="18"/>
    <x v="0"/>
    <x v="0"/>
    <x v="0"/>
    <x v="0"/>
    <x v="0"/>
    <m/>
    <s v="8/10/2022 10:10:41 AM"/>
    <m/>
  </r>
  <r>
    <s v="22000204"/>
    <s v="08/09/2022"/>
    <s v="18:31"/>
    <s v="PM"/>
    <x v="0"/>
    <x v="0"/>
    <x v="0"/>
    <x v="3"/>
    <x v="3"/>
    <x v="8"/>
    <x v="3"/>
    <x v="0"/>
    <x v="8"/>
    <x v="0"/>
    <x v="0"/>
    <x v="5"/>
    <x v="0"/>
    <x v="0"/>
    <x v="0"/>
    <x v="0"/>
    <x v="0"/>
    <m/>
    <s v="8/10/2022 10:50:41 AM"/>
    <m/>
  </r>
  <r>
    <s v="22000052"/>
    <s v="07/13/2022"/>
    <s v="unknown"/>
    <s v="PM"/>
    <x v="0"/>
    <x v="0"/>
    <x v="0"/>
    <x v="0"/>
    <x v="0"/>
    <x v="51"/>
    <x v="0"/>
    <x v="0"/>
    <x v="51"/>
    <x v="0"/>
    <x v="0"/>
    <x v="0"/>
    <x v="0"/>
    <x v="0"/>
    <x v="0"/>
    <x v="0"/>
    <x v="0"/>
    <m/>
    <s v="7/14/2022 1:33:15 PM"/>
    <m/>
  </r>
  <r>
    <s v="22000156"/>
    <s v="08/05/2022"/>
    <s v="4:40"/>
    <s v="PM"/>
    <x v="0"/>
    <x v="0"/>
    <x v="0"/>
    <x v="15"/>
    <x v="14"/>
    <x v="71"/>
    <x v="16"/>
    <x v="0"/>
    <x v="70"/>
    <x v="0"/>
    <x v="0"/>
    <x v="22"/>
    <x v="0"/>
    <x v="0"/>
    <x v="0"/>
    <x v="0"/>
    <x v="0"/>
    <s v="Commission will review the notification rules for adjustment with short duration event.  Web site will not allow volume and duration to be entered."/>
    <s v="8/5/2022 8:25:48 PM"/>
    <m/>
  </r>
  <r>
    <s v="22000293"/>
    <s v="07/18/2022"/>
    <s v="1:55"/>
    <s v="PM"/>
    <x v="1"/>
    <x v="0"/>
    <x v="0"/>
    <x v="1"/>
    <x v="1"/>
    <x v="59"/>
    <x v="1"/>
    <x v="1"/>
    <x v="59"/>
    <x v="0"/>
    <x v="0"/>
    <x v="0"/>
    <x v="0"/>
    <x v="40"/>
    <x v="23"/>
    <x v="2"/>
    <x v="7"/>
    <m/>
    <s v="8/12/2022 9:56:37 PM"/>
    <m/>
  </r>
  <r>
    <s v="22000343"/>
    <s v="08/26/2022"/>
    <s v="20:31"/>
    <s v="PM"/>
    <x v="0"/>
    <x v="0"/>
    <x v="0"/>
    <x v="3"/>
    <x v="3"/>
    <x v="31"/>
    <x v="3"/>
    <x v="0"/>
    <x v="30"/>
    <x v="0"/>
    <x v="0"/>
    <x v="5"/>
    <x v="0"/>
    <x v="0"/>
    <x v="0"/>
    <x v="0"/>
    <x v="0"/>
    <m/>
    <s v="8/27/2022 4:24:37 AM"/>
    <m/>
  </r>
  <r>
    <s v="22000459"/>
    <s v="09/06/2022"/>
    <s v="unknown"/>
    <s v="AM"/>
    <x v="0"/>
    <x v="0"/>
    <x v="0"/>
    <x v="0"/>
    <x v="0"/>
    <x v="26"/>
    <x v="0"/>
    <x v="0"/>
    <x v="25"/>
    <x v="0"/>
    <x v="0"/>
    <x v="0"/>
    <x v="0"/>
    <x v="0"/>
    <x v="0"/>
    <x v="0"/>
    <x v="0"/>
    <m/>
    <s v="9/8/2022 7:27:37 AM"/>
    <m/>
  </r>
  <r>
    <s v="22000114"/>
    <s v="07/28/2022"/>
    <s v="9:23"/>
    <s v="PM"/>
    <x v="0"/>
    <x v="0"/>
    <x v="0"/>
    <x v="2"/>
    <x v="2"/>
    <x v="18"/>
    <x v="2"/>
    <x v="0"/>
    <x v="18"/>
    <x v="0"/>
    <x v="0"/>
    <x v="2"/>
    <x v="0"/>
    <x v="0"/>
    <x v="0"/>
    <x v="0"/>
    <x v="0"/>
    <m/>
    <s v="7/29/2022 10:14:30 AM"/>
    <m/>
  </r>
  <r>
    <s v="22000318"/>
    <s v="08/23/2022"/>
    <s v="10:35"/>
    <s v="PM"/>
    <x v="0"/>
    <x v="0"/>
    <x v="0"/>
    <x v="1"/>
    <x v="1"/>
    <x v="27"/>
    <x v="1"/>
    <x v="0"/>
    <x v="26"/>
    <x v="0"/>
    <x v="0"/>
    <x v="0"/>
    <x v="0"/>
    <x v="0"/>
    <x v="0"/>
    <x v="0"/>
    <x v="0"/>
    <m/>
    <s v="8/24/2022 10:59:07 AM"/>
    <m/>
  </r>
  <r>
    <s v="22000372"/>
    <s v="08/31/2022"/>
    <s v="6:05"/>
    <s v="AM"/>
    <x v="0"/>
    <x v="0"/>
    <x v="0"/>
    <x v="4"/>
    <x v="4"/>
    <x v="72"/>
    <x v="4"/>
    <x v="0"/>
    <x v="71"/>
    <x v="0"/>
    <x v="0"/>
    <x v="18"/>
    <x v="0"/>
    <x v="0"/>
    <x v="0"/>
    <x v="0"/>
    <x v="0"/>
    <m/>
    <s v="8/31/2022 10:06:19 PM"/>
    <m/>
  </r>
  <r>
    <s v="22000382"/>
    <s v="09/05/2022"/>
    <s v="0400"/>
    <s v="AM"/>
    <x v="0"/>
    <x v="0"/>
    <x v="0"/>
    <x v="2"/>
    <x v="2"/>
    <x v="61"/>
    <x v="2"/>
    <x v="0"/>
    <x v="61"/>
    <x v="0"/>
    <x v="0"/>
    <x v="2"/>
    <x v="0"/>
    <x v="0"/>
    <x v="0"/>
    <x v="0"/>
    <x v="0"/>
    <m/>
    <s v="9/5/2022 8:17:24 PM"/>
    <m/>
  </r>
  <r>
    <s v="22000311"/>
    <s v="08/22/2022"/>
    <s v="7:10"/>
    <s v="PM"/>
    <x v="0"/>
    <x v="0"/>
    <x v="0"/>
    <x v="10"/>
    <x v="10"/>
    <x v="73"/>
    <x v="13"/>
    <x v="0"/>
    <x v="72"/>
    <x v="0"/>
    <x v="0"/>
    <x v="23"/>
    <x v="0"/>
    <x v="0"/>
    <x v="0"/>
    <x v="0"/>
    <x v="0"/>
    <m/>
    <s v="8/23/2022 2:44:10 PM"/>
    <m/>
  </r>
  <r>
    <s v="22000208"/>
    <s v="08/09/2022"/>
    <s v="19:01"/>
    <s v="PM"/>
    <x v="0"/>
    <x v="0"/>
    <x v="0"/>
    <x v="3"/>
    <x v="3"/>
    <x v="31"/>
    <x v="3"/>
    <x v="0"/>
    <x v="30"/>
    <x v="0"/>
    <x v="0"/>
    <x v="5"/>
    <x v="0"/>
    <x v="0"/>
    <x v="0"/>
    <x v="0"/>
    <x v="0"/>
    <m/>
    <s v="8/10/2022 11:05:51 AM"/>
    <m/>
  </r>
  <r>
    <s v="22000021"/>
    <s v="07/08/2022"/>
    <s v="10:50"/>
    <s v="PM"/>
    <x v="0"/>
    <x v="0"/>
    <x v="0"/>
    <x v="10"/>
    <x v="10"/>
    <x v="73"/>
    <x v="13"/>
    <x v="0"/>
    <x v="72"/>
    <x v="0"/>
    <x v="0"/>
    <x v="23"/>
    <x v="0"/>
    <x v="0"/>
    <x v="0"/>
    <x v="0"/>
    <x v="0"/>
    <m/>
    <s v="7/11/2022 11:15:32 AM"/>
    <m/>
  </r>
  <r>
    <s v="22000378"/>
    <s v="09/05/2022"/>
    <s v="0352"/>
    <s v="AM"/>
    <x v="0"/>
    <x v="1"/>
    <x v="0"/>
    <x v="2"/>
    <x v="2"/>
    <x v="74"/>
    <x v="2"/>
    <x v="2"/>
    <x v="5"/>
    <x v="5"/>
    <x v="5"/>
    <x v="2"/>
    <x v="0"/>
    <x v="0"/>
    <x v="0"/>
    <x v="0"/>
    <x v="0"/>
    <m/>
    <s v="9/5/2022 7:58:44 PM"/>
    <m/>
  </r>
  <r>
    <s v="22000172"/>
    <s v="08/08/2022"/>
    <s v="unknown"/>
    <s v="PM"/>
    <x v="0"/>
    <x v="0"/>
    <x v="0"/>
    <x v="0"/>
    <x v="0"/>
    <x v="66"/>
    <x v="0"/>
    <x v="0"/>
    <x v="65"/>
    <x v="0"/>
    <x v="0"/>
    <x v="1"/>
    <x v="0"/>
    <x v="0"/>
    <x v="0"/>
    <x v="0"/>
    <x v="0"/>
    <m/>
    <s v="8/9/2022 1:26:52 PM"/>
    <m/>
  </r>
  <r>
    <s v="22000227"/>
    <s v="07/28/2022"/>
    <s v="9:44"/>
    <s v="PM"/>
    <x v="1"/>
    <x v="0"/>
    <x v="0"/>
    <x v="2"/>
    <x v="2"/>
    <x v="75"/>
    <x v="2"/>
    <x v="1"/>
    <x v="73"/>
    <x v="0"/>
    <x v="0"/>
    <x v="2"/>
    <x v="0"/>
    <x v="41"/>
    <x v="22"/>
    <x v="1"/>
    <x v="13"/>
    <m/>
    <s v="8/11/2022 2:23:46 PM"/>
    <m/>
  </r>
  <r>
    <s v="22000208-1"/>
    <s v="08/09/2022"/>
    <s v="19:01"/>
    <s v="PM"/>
    <x v="1"/>
    <x v="0"/>
    <x v="0"/>
    <x v="3"/>
    <x v="3"/>
    <x v="31"/>
    <x v="3"/>
    <x v="1"/>
    <x v="30"/>
    <x v="0"/>
    <x v="0"/>
    <x v="5"/>
    <x v="0"/>
    <x v="42"/>
    <x v="7"/>
    <x v="1"/>
    <x v="2"/>
    <m/>
    <s v="9/9/2022 10:16:38 AM"/>
    <m/>
  </r>
  <r>
    <s v="22000036"/>
    <s v="07/13/2022"/>
    <s v="5:30"/>
    <s v="PM"/>
    <x v="0"/>
    <x v="5"/>
    <x v="1"/>
    <x v="16"/>
    <x v="8"/>
    <x v="24"/>
    <x v="17"/>
    <x v="0"/>
    <x v="5"/>
    <x v="0"/>
    <x v="0"/>
    <x v="11"/>
    <x v="3"/>
    <x v="0"/>
    <x v="0"/>
    <x v="0"/>
    <x v="0"/>
    <m/>
    <s v="7/13/2022 9:20:54 PM"/>
    <m/>
  </r>
  <r>
    <s v="22000256"/>
    <s v="07/19/2022"/>
    <s v="12:05"/>
    <s v="AM"/>
    <x v="1"/>
    <x v="0"/>
    <x v="0"/>
    <x v="1"/>
    <x v="1"/>
    <x v="34"/>
    <x v="1"/>
    <x v="1"/>
    <x v="33"/>
    <x v="0"/>
    <x v="0"/>
    <x v="0"/>
    <x v="0"/>
    <x v="43"/>
    <x v="14"/>
    <x v="1"/>
    <x v="6"/>
    <m/>
    <s v="8/12/2022 9:19:26 PM"/>
    <m/>
  </r>
  <r>
    <s v="22000180"/>
    <s v="08/10/2022"/>
    <s v="6:30"/>
    <s v="PM"/>
    <x v="0"/>
    <x v="0"/>
    <x v="0"/>
    <x v="4"/>
    <x v="4"/>
    <x v="42"/>
    <x v="4"/>
    <x v="0"/>
    <x v="42"/>
    <x v="0"/>
    <x v="0"/>
    <x v="17"/>
    <x v="0"/>
    <x v="0"/>
    <x v="0"/>
    <x v="0"/>
    <x v="0"/>
    <m/>
    <s v="8/10/2022 9:38:15 AM"/>
    <m/>
  </r>
  <r>
    <s v="22000276"/>
    <s v="07/19/2022"/>
    <s v="12:20"/>
    <s v="AM"/>
    <x v="1"/>
    <x v="0"/>
    <x v="0"/>
    <x v="1"/>
    <x v="1"/>
    <x v="6"/>
    <x v="1"/>
    <x v="1"/>
    <x v="6"/>
    <x v="0"/>
    <x v="0"/>
    <x v="1"/>
    <x v="0"/>
    <x v="44"/>
    <x v="2"/>
    <x v="1"/>
    <x v="2"/>
    <m/>
    <s v="8/12/2022 9:40:07 PM"/>
    <m/>
  </r>
  <r>
    <s v="22000024"/>
    <s v="07/12/2022"/>
    <s v="6:20"/>
    <s v="PM"/>
    <x v="0"/>
    <x v="0"/>
    <x v="0"/>
    <x v="1"/>
    <x v="1"/>
    <x v="22"/>
    <x v="1"/>
    <x v="0"/>
    <x v="22"/>
    <x v="0"/>
    <x v="0"/>
    <x v="0"/>
    <x v="0"/>
    <x v="0"/>
    <x v="0"/>
    <x v="0"/>
    <x v="0"/>
    <m/>
    <s v="7/13/2022 11:41:57 AM"/>
    <m/>
  </r>
  <r>
    <s v="22000362-1"/>
    <s v="08/31/2022"/>
    <s v="5:16"/>
    <s v="AM"/>
    <x v="1"/>
    <x v="0"/>
    <x v="0"/>
    <x v="3"/>
    <x v="3"/>
    <x v="76"/>
    <x v="3"/>
    <x v="1"/>
    <x v="74"/>
    <x v="0"/>
    <x v="0"/>
    <x v="4"/>
    <x v="0"/>
    <x v="45"/>
    <x v="24"/>
    <x v="1"/>
    <x v="11"/>
    <m/>
    <s v="9/9/2022 11:35:48 AM"/>
    <m/>
  </r>
  <r>
    <s v="22000022"/>
    <s v="07/12/2022"/>
    <s v="6:15"/>
    <s v="PM"/>
    <x v="0"/>
    <x v="0"/>
    <x v="0"/>
    <x v="1"/>
    <x v="1"/>
    <x v="59"/>
    <x v="1"/>
    <x v="0"/>
    <x v="59"/>
    <x v="0"/>
    <x v="0"/>
    <x v="0"/>
    <x v="0"/>
    <x v="0"/>
    <x v="0"/>
    <x v="0"/>
    <x v="0"/>
    <m/>
    <s v="7/13/2022 11:37:57 AM"/>
    <m/>
  </r>
  <r>
    <s v="22000280"/>
    <s v="07/28/2022"/>
    <s v="8:11"/>
    <s v="PM"/>
    <x v="1"/>
    <x v="0"/>
    <x v="0"/>
    <x v="1"/>
    <x v="1"/>
    <x v="45"/>
    <x v="1"/>
    <x v="1"/>
    <x v="45"/>
    <x v="0"/>
    <x v="0"/>
    <x v="3"/>
    <x v="0"/>
    <x v="46"/>
    <x v="18"/>
    <x v="2"/>
    <x v="8"/>
    <m/>
    <s v="8/12/2022 9:43:59 PM"/>
    <m/>
  </r>
  <r>
    <s v="22000267"/>
    <s v="07/28/2022"/>
    <s v="7:55"/>
    <s v="PM"/>
    <x v="1"/>
    <x v="0"/>
    <x v="0"/>
    <x v="1"/>
    <x v="1"/>
    <x v="54"/>
    <x v="1"/>
    <x v="1"/>
    <x v="54"/>
    <x v="0"/>
    <x v="0"/>
    <x v="7"/>
    <x v="0"/>
    <x v="47"/>
    <x v="4"/>
    <x v="1"/>
    <x v="4"/>
    <m/>
    <s v="8/12/2022 9:31:33 PM"/>
    <m/>
  </r>
  <r>
    <s v="22000107"/>
    <s v="07/21/2022"/>
    <s v="9:05"/>
    <s v="PM"/>
    <x v="0"/>
    <x v="0"/>
    <x v="0"/>
    <x v="10"/>
    <x v="10"/>
    <x v="77"/>
    <x v="13"/>
    <x v="0"/>
    <x v="75"/>
    <x v="0"/>
    <x v="0"/>
    <x v="19"/>
    <x v="0"/>
    <x v="0"/>
    <x v="0"/>
    <x v="0"/>
    <x v="0"/>
    <m/>
    <s v="7/22/2022 11:38:40 AM"/>
    <m/>
  </r>
  <r>
    <s v="22000433"/>
    <s v="08/22/2022"/>
    <s v="3:40"/>
    <s v="PM"/>
    <x v="1"/>
    <x v="0"/>
    <x v="0"/>
    <x v="1"/>
    <x v="1"/>
    <x v="62"/>
    <x v="1"/>
    <x v="1"/>
    <x v="62"/>
    <x v="0"/>
    <x v="0"/>
    <x v="0"/>
    <x v="0"/>
    <x v="48"/>
    <x v="25"/>
    <x v="5"/>
    <x v="1"/>
    <m/>
    <s v="9/7/2022 1:55:01 PM"/>
    <m/>
  </r>
  <r>
    <s v="22000212"/>
    <s v="07/19/2022"/>
    <s v="1:14"/>
    <s v="AM"/>
    <x v="1"/>
    <x v="1"/>
    <x v="0"/>
    <x v="2"/>
    <x v="2"/>
    <x v="74"/>
    <x v="2"/>
    <x v="1"/>
    <x v="5"/>
    <x v="5"/>
    <x v="5"/>
    <x v="2"/>
    <x v="0"/>
    <x v="49"/>
    <x v="26"/>
    <x v="6"/>
    <x v="14"/>
    <m/>
    <s v="8/11/2022 1:37:28 PM"/>
    <m/>
  </r>
  <r>
    <s v="22000245"/>
    <s v="07/12/2022"/>
    <s v="6:05"/>
    <s v="PM"/>
    <x v="1"/>
    <x v="0"/>
    <x v="0"/>
    <x v="1"/>
    <x v="1"/>
    <x v="1"/>
    <x v="1"/>
    <x v="1"/>
    <x v="1"/>
    <x v="0"/>
    <x v="0"/>
    <x v="0"/>
    <x v="0"/>
    <x v="50"/>
    <x v="27"/>
    <x v="1"/>
    <x v="11"/>
    <m/>
    <s v="8/12/2022 9:08:22 PM"/>
    <m/>
  </r>
  <r>
    <s v="22000110"/>
    <s v="07/28/2022"/>
    <s v="9:09"/>
    <s v="PM"/>
    <x v="0"/>
    <x v="1"/>
    <x v="0"/>
    <x v="2"/>
    <x v="2"/>
    <x v="74"/>
    <x v="2"/>
    <x v="0"/>
    <x v="5"/>
    <x v="5"/>
    <x v="5"/>
    <x v="2"/>
    <x v="0"/>
    <x v="0"/>
    <x v="0"/>
    <x v="0"/>
    <x v="0"/>
    <m/>
    <s v="7/29/2022 10:05:23 AM"/>
    <m/>
  </r>
  <r>
    <s v="22000215"/>
    <s v="07/19/2022"/>
    <s v="1:15"/>
    <s v="AM"/>
    <x v="1"/>
    <x v="0"/>
    <x v="0"/>
    <x v="2"/>
    <x v="2"/>
    <x v="3"/>
    <x v="2"/>
    <x v="1"/>
    <x v="3"/>
    <x v="0"/>
    <x v="0"/>
    <x v="2"/>
    <x v="0"/>
    <x v="51"/>
    <x v="5"/>
    <x v="1"/>
    <x v="15"/>
    <m/>
    <s v="8/11/2022 1:52:06 PM"/>
    <m/>
  </r>
  <r>
    <s v="22000366"/>
    <s v="08/31/2022"/>
    <s v="5:50:27"/>
    <s v="AM"/>
    <x v="0"/>
    <x v="3"/>
    <x v="0"/>
    <x v="3"/>
    <x v="3"/>
    <x v="8"/>
    <x v="3"/>
    <x v="0"/>
    <x v="8"/>
    <x v="0"/>
    <x v="0"/>
    <x v="5"/>
    <x v="0"/>
    <x v="0"/>
    <x v="0"/>
    <x v="0"/>
    <x v="0"/>
    <m/>
    <s v="8/31/2022 2:29:12 PM"/>
    <m/>
  </r>
  <r>
    <s v="22000199-1"/>
    <s v="08/09/2022"/>
    <s v="18:22"/>
    <s v="PM"/>
    <x v="1"/>
    <x v="0"/>
    <x v="0"/>
    <x v="3"/>
    <x v="3"/>
    <x v="78"/>
    <x v="3"/>
    <x v="1"/>
    <x v="76"/>
    <x v="0"/>
    <x v="0"/>
    <x v="4"/>
    <x v="0"/>
    <x v="52"/>
    <x v="7"/>
    <x v="1"/>
    <x v="1"/>
    <m/>
    <s v="9/9/2022 9:34:14 AM"/>
    <m/>
  </r>
  <r>
    <s v="22000173"/>
    <s v="08/09/2022"/>
    <s v="1:55"/>
    <s v="PM"/>
    <x v="0"/>
    <x v="0"/>
    <x v="0"/>
    <x v="10"/>
    <x v="10"/>
    <x v="79"/>
    <x v="13"/>
    <x v="0"/>
    <x v="77"/>
    <x v="0"/>
    <x v="0"/>
    <x v="19"/>
    <x v="0"/>
    <x v="0"/>
    <x v="0"/>
    <x v="0"/>
    <x v="0"/>
    <m/>
    <s v="8/10/2022 6:11:49 AM"/>
    <m/>
  </r>
  <r>
    <s v="22000074"/>
    <s v="07/19/2022"/>
    <s v="1:10"/>
    <s v="AM"/>
    <x v="0"/>
    <x v="0"/>
    <x v="0"/>
    <x v="2"/>
    <x v="2"/>
    <x v="18"/>
    <x v="2"/>
    <x v="0"/>
    <x v="18"/>
    <x v="0"/>
    <x v="0"/>
    <x v="2"/>
    <x v="0"/>
    <x v="0"/>
    <x v="0"/>
    <x v="0"/>
    <x v="0"/>
    <m/>
    <s v="7/19/2022 8:39:40 AM"/>
    <m/>
  </r>
  <r>
    <s v="22000105-1"/>
    <s v="07/19/2022"/>
    <s v="1:35"/>
    <s v="AM"/>
    <x v="1"/>
    <x v="0"/>
    <x v="0"/>
    <x v="6"/>
    <x v="6"/>
    <x v="37"/>
    <x v="6"/>
    <x v="1"/>
    <x v="36"/>
    <x v="0"/>
    <x v="0"/>
    <x v="2"/>
    <x v="0"/>
    <x v="53"/>
    <x v="13"/>
    <x v="1"/>
    <x v="5"/>
    <m/>
    <s v="8/4/2022 2:16:03 PM"/>
    <m/>
  </r>
  <r>
    <s v="22000289"/>
    <s v="07/18/2022"/>
    <s v="11:10"/>
    <s v="PM"/>
    <x v="1"/>
    <x v="0"/>
    <x v="0"/>
    <x v="1"/>
    <x v="1"/>
    <x v="80"/>
    <x v="1"/>
    <x v="1"/>
    <x v="78"/>
    <x v="0"/>
    <x v="0"/>
    <x v="7"/>
    <x v="0"/>
    <x v="54"/>
    <x v="28"/>
    <x v="1"/>
    <x v="16"/>
    <m/>
    <s v="8/12/2022 9:52:52 PM"/>
    <m/>
  </r>
  <r>
    <s v="22000352"/>
    <s v="07/09/2022"/>
    <s v="3:14"/>
    <s v="AM"/>
    <x v="1"/>
    <x v="0"/>
    <x v="0"/>
    <x v="4"/>
    <x v="4"/>
    <x v="58"/>
    <x v="4"/>
    <x v="1"/>
    <x v="58"/>
    <x v="0"/>
    <x v="0"/>
    <x v="17"/>
    <x v="0"/>
    <x v="55"/>
    <x v="29"/>
    <x v="7"/>
    <x v="17"/>
    <m/>
    <s v="8/29/2022 7:14:50 AM"/>
    <m/>
  </r>
  <r>
    <s v="22000055"/>
    <s v="07/13/2022"/>
    <s v="unknown"/>
    <s v="PM"/>
    <x v="0"/>
    <x v="0"/>
    <x v="0"/>
    <x v="0"/>
    <x v="0"/>
    <x v="50"/>
    <x v="0"/>
    <x v="0"/>
    <x v="50"/>
    <x v="0"/>
    <x v="0"/>
    <x v="0"/>
    <x v="0"/>
    <x v="0"/>
    <x v="0"/>
    <x v="0"/>
    <x v="0"/>
    <m/>
    <s v="7/14/2022 1:38:11 PM"/>
    <m/>
  </r>
  <r>
    <s v="22000259"/>
    <s v="07/12/2022"/>
    <s v="6:10"/>
    <s v="PM"/>
    <x v="1"/>
    <x v="0"/>
    <x v="0"/>
    <x v="1"/>
    <x v="1"/>
    <x v="53"/>
    <x v="1"/>
    <x v="1"/>
    <x v="53"/>
    <x v="0"/>
    <x v="0"/>
    <x v="0"/>
    <x v="0"/>
    <x v="56"/>
    <x v="30"/>
    <x v="7"/>
    <x v="1"/>
    <m/>
    <s v="8/12/2022 9:22:47 PM"/>
    <m/>
  </r>
  <r>
    <s v="22000064-1"/>
    <s v="07/14/2022"/>
    <s v="1:20"/>
    <s v="AM"/>
    <x v="1"/>
    <x v="0"/>
    <x v="0"/>
    <x v="6"/>
    <x v="6"/>
    <x v="16"/>
    <x v="6"/>
    <x v="1"/>
    <x v="16"/>
    <x v="0"/>
    <x v="0"/>
    <x v="9"/>
    <x v="0"/>
    <x v="57"/>
    <x v="31"/>
    <x v="1"/>
    <x v="2"/>
    <m/>
    <s v="8/4/2022 2:02:30 PM"/>
    <m/>
  </r>
  <r>
    <s v="22000179"/>
    <s v="08/09/2022"/>
    <s v="6:20"/>
    <s v="PM"/>
    <x v="0"/>
    <x v="0"/>
    <x v="0"/>
    <x v="4"/>
    <x v="4"/>
    <x v="81"/>
    <x v="4"/>
    <x v="0"/>
    <x v="79"/>
    <x v="0"/>
    <x v="0"/>
    <x v="17"/>
    <x v="0"/>
    <x v="0"/>
    <x v="0"/>
    <x v="0"/>
    <x v="0"/>
    <m/>
    <s v="8/10/2022 9:34:48 AM"/>
    <m/>
  </r>
  <r>
    <s v="22000073"/>
    <s v="07/19/2022"/>
    <s v="1:15"/>
    <s v="AM"/>
    <x v="0"/>
    <x v="0"/>
    <x v="0"/>
    <x v="2"/>
    <x v="2"/>
    <x v="3"/>
    <x v="2"/>
    <x v="0"/>
    <x v="3"/>
    <x v="0"/>
    <x v="0"/>
    <x v="2"/>
    <x v="0"/>
    <x v="0"/>
    <x v="0"/>
    <x v="0"/>
    <x v="0"/>
    <m/>
    <s v="7/19/2022 8:36:12 AM"/>
    <m/>
  </r>
  <r>
    <s v="22000428"/>
    <s v="09/06/2022"/>
    <s v="10:01"/>
    <s v="AM"/>
    <x v="0"/>
    <x v="1"/>
    <x v="0"/>
    <x v="2"/>
    <x v="2"/>
    <x v="74"/>
    <x v="2"/>
    <x v="0"/>
    <x v="5"/>
    <x v="5"/>
    <x v="5"/>
    <x v="2"/>
    <x v="0"/>
    <x v="0"/>
    <x v="0"/>
    <x v="0"/>
    <x v="0"/>
    <m/>
    <s v="9/7/2022 8:15:12 AM"/>
    <m/>
  </r>
  <r>
    <s v="22000189"/>
    <s v="08/09/2022"/>
    <s v="7:05"/>
    <s v="PM"/>
    <x v="0"/>
    <x v="0"/>
    <x v="0"/>
    <x v="4"/>
    <x v="4"/>
    <x v="13"/>
    <x v="4"/>
    <x v="0"/>
    <x v="13"/>
    <x v="0"/>
    <x v="0"/>
    <x v="6"/>
    <x v="0"/>
    <x v="0"/>
    <x v="0"/>
    <x v="0"/>
    <x v="0"/>
    <m/>
    <s v="8/10/2022 10:06:47 AM"/>
    <m/>
  </r>
  <r>
    <s v="22000058"/>
    <s v="07/13/2022"/>
    <s v="unknown"/>
    <s v="PM"/>
    <x v="0"/>
    <x v="0"/>
    <x v="0"/>
    <x v="0"/>
    <x v="0"/>
    <x v="82"/>
    <x v="0"/>
    <x v="0"/>
    <x v="80"/>
    <x v="0"/>
    <x v="0"/>
    <x v="1"/>
    <x v="0"/>
    <x v="0"/>
    <x v="0"/>
    <x v="0"/>
    <x v="0"/>
    <m/>
    <s v="7/14/2022 1:42:41 PM"/>
    <m/>
  </r>
  <r>
    <s v="22000099"/>
    <s v="07/18/2022"/>
    <s v="unknown"/>
    <s v="PM"/>
    <x v="0"/>
    <x v="0"/>
    <x v="0"/>
    <x v="0"/>
    <x v="0"/>
    <x v="2"/>
    <x v="0"/>
    <x v="0"/>
    <x v="2"/>
    <x v="0"/>
    <x v="0"/>
    <x v="1"/>
    <x v="0"/>
    <x v="0"/>
    <x v="0"/>
    <x v="0"/>
    <x v="0"/>
    <m/>
    <s v="7/19/2022 12:39:21 PM"/>
    <m/>
  </r>
  <r>
    <s v="22000171"/>
    <s v="08/08/2022"/>
    <s v="unknown"/>
    <s v="PM"/>
    <x v="0"/>
    <x v="0"/>
    <x v="0"/>
    <x v="0"/>
    <x v="0"/>
    <x v="50"/>
    <x v="0"/>
    <x v="0"/>
    <x v="50"/>
    <x v="0"/>
    <x v="0"/>
    <x v="0"/>
    <x v="0"/>
    <x v="0"/>
    <x v="0"/>
    <x v="0"/>
    <x v="0"/>
    <m/>
    <s v="8/9/2022 1:26:01 PM"/>
    <m/>
  </r>
  <r>
    <s v="22000380"/>
    <s v="09/05/2022"/>
    <s v="0335"/>
    <s v="AM"/>
    <x v="0"/>
    <x v="0"/>
    <x v="0"/>
    <x v="2"/>
    <x v="2"/>
    <x v="83"/>
    <x v="2"/>
    <x v="0"/>
    <x v="81"/>
    <x v="0"/>
    <x v="0"/>
    <x v="2"/>
    <x v="0"/>
    <x v="0"/>
    <x v="0"/>
    <x v="0"/>
    <x v="0"/>
    <m/>
    <s v="9/5/2022 8:11:47 PM"/>
    <m/>
  </r>
  <r>
    <s v="22000366-1"/>
    <s v="08/31/2022"/>
    <s v="5:17"/>
    <s v="AM"/>
    <x v="1"/>
    <x v="0"/>
    <x v="0"/>
    <x v="3"/>
    <x v="3"/>
    <x v="8"/>
    <x v="3"/>
    <x v="1"/>
    <x v="8"/>
    <x v="0"/>
    <x v="0"/>
    <x v="5"/>
    <x v="0"/>
    <x v="58"/>
    <x v="24"/>
    <x v="1"/>
    <x v="17"/>
    <m/>
    <s v="9/9/2022 12:26:52 PM"/>
    <m/>
  </r>
  <r>
    <s v="22000326"/>
    <s v="08/24/2022"/>
    <s v="9:45"/>
    <s v="AM"/>
    <x v="0"/>
    <x v="6"/>
    <x v="1"/>
    <x v="17"/>
    <x v="15"/>
    <x v="24"/>
    <x v="18"/>
    <x v="0"/>
    <x v="5"/>
    <x v="0"/>
    <x v="0"/>
    <x v="11"/>
    <x v="4"/>
    <x v="0"/>
    <x v="0"/>
    <x v="0"/>
    <x v="0"/>
    <m/>
    <s v="8/25/2022 2:08:37 PM"/>
    <m/>
  </r>
  <r>
    <s v="22000229"/>
    <s v="07/28/2022"/>
    <s v="11:13"/>
    <s v="PM"/>
    <x v="1"/>
    <x v="0"/>
    <x v="0"/>
    <x v="2"/>
    <x v="2"/>
    <x v="60"/>
    <x v="2"/>
    <x v="1"/>
    <x v="60"/>
    <x v="0"/>
    <x v="0"/>
    <x v="21"/>
    <x v="0"/>
    <x v="59"/>
    <x v="22"/>
    <x v="1"/>
    <x v="18"/>
    <m/>
    <s v="8/11/2022 2:26:49 PM"/>
    <m/>
  </r>
  <r>
    <s v="22000046"/>
    <s v="07/14/2022"/>
    <s v="12:30"/>
    <s v="AM"/>
    <x v="0"/>
    <x v="0"/>
    <x v="0"/>
    <x v="1"/>
    <x v="1"/>
    <x v="27"/>
    <x v="1"/>
    <x v="0"/>
    <x v="26"/>
    <x v="0"/>
    <x v="0"/>
    <x v="0"/>
    <x v="0"/>
    <x v="0"/>
    <x v="0"/>
    <x v="0"/>
    <x v="0"/>
    <m/>
    <s v="7/14/2022 12:01:50 PM"/>
    <m/>
  </r>
  <r>
    <s v="22000364"/>
    <s v="08/31/2022"/>
    <s v="5:17:49"/>
    <s v="AM"/>
    <x v="0"/>
    <x v="0"/>
    <x v="0"/>
    <x v="3"/>
    <x v="3"/>
    <x v="8"/>
    <x v="3"/>
    <x v="0"/>
    <x v="8"/>
    <x v="0"/>
    <x v="0"/>
    <x v="5"/>
    <x v="0"/>
    <x v="0"/>
    <x v="0"/>
    <x v="0"/>
    <x v="0"/>
    <m/>
    <s v="8/31/2022 2:24:28 PM"/>
    <m/>
  </r>
  <r>
    <s v="22000277"/>
    <s v="07/28/2022"/>
    <s v="8:00"/>
    <s v="PM"/>
    <x v="1"/>
    <x v="0"/>
    <x v="0"/>
    <x v="1"/>
    <x v="1"/>
    <x v="6"/>
    <x v="1"/>
    <x v="1"/>
    <x v="6"/>
    <x v="0"/>
    <x v="0"/>
    <x v="1"/>
    <x v="0"/>
    <x v="60"/>
    <x v="4"/>
    <x v="1"/>
    <x v="16"/>
    <m/>
    <s v="8/12/2022 9:41:01 PM"/>
    <m/>
  </r>
  <r>
    <s v="22000411"/>
    <s v="09/06/2022"/>
    <s v="12:25"/>
    <s v="AM"/>
    <x v="0"/>
    <x v="0"/>
    <x v="0"/>
    <x v="1"/>
    <x v="1"/>
    <x v="84"/>
    <x v="1"/>
    <x v="0"/>
    <x v="82"/>
    <x v="0"/>
    <x v="0"/>
    <x v="0"/>
    <x v="0"/>
    <x v="0"/>
    <x v="0"/>
    <x v="0"/>
    <x v="0"/>
    <m/>
    <s v="9/6/2022 11:59:36 AM"/>
    <m/>
  </r>
  <r>
    <s v="22000320"/>
    <s v="08/24/2022"/>
    <s v="4:40"/>
    <s v="PM"/>
    <x v="0"/>
    <x v="0"/>
    <x v="0"/>
    <x v="4"/>
    <x v="4"/>
    <x v="64"/>
    <x v="4"/>
    <x v="0"/>
    <x v="63"/>
    <x v="0"/>
    <x v="0"/>
    <x v="18"/>
    <x v="0"/>
    <x v="0"/>
    <x v="0"/>
    <x v="0"/>
    <x v="0"/>
    <m/>
    <s v="8/24/2022 1:57:50 PM"/>
    <m/>
  </r>
  <r>
    <s v="22000161"/>
    <s v="08/07/2022"/>
    <s v="7:55"/>
    <s v="PM"/>
    <x v="0"/>
    <x v="0"/>
    <x v="0"/>
    <x v="9"/>
    <x v="9"/>
    <x v="85"/>
    <x v="9"/>
    <x v="0"/>
    <x v="83"/>
    <x v="0"/>
    <x v="0"/>
    <x v="13"/>
    <x v="0"/>
    <x v="0"/>
    <x v="0"/>
    <x v="0"/>
    <x v="0"/>
    <m/>
    <s v="8/8/2022 10:31:38 AM"/>
    <m/>
  </r>
  <r>
    <s v="22000079"/>
    <s v="07/19/2022"/>
    <s v="1:21"/>
    <s v="AM"/>
    <x v="0"/>
    <x v="0"/>
    <x v="0"/>
    <x v="2"/>
    <x v="2"/>
    <x v="83"/>
    <x v="2"/>
    <x v="0"/>
    <x v="81"/>
    <x v="0"/>
    <x v="0"/>
    <x v="2"/>
    <x v="0"/>
    <x v="0"/>
    <x v="0"/>
    <x v="0"/>
    <x v="0"/>
    <m/>
    <s v="7/19/2022 8:57:14 AM"/>
    <m/>
  </r>
  <r>
    <s v="22000260"/>
    <s v="07/18/2022"/>
    <s v="2:15"/>
    <s v="PM"/>
    <x v="1"/>
    <x v="0"/>
    <x v="0"/>
    <x v="1"/>
    <x v="1"/>
    <x v="53"/>
    <x v="1"/>
    <x v="1"/>
    <x v="53"/>
    <x v="0"/>
    <x v="0"/>
    <x v="0"/>
    <x v="0"/>
    <x v="61"/>
    <x v="32"/>
    <x v="6"/>
    <x v="10"/>
    <m/>
    <s v="8/12/2022 9:23:42 PM"/>
    <m/>
  </r>
  <r>
    <s v="22000362"/>
    <s v="08/31/2022"/>
    <s v="5:19:14"/>
    <s v="AM"/>
    <x v="0"/>
    <x v="0"/>
    <x v="0"/>
    <x v="3"/>
    <x v="3"/>
    <x v="76"/>
    <x v="3"/>
    <x v="0"/>
    <x v="74"/>
    <x v="0"/>
    <x v="0"/>
    <x v="4"/>
    <x v="0"/>
    <x v="0"/>
    <x v="0"/>
    <x v="0"/>
    <x v="0"/>
    <m/>
    <s v="8/31/2022 2:21:37 PM"/>
    <m/>
  </r>
  <r>
    <s v="22000188"/>
    <s v="08/09/2022"/>
    <s v="7:05"/>
    <s v="PM"/>
    <x v="0"/>
    <x v="0"/>
    <x v="0"/>
    <x v="4"/>
    <x v="4"/>
    <x v="19"/>
    <x v="4"/>
    <x v="0"/>
    <x v="19"/>
    <x v="0"/>
    <x v="0"/>
    <x v="6"/>
    <x v="0"/>
    <x v="0"/>
    <x v="0"/>
    <x v="0"/>
    <x v="0"/>
    <m/>
    <s v="8/10/2022 10:05:50 AM"/>
    <m/>
  </r>
  <r>
    <s v="22000456"/>
    <s v="08/05/2022"/>
    <s v="3:10"/>
    <s v="PM"/>
    <x v="1"/>
    <x v="0"/>
    <x v="0"/>
    <x v="1"/>
    <x v="1"/>
    <x v="59"/>
    <x v="1"/>
    <x v="1"/>
    <x v="59"/>
    <x v="0"/>
    <x v="0"/>
    <x v="0"/>
    <x v="0"/>
    <x v="62"/>
    <x v="33"/>
    <x v="1"/>
    <x v="7"/>
    <m/>
    <s v="9/7/2022 2:14:05 PM"/>
    <m/>
  </r>
  <r>
    <s v="22000274"/>
    <s v="07/28/2022"/>
    <s v="7:55"/>
    <s v="PM"/>
    <x v="1"/>
    <x v="0"/>
    <x v="0"/>
    <x v="1"/>
    <x v="1"/>
    <x v="65"/>
    <x v="1"/>
    <x v="1"/>
    <x v="64"/>
    <x v="0"/>
    <x v="0"/>
    <x v="1"/>
    <x v="0"/>
    <x v="63"/>
    <x v="4"/>
    <x v="2"/>
    <x v="8"/>
    <m/>
    <s v="8/12/2022 9:38:08 PM"/>
    <m/>
  </r>
  <r>
    <s v="22000231"/>
    <s v="07/19/2022"/>
    <s v="12:15"/>
    <s v="AM"/>
    <x v="1"/>
    <x v="0"/>
    <x v="0"/>
    <x v="1"/>
    <x v="1"/>
    <x v="48"/>
    <x v="1"/>
    <x v="1"/>
    <x v="48"/>
    <x v="0"/>
    <x v="0"/>
    <x v="0"/>
    <x v="0"/>
    <x v="64"/>
    <x v="32"/>
    <x v="1"/>
    <x v="17"/>
    <m/>
    <s v="8/12/2022 10:55:03 AM"/>
    <m/>
  </r>
  <r>
    <s v="22000199"/>
    <s v="08/09/2022"/>
    <s v="18:22"/>
    <s v="PM"/>
    <x v="0"/>
    <x v="0"/>
    <x v="0"/>
    <x v="3"/>
    <x v="3"/>
    <x v="78"/>
    <x v="3"/>
    <x v="0"/>
    <x v="76"/>
    <x v="0"/>
    <x v="0"/>
    <x v="4"/>
    <x v="0"/>
    <x v="0"/>
    <x v="0"/>
    <x v="0"/>
    <x v="0"/>
    <m/>
    <s v="8/10/2022 10:40:27 AM"/>
    <m/>
  </r>
  <r>
    <s v="22000077"/>
    <s v="07/19/2022"/>
    <s v="1:32"/>
    <s v="AM"/>
    <x v="0"/>
    <x v="0"/>
    <x v="0"/>
    <x v="2"/>
    <x v="2"/>
    <x v="60"/>
    <x v="2"/>
    <x v="0"/>
    <x v="60"/>
    <x v="0"/>
    <x v="0"/>
    <x v="21"/>
    <x v="0"/>
    <x v="0"/>
    <x v="0"/>
    <x v="0"/>
    <x v="0"/>
    <m/>
    <s v="7/19/2022 8:55:06 AM"/>
    <m/>
  </r>
  <r>
    <s v="22000132"/>
    <s v="07/28/2022"/>
    <s v="8:15"/>
    <s v="PM"/>
    <x v="0"/>
    <x v="0"/>
    <x v="0"/>
    <x v="1"/>
    <x v="1"/>
    <x v="4"/>
    <x v="1"/>
    <x v="0"/>
    <x v="4"/>
    <x v="0"/>
    <x v="0"/>
    <x v="1"/>
    <x v="0"/>
    <x v="0"/>
    <x v="0"/>
    <x v="0"/>
    <x v="0"/>
    <m/>
    <s v="7/29/2022 3:22:05 PM"/>
    <m/>
  </r>
  <r>
    <s v="22000100-1"/>
    <s v="07/19/2022"/>
    <s v="1:35"/>
    <s v="AM"/>
    <x v="1"/>
    <x v="0"/>
    <x v="0"/>
    <x v="6"/>
    <x v="6"/>
    <x v="68"/>
    <x v="6"/>
    <x v="1"/>
    <x v="67"/>
    <x v="0"/>
    <x v="0"/>
    <x v="2"/>
    <x v="0"/>
    <x v="65"/>
    <x v="13"/>
    <x v="1"/>
    <x v="5"/>
    <m/>
    <s v="8/4/2022 2:06:28 PM"/>
    <m/>
  </r>
  <r>
    <s v="22000158"/>
    <s v="08/05/2022"/>
    <s v="3:15"/>
    <s v="PM"/>
    <x v="0"/>
    <x v="0"/>
    <x v="0"/>
    <x v="1"/>
    <x v="1"/>
    <x v="59"/>
    <x v="1"/>
    <x v="0"/>
    <x v="59"/>
    <x v="0"/>
    <x v="0"/>
    <x v="0"/>
    <x v="0"/>
    <x v="0"/>
    <x v="0"/>
    <x v="0"/>
    <x v="0"/>
    <m/>
    <s v="8/8/2022 8:04:04 AM"/>
    <m/>
  </r>
  <r>
    <s v="22000406"/>
    <s v="09/05/2022"/>
    <s v="8:10"/>
    <s v="PM"/>
    <x v="0"/>
    <x v="0"/>
    <x v="0"/>
    <x v="1"/>
    <x v="1"/>
    <x v="53"/>
    <x v="1"/>
    <x v="2"/>
    <x v="53"/>
    <x v="0"/>
    <x v="0"/>
    <x v="0"/>
    <x v="0"/>
    <x v="0"/>
    <x v="0"/>
    <x v="0"/>
    <x v="0"/>
    <m/>
    <s v="9/6/2022 11:47:55 AM"/>
    <m/>
  </r>
  <r>
    <s v="22000096"/>
    <s v="07/18/2022"/>
    <s v="unknown"/>
    <s v="PM"/>
    <x v="0"/>
    <x v="0"/>
    <x v="0"/>
    <x v="0"/>
    <x v="0"/>
    <x v="20"/>
    <x v="0"/>
    <x v="0"/>
    <x v="20"/>
    <x v="0"/>
    <x v="0"/>
    <x v="1"/>
    <x v="0"/>
    <x v="0"/>
    <x v="0"/>
    <x v="0"/>
    <x v="0"/>
    <m/>
    <s v="7/19/2022 12:36:43 PM"/>
    <m/>
  </r>
  <r>
    <s v="22000358"/>
    <s v="08/26/2022"/>
    <s v="3:48 PM"/>
    <s v="PM"/>
    <x v="0"/>
    <x v="3"/>
    <x v="0"/>
    <x v="7"/>
    <x v="7"/>
    <x v="21"/>
    <x v="7"/>
    <x v="0"/>
    <x v="21"/>
    <x v="0"/>
    <x v="0"/>
    <x v="10"/>
    <x v="0"/>
    <x v="0"/>
    <x v="0"/>
    <x v="0"/>
    <x v="0"/>
    <m/>
    <s v="8/29/2022 1:23:11 PM"/>
    <m/>
  </r>
  <r>
    <s v="22000103-1"/>
    <s v="07/19/2022"/>
    <s v="1:35"/>
    <s v="AM"/>
    <x v="1"/>
    <x v="0"/>
    <x v="0"/>
    <x v="6"/>
    <x v="6"/>
    <x v="16"/>
    <x v="6"/>
    <x v="1"/>
    <x v="16"/>
    <x v="0"/>
    <x v="0"/>
    <x v="9"/>
    <x v="0"/>
    <x v="66"/>
    <x v="13"/>
    <x v="1"/>
    <x v="3"/>
    <m/>
    <s v="8/4/2022 2:07:53 PM"/>
    <m/>
  </r>
  <r>
    <s v="22000344"/>
    <s v="08/26/2022"/>
    <s v="20:03"/>
    <s v="PM"/>
    <x v="0"/>
    <x v="0"/>
    <x v="0"/>
    <x v="3"/>
    <x v="3"/>
    <x v="47"/>
    <x v="3"/>
    <x v="0"/>
    <x v="47"/>
    <x v="0"/>
    <x v="0"/>
    <x v="5"/>
    <x v="0"/>
    <x v="0"/>
    <x v="0"/>
    <x v="0"/>
    <x v="0"/>
    <m/>
    <s v="8/27/2022 4:26:00 AM"/>
    <m/>
  </r>
  <r>
    <s v="22000037"/>
    <s v="07/12/2022"/>
    <s v="unknown"/>
    <s v="PM"/>
    <x v="0"/>
    <x v="0"/>
    <x v="0"/>
    <x v="0"/>
    <x v="0"/>
    <x v="50"/>
    <x v="0"/>
    <x v="0"/>
    <x v="50"/>
    <x v="0"/>
    <x v="0"/>
    <x v="0"/>
    <x v="0"/>
    <x v="0"/>
    <x v="0"/>
    <x v="0"/>
    <x v="0"/>
    <m/>
    <s v="7/14/2022 7:53:51 AM"/>
    <m/>
  </r>
  <r>
    <s v="22000286"/>
    <s v="07/18/2022"/>
    <s v="11:10"/>
    <s v="PM"/>
    <x v="1"/>
    <x v="0"/>
    <x v="0"/>
    <x v="1"/>
    <x v="1"/>
    <x v="29"/>
    <x v="1"/>
    <x v="1"/>
    <x v="28"/>
    <x v="0"/>
    <x v="0"/>
    <x v="7"/>
    <x v="0"/>
    <x v="58"/>
    <x v="23"/>
    <x v="2"/>
    <x v="2"/>
    <m/>
    <s v="8/12/2022 9:49:57 PM"/>
    <m/>
  </r>
  <r>
    <s v="22000206"/>
    <s v="08/09/2022"/>
    <s v="18:58"/>
    <s v="PM"/>
    <x v="0"/>
    <x v="0"/>
    <x v="0"/>
    <x v="3"/>
    <x v="3"/>
    <x v="47"/>
    <x v="3"/>
    <x v="0"/>
    <x v="47"/>
    <x v="0"/>
    <x v="0"/>
    <x v="5"/>
    <x v="0"/>
    <x v="0"/>
    <x v="0"/>
    <x v="0"/>
    <x v="0"/>
    <m/>
    <s v="8/10/2022 11:02:49 AM"/>
    <m/>
  </r>
  <r>
    <s v="22000436"/>
    <s v="08/23/2022"/>
    <s v="4:10"/>
    <s v="PM"/>
    <x v="1"/>
    <x v="0"/>
    <x v="0"/>
    <x v="1"/>
    <x v="1"/>
    <x v="1"/>
    <x v="1"/>
    <x v="1"/>
    <x v="1"/>
    <x v="0"/>
    <x v="0"/>
    <x v="0"/>
    <x v="0"/>
    <x v="67"/>
    <x v="34"/>
    <x v="2"/>
    <x v="8"/>
    <m/>
    <s v="9/7/2022 1:57:20 PM"/>
    <m/>
  </r>
  <r>
    <s v="22000126"/>
    <s v="07/28/2022"/>
    <s v="8:10"/>
    <s v="PM"/>
    <x v="0"/>
    <x v="0"/>
    <x v="0"/>
    <x v="1"/>
    <x v="1"/>
    <x v="40"/>
    <x v="1"/>
    <x v="0"/>
    <x v="40"/>
    <x v="0"/>
    <x v="0"/>
    <x v="0"/>
    <x v="0"/>
    <x v="0"/>
    <x v="0"/>
    <x v="0"/>
    <x v="0"/>
    <m/>
    <s v="7/29/2022 3:10:49 PM"/>
    <m/>
  </r>
  <r>
    <s v="22000039"/>
    <s v="07/12/2022"/>
    <s v="unknown"/>
    <s v="PM"/>
    <x v="0"/>
    <x v="0"/>
    <x v="0"/>
    <x v="0"/>
    <x v="0"/>
    <x v="20"/>
    <x v="0"/>
    <x v="0"/>
    <x v="20"/>
    <x v="0"/>
    <x v="0"/>
    <x v="1"/>
    <x v="0"/>
    <x v="0"/>
    <x v="0"/>
    <x v="0"/>
    <x v="0"/>
    <m/>
    <s v="7/14/2022 7:55:58 AM"/>
    <m/>
  </r>
  <r>
    <s v="22000201-2"/>
    <s v="08/09/2022"/>
    <s v="18:29"/>
    <s v="PM"/>
    <x v="1"/>
    <x v="0"/>
    <x v="0"/>
    <x v="3"/>
    <x v="3"/>
    <x v="28"/>
    <x v="3"/>
    <x v="1"/>
    <x v="27"/>
    <x v="0"/>
    <x v="0"/>
    <x v="4"/>
    <x v="0"/>
    <x v="68"/>
    <x v="7"/>
    <x v="1"/>
    <x v="5"/>
    <m/>
    <s v="9/9/2022 9:49:19 AM"/>
    <m/>
  </r>
  <r>
    <s v="22000154"/>
    <s v="08/02/2022"/>
    <s v="3:20"/>
    <s v="PM"/>
    <x v="0"/>
    <x v="0"/>
    <x v="0"/>
    <x v="10"/>
    <x v="10"/>
    <x v="46"/>
    <x v="13"/>
    <x v="0"/>
    <x v="46"/>
    <x v="0"/>
    <x v="0"/>
    <x v="19"/>
    <x v="0"/>
    <x v="0"/>
    <x v="0"/>
    <x v="0"/>
    <x v="0"/>
    <m/>
    <s v="8/3/2022 9:43:07 AM"/>
    <m/>
  </r>
  <r>
    <s v="22000241"/>
    <s v="07/12/2022"/>
    <s v="6:05"/>
    <s v="PM"/>
    <x v="1"/>
    <x v="0"/>
    <x v="0"/>
    <x v="1"/>
    <x v="1"/>
    <x v="22"/>
    <x v="1"/>
    <x v="1"/>
    <x v="22"/>
    <x v="0"/>
    <x v="0"/>
    <x v="0"/>
    <x v="0"/>
    <x v="69"/>
    <x v="30"/>
    <x v="4"/>
    <x v="4"/>
    <m/>
    <s v="8/12/2022 9:03:30 PM"/>
    <m/>
  </r>
  <r>
    <s v="22000351"/>
    <s v="07/07/2022"/>
    <s v="2:19"/>
    <s v="PM"/>
    <x v="1"/>
    <x v="0"/>
    <x v="0"/>
    <x v="4"/>
    <x v="4"/>
    <x v="9"/>
    <x v="4"/>
    <x v="1"/>
    <x v="9"/>
    <x v="0"/>
    <x v="0"/>
    <x v="6"/>
    <x v="0"/>
    <x v="70"/>
    <x v="29"/>
    <x v="2"/>
    <x v="19"/>
    <m/>
    <s v="8/29/2022 7:12:20 AM"/>
    <m/>
  </r>
  <r>
    <s v="22000213"/>
    <s v="07/19/2022"/>
    <s v="1:10"/>
    <s v="AM"/>
    <x v="1"/>
    <x v="0"/>
    <x v="0"/>
    <x v="2"/>
    <x v="2"/>
    <x v="11"/>
    <x v="2"/>
    <x v="1"/>
    <x v="11"/>
    <x v="0"/>
    <x v="0"/>
    <x v="8"/>
    <x v="0"/>
    <x v="71"/>
    <x v="5"/>
    <x v="1"/>
    <x v="12"/>
    <m/>
    <s v="8/11/2022 1:43:40 PM"/>
    <m/>
  </r>
  <r>
    <s v="22000467"/>
    <s v="09/06/2022"/>
    <s v="unknown"/>
    <s v="AM"/>
    <x v="0"/>
    <x v="0"/>
    <x v="0"/>
    <x v="0"/>
    <x v="0"/>
    <x v="66"/>
    <x v="0"/>
    <x v="0"/>
    <x v="65"/>
    <x v="0"/>
    <x v="0"/>
    <x v="1"/>
    <x v="0"/>
    <x v="0"/>
    <x v="0"/>
    <x v="0"/>
    <x v="0"/>
    <m/>
    <s v="9/8/2022 7:34:57 AM"/>
    <m/>
  </r>
  <r>
    <s v="22000305"/>
    <s v="08/22/2022"/>
    <s v="2:15"/>
    <s v="PM"/>
    <x v="0"/>
    <x v="0"/>
    <x v="0"/>
    <x v="4"/>
    <x v="4"/>
    <x v="58"/>
    <x v="4"/>
    <x v="0"/>
    <x v="58"/>
    <x v="0"/>
    <x v="0"/>
    <x v="17"/>
    <x v="0"/>
    <x v="0"/>
    <x v="0"/>
    <x v="0"/>
    <x v="0"/>
    <m/>
    <s v="8/23/2022 10:06:22 AM"/>
    <m/>
  </r>
  <r>
    <s v="22000016"/>
    <s v="07/06/2022"/>
    <s v="00:30"/>
    <s v="AM"/>
    <x v="0"/>
    <x v="0"/>
    <x v="0"/>
    <x v="6"/>
    <x v="6"/>
    <x v="68"/>
    <x v="6"/>
    <x v="0"/>
    <x v="67"/>
    <x v="0"/>
    <x v="0"/>
    <x v="2"/>
    <x v="0"/>
    <x v="0"/>
    <x v="0"/>
    <x v="0"/>
    <x v="0"/>
    <s v="Notification is based upon CSO meter activation and City's website map "/>
    <s v="7/6/2022 7:35:13 AM"/>
    <m/>
  </r>
  <r>
    <s v="22000425"/>
    <s v="09/06/2022"/>
    <s v="12:10"/>
    <s v="AM"/>
    <x v="0"/>
    <x v="0"/>
    <x v="0"/>
    <x v="4"/>
    <x v="4"/>
    <x v="81"/>
    <x v="4"/>
    <x v="0"/>
    <x v="79"/>
    <x v="0"/>
    <x v="0"/>
    <x v="17"/>
    <x v="0"/>
    <x v="0"/>
    <x v="0"/>
    <x v="0"/>
    <x v="0"/>
    <m/>
    <s v="9/7/2022 8:10:50 AM"/>
    <m/>
  </r>
  <r>
    <s v="22000430"/>
    <s v="09/06/2022"/>
    <s v="9:05"/>
    <s v="AM"/>
    <x v="0"/>
    <x v="0"/>
    <x v="0"/>
    <x v="4"/>
    <x v="4"/>
    <x v="81"/>
    <x v="4"/>
    <x v="0"/>
    <x v="79"/>
    <x v="0"/>
    <x v="0"/>
    <x v="17"/>
    <x v="0"/>
    <x v="0"/>
    <x v="0"/>
    <x v="0"/>
    <x v="0"/>
    <m/>
    <s v="9/7/2022 8:17:31 AM"/>
    <m/>
  </r>
  <r>
    <s v="22000258"/>
    <s v="07/02/2022"/>
    <s v="2:15"/>
    <s v="AM"/>
    <x v="1"/>
    <x v="0"/>
    <x v="0"/>
    <x v="1"/>
    <x v="1"/>
    <x v="53"/>
    <x v="1"/>
    <x v="1"/>
    <x v="53"/>
    <x v="0"/>
    <x v="0"/>
    <x v="0"/>
    <x v="0"/>
    <x v="72"/>
    <x v="19"/>
    <x v="2"/>
    <x v="11"/>
    <m/>
    <s v="8/12/2022 9:21:38 PM"/>
    <m/>
  </r>
  <r>
    <s v="22000125"/>
    <s v="07/28/2022"/>
    <s v="8:05"/>
    <s v="PM"/>
    <x v="0"/>
    <x v="0"/>
    <x v="0"/>
    <x v="1"/>
    <x v="1"/>
    <x v="62"/>
    <x v="1"/>
    <x v="0"/>
    <x v="62"/>
    <x v="0"/>
    <x v="0"/>
    <x v="0"/>
    <x v="0"/>
    <x v="0"/>
    <x v="0"/>
    <x v="0"/>
    <x v="0"/>
    <m/>
    <s v="7/29/2022 3:08:46 PM"/>
    <m/>
  </r>
  <r>
    <s v="22000033"/>
    <s v="07/12/2022"/>
    <s v="unknown"/>
    <s v="PM"/>
    <x v="0"/>
    <x v="0"/>
    <x v="0"/>
    <x v="0"/>
    <x v="0"/>
    <x v="0"/>
    <x v="0"/>
    <x v="0"/>
    <x v="0"/>
    <x v="0"/>
    <x v="0"/>
    <x v="0"/>
    <x v="0"/>
    <x v="0"/>
    <x v="0"/>
    <x v="0"/>
    <x v="0"/>
    <m/>
    <s v="7/13/2022 3:00:48 PM"/>
    <m/>
  </r>
  <r>
    <s v="22000043"/>
    <s v="07/13/2022"/>
    <s v="11:55"/>
    <s v="PM"/>
    <x v="0"/>
    <x v="0"/>
    <x v="0"/>
    <x v="1"/>
    <x v="1"/>
    <x v="62"/>
    <x v="1"/>
    <x v="0"/>
    <x v="62"/>
    <x v="0"/>
    <x v="0"/>
    <x v="0"/>
    <x v="0"/>
    <x v="0"/>
    <x v="0"/>
    <x v="0"/>
    <x v="0"/>
    <m/>
    <s v="7/14/2022 11:58:13 AM"/>
    <m/>
  </r>
  <r>
    <s v="22000354"/>
    <s v="07/12/2022"/>
    <s v="6:00"/>
    <s v="PM"/>
    <x v="1"/>
    <x v="0"/>
    <x v="0"/>
    <x v="4"/>
    <x v="4"/>
    <x v="19"/>
    <x v="4"/>
    <x v="1"/>
    <x v="19"/>
    <x v="0"/>
    <x v="0"/>
    <x v="6"/>
    <x v="0"/>
    <x v="73"/>
    <x v="8"/>
    <x v="4"/>
    <x v="8"/>
    <m/>
    <s v="8/29/2022 7:19:02 AM"/>
    <m/>
  </r>
  <r>
    <s v="22000020"/>
    <s v="06/30/2022"/>
    <s v="6:30"/>
    <s v="PM"/>
    <x v="0"/>
    <x v="6"/>
    <x v="1"/>
    <x v="18"/>
    <x v="8"/>
    <x v="24"/>
    <x v="10"/>
    <x v="0"/>
    <x v="5"/>
    <x v="6"/>
    <x v="6"/>
    <x v="11"/>
    <x v="5"/>
    <x v="0"/>
    <x v="0"/>
    <x v="0"/>
    <x v="0"/>
    <m/>
    <s v="7/8/2022 12:54:34 PM"/>
    <m/>
  </r>
  <r>
    <s v="22000150"/>
    <s v="07/28/2022"/>
    <s v="unknown"/>
    <s v="PM"/>
    <x v="0"/>
    <x v="1"/>
    <x v="0"/>
    <x v="0"/>
    <x v="0"/>
    <x v="5"/>
    <x v="0"/>
    <x v="0"/>
    <x v="5"/>
    <x v="1"/>
    <x v="1"/>
    <x v="3"/>
    <x v="0"/>
    <x v="0"/>
    <x v="0"/>
    <x v="0"/>
    <x v="0"/>
    <m/>
    <s v="8/2/2022 2:14:37 PM"/>
    <m/>
  </r>
  <r>
    <s v="22000443"/>
    <s v="08/26/2022"/>
    <s v="4:00"/>
    <s v="PM"/>
    <x v="1"/>
    <x v="0"/>
    <x v="0"/>
    <x v="1"/>
    <x v="1"/>
    <x v="53"/>
    <x v="1"/>
    <x v="1"/>
    <x v="53"/>
    <x v="0"/>
    <x v="0"/>
    <x v="0"/>
    <x v="0"/>
    <x v="74"/>
    <x v="9"/>
    <x v="2"/>
    <x v="20"/>
    <m/>
    <s v="9/7/2022 2:03:49 PM"/>
    <m/>
  </r>
  <r>
    <s v="22000095"/>
    <s v="07/18/2022"/>
    <s v="unknown"/>
    <s v="PM"/>
    <x v="0"/>
    <x v="0"/>
    <x v="0"/>
    <x v="0"/>
    <x v="0"/>
    <x v="50"/>
    <x v="0"/>
    <x v="0"/>
    <x v="50"/>
    <x v="0"/>
    <x v="0"/>
    <x v="0"/>
    <x v="0"/>
    <x v="0"/>
    <x v="0"/>
    <x v="0"/>
    <x v="0"/>
    <m/>
    <s v="7/19/2022 12:32:53 PM"/>
    <m/>
  </r>
  <r>
    <s v="22000363"/>
    <s v="08/31/2022"/>
    <s v="5:23:36"/>
    <s v="AM"/>
    <x v="0"/>
    <x v="0"/>
    <x v="0"/>
    <x v="3"/>
    <x v="3"/>
    <x v="47"/>
    <x v="3"/>
    <x v="0"/>
    <x v="47"/>
    <x v="0"/>
    <x v="0"/>
    <x v="5"/>
    <x v="0"/>
    <x v="0"/>
    <x v="0"/>
    <x v="0"/>
    <x v="0"/>
    <m/>
    <s v="8/31/2022 2:23:01 PM"/>
    <m/>
  </r>
  <r>
    <s v="22000403"/>
    <s v="09/05/2022"/>
    <s v="19:42"/>
    <s v="PM"/>
    <x v="0"/>
    <x v="0"/>
    <x v="0"/>
    <x v="3"/>
    <x v="3"/>
    <x v="86"/>
    <x v="3"/>
    <x v="0"/>
    <x v="84"/>
    <x v="0"/>
    <x v="0"/>
    <x v="4"/>
    <x v="0"/>
    <x v="0"/>
    <x v="0"/>
    <x v="0"/>
    <x v="0"/>
    <m/>
    <s v="9/6/2022 10:29:54 AM"/>
    <m/>
  </r>
  <r>
    <s v="22000042"/>
    <s v="07/12/2022"/>
    <s v="unknown"/>
    <s v="PM"/>
    <x v="0"/>
    <x v="0"/>
    <x v="0"/>
    <x v="0"/>
    <x v="0"/>
    <x v="2"/>
    <x v="0"/>
    <x v="0"/>
    <x v="2"/>
    <x v="0"/>
    <x v="0"/>
    <x v="1"/>
    <x v="0"/>
    <x v="0"/>
    <x v="0"/>
    <x v="0"/>
    <x v="0"/>
    <m/>
    <s v="7/14/2022 8:00:04 AM"/>
    <m/>
  </r>
  <r>
    <s v="22000374"/>
    <s v="08/31/2022"/>
    <s v="6:05"/>
    <s v="AM"/>
    <x v="0"/>
    <x v="0"/>
    <x v="0"/>
    <x v="4"/>
    <x v="4"/>
    <x v="43"/>
    <x v="4"/>
    <x v="0"/>
    <x v="43"/>
    <x v="0"/>
    <x v="0"/>
    <x v="6"/>
    <x v="0"/>
    <x v="0"/>
    <x v="0"/>
    <x v="0"/>
    <x v="0"/>
    <m/>
    <s v="8/31/2022 10:09:06 PM"/>
    <m/>
  </r>
  <r>
    <s v="22000143"/>
    <s v="07/28/2022"/>
    <s v="unknown"/>
    <s v="PM"/>
    <x v="0"/>
    <x v="0"/>
    <x v="0"/>
    <x v="0"/>
    <x v="0"/>
    <x v="50"/>
    <x v="0"/>
    <x v="0"/>
    <x v="50"/>
    <x v="0"/>
    <x v="0"/>
    <x v="0"/>
    <x v="0"/>
    <x v="0"/>
    <x v="0"/>
    <x v="0"/>
    <x v="0"/>
    <m/>
    <s v="8/2/2022 2:05:53 PM"/>
    <m/>
  </r>
  <r>
    <s v="22000426"/>
    <s v="09/07/2022"/>
    <s v="12:25"/>
    <s v="AM"/>
    <x v="0"/>
    <x v="0"/>
    <x v="0"/>
    <x v="4"/>
    <x v="4"/>
    <x v="58"/>
    <x v="4"/>
    <x v="0"/>
    <x v="58"/>
    <x v="0"/>
    <x v="0"/>
    <x v="17"/>
    <x v="0"/>
    <x v="0"/>
    <x v="0"/>
    <x v="0"/>
    <x v="0"/>
    <m/>
    <s v="9/7/2022 8:12:04 AM"/>
    <m/>
  </r>
  <r>
    <s v="22000023"/>
    <s v="07/12/2022"/>
    <s v="6:05"/>
    <s v="PM"/>
    <x v="0"/>
    <x v="0"/>
    <x v="0"/>
    <x v="1"/>
    <x v="1"/>
    <x v="62"/>
    <x v="1"/>
    <x v="0"/>
    <x v="62"/>
    <x v="0"/>
    <x v="0"/>
    <x v="0"/>
    <x v="0"/>
    <x v="0"/>
    <x v="0"/>
    <x v="0"/>
    <x v="0"/>
    <m/>
    <s v="7/13/2022 11:40:19 AM"/>
    <m/>
  </r>
  <r>
    <s v="22000361-2"/>
    <s v="08/31/2022"/>
    <s v="6:00"/>
    <s v="AM"/>
    <x v="1"/>
    <x v="0"/>
    <x v="0"/>
    <x v="3"/>
    <x v="3"/>
    <x v="38"/>
    <x v="3"/>
    <x v="1"/>
    <x v="38"/>
    <x v="0"/>
    <x v="0"/>
    <x v="5"/>
    <x v="0"/>
    <x v="75"/>
    <x v="24"/>
    <x v="1"/>
    <x v="4"/>
    <m/>
    <s v="9/9/2022 11:32:52 AM"/>
    <m/>
  </r>
  <r>
    <s v="22000202"/>
    <s v="08/09/2022"/>
    <s v="18:41"/>
    <s v="PM"/>
    <x v="0"/>
    <x v="0"/>
    <x v="0"/>
    <x v="3"/>
    <x v="3"/>
    <x v="25"/>
    <x v="3"/>
    <x v="0"/>
    <x v="24"/>
    <x v="0"/>
    <x v="0"/>
    <x v="12"/>
    <x v="0"/>
    <x v="0"/>
    <x v="0"/>
    <x v="0"/>
    <x v="0"/>
    <m/>
    <s v="8/10/2022 10:46:54 AM"/>
    <m/>
  </r>
  <r>
    <s v="22000396"/>
    <s v="09/05/2022"/>
    <s v="8:54"/>
    <s v="AM"/>
    <x v="0"/>
    <x v="0"/>
    <x v="0"/>
    <x v="10"/>
    <x v="10"/>
    <x v="46"/>
    <x v="13"/>
    <x v="0"/>
    <x v="46"/>
    <x v="0"/>
    <x v="0"/>
    <x v="19"/>
    <x v="0"/>
    <x v="0"/>
    <x v="0"/>
    <x v="0"/>
    <x v="0"/>
    <m/>
    <s v="9/6/2022 10:21:40 AM"/>
    <m/>
  </r>
  <r>
    <s v="22000071"/>
    <s v="07/19/2022"/>
    <s v="1:14"/>
    <s v="AM"/>
    <x v="0"/>
    <x v="1"/>
    <x v="0"/>
    <x v="2"/>
    <x v="2"/>
    <x v="74"/>
    <x v="2"/>
    <x v="0"/>
    <x v="5"/>
    <x v="5"/>
    <x v="5"/>
    <x v="2"/>
    <x v="0"/>
    <x v="0"/>
    <x v="0"/>
    <x v="0"/>
    <x v="0"/>
    <m/>
    <s v="7/19/2022 8:25:20 AM"/>
    <m/>
  </r>
  <r>
    <s v="22000284"/>
    <s v="07/02/2022"/>
    <s v="2:05"/>
    <s v="AM"/>
    <x v="1"/>
    <x v="0"/>
    <x v="0"/>
    <x v="1"/>
    <x v="1"/>
    <x v="29"/>
    <x v="1"/>
    <x v="1"/>
    <x v="28"/>
    <x v="0"/>
    <x v="0"/>
    <x v="7"/>
    <x v="0"/>
    <x v="29"/>
    <x v="35"/>
    <x v="1"/>
    <x v="2"/>
    <m/>
    <s v="8/12/2022 9:48:03 PM"/>
    <m/>
  </r>
  <r>
    <s v="22000391"/>
    <s v="09/05/2022"/>
    <s v="8:05"/>
    <s v="PM"/>
    <x v="0"/>
    <x v="0"/>
    <x v="0"/>
    <x v="10"/>
    <x v="10"/>
    <x v="73"/>
    <x v="13"/>
    <x v="0"/>
    <x v="72"/>
    <x v="0"/>
    <x v="0"/>
    <x v="23"/>
    <x v="0"/>
    <x v="0"/>
    <x v="0"/>
    <x v="0"/>
    <x v="0"/>
    <m/>
    <s v="9/6/2022 10:11:29 AM"/>
    <m/>
  </r>
  <r>
    <s v="22000222"/>
    <s v="07/28/2022"/>
    <s v="9:23"/>
    <s v="PM"/>
    <x v="1"/>
    <x v="0"/>
    <x v="0"/>
    <x v="2"/>
    <x v="2"/>
    <x v="18"/>
    <x v="2"/>
    <x v="1"/>
    <x v="18"/>
    <x v="0"/>
    <x v="0"/>
    <x v="2"/>
    <x v="0"/>
    <x v="5"/>
    <x v="22"/>
    <x v="1"/>
    <x v="21"/>
    <m/>
    <s v="8/11/2022 2:14:29 PM"/>
    <m/>
  </r>
  <r>
    <s v="22000432"/>
    <s v="08/11/2022"/>
    <s v="10:55"/>
    <s v="PM"/>
    <x v="1"/>
    <x v="0"/>
    <x v="0"/>
    <x v="1"/>
    <x v="1"/>
    <x v="62"/>
    <x v="1"/>
    <x v="1"/>
    <x v="62"/>
    <x v="0"/>
    <x v="0"/>
    <x v="0"/>
    <x v="0"/>
    <x v="76"/>
    <x v="36"/>
    <x v="2"/>
    <x v="5"/>
    <m/>
    <s v="9/7/2022 1:53:49 PM"/>
    <m/>
  </r>
  <r>
    <s v="22000342"/>
    <s v="08/26/2022"/>
    <s v="4:43"/>
    <s v="PM"/>
    <x v="0"/>
    <x v="3"/>
    <x v="0"/>
    <x v="19"/>
    <x v="16"/>
    <x v="87"/>
    <x v="19"/>
    <x v="0"/>
    <x v="85"/>
    <x v="0"/>
    <x v="0"/>
    <x v="24"/>
    <x v="0"/>
    <x v="0"/>
    <x v="0"/>
    <x v="0"/>
    <x v="0"/>
    <m/>
    <s v="8/26/2022 8:18:28 PM"/>
    <m/>
  </r>
  <r>
    <s v="22000198"/>
    <s v="08/09/2022"/>
    <s v="18:18"/>
    <s v="PM"/>
    <x v="0"/>
    <x v="0"/>
    <x v="0"/>
    <x v="3"/>
    <x v="3"/>
    <x v="88"/>
    <x v="3"/>
    <x v="0"/>
    <x v="86"/>
    <x v="0"/>
    <x v="0"/>
    <x v="4"/>
    <x v="0"/>
    <x v="0"/>
    <x v="0"/>
    <x v="0"/>
    <x v="0"/>
    <m/>
    <s v="8/10/2022 10:38:28 AM"/>
    <m/>
  </r>
  <r>
    <s v="22000218"/>
    <s v="07/19/2022"/>
    <s v="1:32"/>
    <s v="AM"/>
    <x v="1"/>
    <x v="0"/>
    <x v="0"/>
    <x v="2"/>
    <x v="2"/>
    <x v="60"/>
    <x v="2"/>
    <x v="1"/>
    <x v="60"/>
    <x v="0"/>
    <x v="0"/>
    <x v="21"/>
    <x v="0"/>
    <x v="77"/>
    <x v="5"/>
    <x v="1"/>
    <x v="6"/>
    <m/>
    <s v="8/11/2022 2:02:56 PM"/>
    <m/>
  </r>
  <r>
    <s v="22000127"/>
    <s v="07/28/2022"/>
    <s v="8:15"/>
    <s v="PM"/>
    <x v="0"/>
    <x v="0"/>
    <x v="0"/>
    <x v="1"/>
    <x v="1"/>
    <x v="1"/>
    <x v="1"/>
    <x v="0"/>
    <x v="1"/>
    <x v="0"/>
    <x v="0"/>
    <x v="0"/>
    <x v="0"/>
    <x v="0"/>
    <x v="0"/>
    <x v="0"/>
    <x v="0"/>
    <m/>
    <s v="7/29/2022 3:12:41 PM"/>
    <m/>
  </r>
  <r>
    <s v="22000400"/>
    <s v="09/05/2022"/>
    <s v="9:01"/>
    <s v="AM"/>
    <x v="0"/>
    <x v="0"/>
    <x v="0"/>
    <x v="10"/>
    <x v="10"/>
    <x v="89"/>
    <x v="13"/>
    <x v="0"/>
    <x v="87"/>
    <x v="0"/>
    <x v="0"/>
    <x v="25"/>
    <x v="0"/>
    <x v="0"/>
    <x v="0"/>
    <x v="0"/>
    <x v="0"/>
    <m/>
    <s v="9/6/2022 10:26:50 AM"/>
    <m/>
  </r>
  <r>
    <s v="22000329"/>
    <s v="08/23/2022"/>
    <s v="uknown"/>
    <s v="PM"/>
    <x v="0"/>
    <x v="0"/>
    <x v="0"/>
    <x v="0"/>
    <x v="0"/>
    <x v="51"/>
    <x v="0"/>
    <x v="0"/>
    <x v="51"/>
    <x v="0"/>
    <x v="0"/>
    <x v="0"/>
    <x v="0"/>
    <x v="0"/>
    <x v="0"/>
    <x v="0"/>
    <x v="0"/>
    <m/>
    <s v="8/25/2022 7:16:13 AM"/>
    <m/>
  </r>
  <r>
    <s v="22000196-1"/>
    <s v="08/09/2022"/>
    <s v="18:42"/>
    <s v="PM"/>
    <x v="1"/>
    <x v="0"/>
    <x v="0"/>
    <x v="13"/>
    <x v="8"/>
    <x v="24"/>
    <x v="10"/>
    <x v="1"/>
    <x v="37"/>
    <x v="0"/>
    <x v="0"/>
    <x v="16"/>
    <x v="0"/>
    <x v="78"/>
    <x v="7"/>
    <x v="7"/>
    <x v="8"/>
    <m/>
    <s v="9/9/2022 9:18:16 AM"/>
    <m/>
  </r>
  <r>
    <s v="22000210"/>
    <s v="08/10/2022"/>
    <s v="2:55"/>
    <s v="PM"/>
    <x v="0"/>
    <x v="0"/>
    <x v="0"/>
    <x v="15"/>
    <x v="14"/>
    <x v="90"/>
    <x v="16"/>
    <x v="0"/>
    <x v="88"/>
    <x v="0"/>
    <x v="0"/>
    <x v="26"/>
    <x v="0"/>
    <x v="0"/>
    <x v="0"/>
    <x v="0"/>
    <x v="0"/>
    <m/>
    <s v="8/10/2022 11:25:35 AM"/>
    <m/>
  </r>
  <r>
    <s v="22000232"/>
    <s v="07/31/2022"/>
    <s v="11:59"/>
    <s v="PM"/>
    <x v="1"/>
    <x v="0"/>
    <x v="0"/>
    <x v="10"/>
    <x v="10"/>
    <x v="77"/>
    <x v="13"/>
    <x v="1"/>
    <x v="75"/>
    <x v="0"/>
    <x v="0"/>
    <x v="19"/>
    <x v="0"/>
    <x v="79"/>
    <x v="37"/>
    <x v="5"/>
    <x v="22"/>
    <s v="City of Fitchburg - July 2022 - CSO Summary Table"/>
    <s v="8/12/2022 1:37:54 PM"/>
    <m/>
  </r>
  <r>
    <s v="22000262"/>
    <s v="07/12/2022"/>
    <s v="6:30"/>
    <s v="PM"/>
    <x v="1"/>
    <x v="0"/>
    <x v="0"/>
    <x v="1"/>
    <x v="1"/>
    <x v="17"/>
    <x v="1"/>
    <x v="1"/>
    <x v="17"/>
    <x v="0"/>
    <x v="0"/>
    <x v="7"/>
    <x v="0"/>
    <x v="80"/>
    <x v="38"/>
    <x v="1"/>
    <x v="7"/>
    <m/>
    <s v="8/12/2022 9:25:53 PM"/>
    <m/>
  </r>
  <r>
    <s v="22000155"/>
    <s v="08/02/2022"/>
    <s v="3:20"/>
    <s v="PM"/>
    <x v="0"/>
    <x v="0"/>
    <x v="0"/>
    <x v="10"/>
    <x v="10"/>
    <x v="73"/>
    <x v="13"/>
    <x v="0"/>
    <x v="72"/>
    <x v="0"/>
    <x v="0"/>
    <x v="23"/>
    <x v="0"/>
    <x v="0"/>
    <x v="0"/>
    <x v="0"/>
    <x v="0"/>
    <m/>
    <s v="8/3/2022 9:46:08 AM"/>
    <m/>
  </r>
  <r>
    <s v="22000230"/>
    <s v="08/11/2022"/>
    <s v="10:50"/>
    <s v="PM"/>
    <x v="0"/>
    <x v="0"/>
    <x v="0"/>
    <x v="1"/>
    <x v="1"/>
    <x v="53"/>
    <x v="1"/>
    <x v="0"/>
    <x v="53"/>
    <x v="0"/>
    <x v="0"/>
    <x v="0"/>
    <x v="0"/>
    <x v="0"/>
    <x v="0"/>
    <x v="0"/>
    <x v="0"/>
    <m/>
    <s v="8/12/2022 8:45:24 AM"/>
    <m/>
  </r>
  <r>
    <s v="22000444"/>
    <s v="08/31/2022"/>
    <s v="12:05"/>
    <s v="AM"/>
    <x v="1"/>
    <x v="0"/>
    <x v="0"/>
    <x v="1"/>
    <x v="1"/>
    <x v="17"/>
    <x v="1"/>
    <x v="1"/>
    <x v="17"/>
    <x v="0"/>
    <x v="0"/>
    <x v="7"/>
    <x v="0"/>
    <x v="81"/>
    <x v="5"/>
    <x v="1"/>
    <x v="7"/>
    <m/>
    <s v="9/7/2022 2:04:31 PM"/>
    <m/>
  </r>
  <r>
    <s v="22000207"/>
    <s v="08/09/2022"/>
    <s v="18:53"/>
    <s v="PM"/>
    <x v="0"/>
    <x v="3"/>
    <x v="0"/>
    <x v="3"/>
    <x v="3"/>
    <x v="47"/>
    <x v="3"/>
    <x v="0"/>
    <x v="47"/>
    <x v="0"/>
    <x v="0"/>
    <x v="5"/>
    <x v="0"/>
    <x v="0"/>
    <x v="0"/>
    <x v="0"/>
    <x v="0"/>
    <m/>
    <s v="8/10/2022 11:04:25 AM"/>
    <m/>
  </r>
  <r>
    <s v="22000097"/>
    <s v="07/18/2022"/>
    <s v="unknown"/>
    <s v="PM"/>
    <x v="0"/>
    <x v="0"/>
    <x v="0"/>
    <x v="0"/>
    <x v="0"/>
    <x v="82"/>
    <x v="0"/>
    <x v="0"/>
    <x v="80"/>
    <x v="0"/>
    <x v="0"/>
    <x v="1"/>
    <x v="0"/>
    <x v="0"/>
    <x v="0"/>
    <x v="0"/>
    <x v="0"/>
    <m/>
    <s v="7/19/2022 12:37:40 PM"/>
    <m/>
  </r>
  <r>
    <s v="22000397-1"/>
    <s v="09/05/2022"/>
    <s v="17:55"/>
    <s v="PM"/>
    <x v="0"/>
    <x v="1"/>
    <x v="0"/>
    <x v="3"/>
    <x v="3"/>
    <x v="63"/>
    <x v="3"/>
    <x v="3"/>
    <x v="5"/>
    <x v="4"/>
    <x v="4"/>
    <x v="4"/>
    <x v="0"/>
    <x v="0"/>
    <x v="0"/>
    <x v="0"/>
    <x v="0"/>
    <m/>
    <s v="9/7/2022 12:01:53 PM"/>
    <m/>
  </r>
  <r>
    <s v="22000047"/>
    <s v="07/14/2022"/>
    <s v="1:55"/>
    <s v="AM"/>
    <x v="0"/>
    <x v="0"/>
    <x v="0"/>
    <x v="1"/>
    <x v="1"/>
    <x v="53"/>
    <x v="1"/>
    <x v="0"/>
    <x v="53"/>
    <x v="0"/>
    <x v="0"/>
    <x v="0"/>
    <x v="0"/>
    <x v="0"/>
    <x v="0"/>
    <x v="0"/>
    <x v="0"/>
    <m/>
    <s v="7/14/2022 12:02:56 PM"/>
    <m/>
  </r>
  <r>
    <s v="22000224"/>
    <s v="07/28/2022"/>
    <s v="9:37"/>
    <s v="PM"/>
    <x v="1"/>
    <x v="0"/>
    <x v="0"/>
    <x v="2"/>
    <x v="2"/>
    <x v="61"/>
    <x v="2"/>
    <x v="1"/>
    <x v="61"/>
    <x v="0"/>
    <x v="0"/>
    <x v="2"/>
    <x v="0"/>
    <x v="82"/>
    <x v="22"/>
    <x v="1"/>
    <x v="23"/>
    <m/>
    <s v="8/11/2022 2:19:32 PM"/>
    <m/>
  </r>
  <r>
    <s v="22000063"/>
    <s v="07/14/2022"/>
    <s v="2:48 "/>
    <s v="AM"/>
    <x v="0"/>
    <x v="0"/>
    <x v="0"/>
    <x v="6"/>
    <x v="6"/>
    <x v="16"/>
    <x v="6"/>
    <x v="0"/>
    <x v="16"/>
    <x v="0"/>
    <x v="0"/>
    <x v="9"/>
    <x v="0"/>
    <x v="0"/>
    <x v="0"/>
    <x v="0"/>
    <x v="0"/>
    <m/>
    <s v="7/14/2022 5:43:40 PM"/>
    <m/>
  </r>
  <r>
    <s v="22000029"/>
    <s v="07/12/2022"/>
    <s v="6:20"/>
    <s v="PM"/>
    <x v="0"/>
    <x v="0"/>
    <x v="0"/>
    <x v="1"/>
    <x v="1"/>
    <x v="4"/>
    <x v="1"/>
    <x v="0"/>
    <x v="4"/>
    <x v="0"/>
    <x v="0"/>
    <x v="1"/>
    <x v="0"/>
    <x v="0"/>
    <x v="0"/>
    <x v="0"/>
    <x v="0"/>
    <m/>
    <s v="7/13/2022 11:52:40 AM"/>
    <m/>
  </r>
  <r>
    <s v="22000435"/>
    <s v="08/22/2022"/>
    <s v="3:25"/>
    <s v="PM"/>
    <x v="1"/>
    <x v="0"/>
    <x v="0"/>
    <x v="1"/>
    <x v="1"/>
    <x v="22"/>
    <x v="1"/>
    <x v="1"/>
    <x v="22"/>
    <x v="0"/>
    <x v="0"/>
    <x v="0"/>
    <x v="0"/>
    <x v="83"/>
    <x v="25"/>
    <x v="8"/>
    <x v="16"/>
    <m/>
    <s v="9/7/2022 1:56:32 PM"/>
    <m/>
  </r>
  <r>
    <s v="22000167"/>
    <s v="08/08/2022"/>
    <s v="10:14"/>
    <s v="PM"/>
    <x v="0"/>
    <x v="0"/>
    <x v="0"/>
    <x v="5"/>
    <x v="5"/>
    <x v="91"/>
    <x v="5"/>
    <x v="0"/>
    <x v="89"/>
    <x v="0"/>
    <x v="0"/>
    <x v="27"/>
    <x v="0"/>
    <x v="0"/>
    <x v="0"/>
    <x v="0"/>
    <x v="0"/>
    <m/>
    <s v="8/9/2022 11:00:24 AM"/>
    <m/>
  </r>
  <r>
    <s v="22000064"/>
    <s v="07/14/2022"/>
    <s v="2:53"/>
    <s v="AM"/>
    <x v="0"/>
    <x v="0"/>
    <x v="0"/>
    <x v="6"/>
    <x v="6"/>
    <x v="92"/>
    <x v="6"/>
    <x v="0"/>
    <x v="90"/>
    <x v="0"/>
    <x v="0"/>
    <x v="9"/>
    <x v="0"/>
    <x v="0"/>
    <x v="0"/>
    <x v="0"/>
    <x v="0"/>
    <m/>
    <s v="7/14/2022 5:45:54 PM"/>
    <m/>
  </r>
  <r>
    <s v="22000081"/>
    <s v="07/18/2022"/>
    <s v="11:50"/>
    <s v="PM"/>
    <x v="0"/>
    <x v="0"/>
    <x v="0"/>
    <x v="1"/>
    <x v="1"/>
    <x v="53"/>
    <x v="1"/>
    <x v="0"/>
    <x v="53"/>
    <x v="0"/>
    <x v="0"/>
    <x v="0"/>
    <x v="0"/>
    <x v="0"/>
    <x v="0"/>
    <x v="0"/>
    <x v="0"/>
    <m/>
    <s v="7/19/2022 9:01:03 AM"/>
    <m/>
  </r>
  <r>
    <s v="22000247"/>
    <s v="07/28/2022"/>
    <s v="8:00"/>
    <s v="PM"/>
    <x v="1"/>
    <x v="0"/>
    <x v="0"/>
    <x v="1"/>
    <x v="1"/>
    <x v="1"/>
    <x v="1"/>
    <x v="1"/>
    <x v="1"/>
    <x v="0"/>
    <x v="0"/>
    <x v="0"/>
    <x v="0"/>
    <x v="84"/>
    <x v="18"/>
    <x v="2"/>
    <x v="1"/>
    <m/>
    <s v="8/12/2022 9:10:27 PM"/>
    <m/>
  </r>
  <r>
    <s v="22000465"/>
    <s v="09/06/2022"/>
    <s v="unknown"/>
    <s v="AM"/>
    <x v="0"/>
    <x v="0"/>
    <x v="0"/>
    <x v="0"/>
    <x v="0"/>
    <x v="20"/>
    <x v="0"/>
    <x v="0"/>
    <x v="20"/>
    <x v="0"/>
    <x v="0"/>
    <x v="1"/>
    <x v="0"/>
    <x v="0"/>
    <x v="0"/>
    <x v="0"/>
    <x v="0"/>
    <m/>
    <s v="9/8/2022 7:32:58 AM"/>
    <m/>
  </r>
  <r>
    <s v="22000368"/>
    <s v="08/31/2022"/>
    <s v="5:50"/>
    <s v="AM"/>
    <x v="0"/>
    <x v="0"/>
    <x v="0"/>
    <x v="4"/>
    <x v="4"/>
    <x v="93"/>
    <x v="4"/>
    <x v="0"/>
    <x v="91"/>
    <x v="0"/>
    <x v="0"/>
    <x v="18"/>
    <x v="0"/>
    <x v="0"/>
    <x v="0"/>
    <x v="0"/>
    <x v="0"/>
    <m/>
    <s v="8/31/2022 9:57:31 PM"/>
    <m/>
  </r>
  <r>
    <s v="22000312"/>
    <s v="08/22/2022"/>
    <s v="7:05"/>
    <s v="PM"/>
    <x v="0"/>
    <x v="0"/>
    <x v="0"/>
    <x v="10"/>
    <x v="10"/>
    <x v="89"/>
    <x v="13"/>
    <x v="0"/>
    <x v="87"/>
    <x v="0"/>
    <x v="0"/>
    <x v="25"/>
    <x v="0"/>
    <x v="0"/>
    <x v="0"/>
    <x v="0"/>
    <x v="0"/>
    <m/>
    <s v="8/23/2022 2:46:57 PM"/>
    <m/>
  </r>
  <r>
    <s v="22000090"/>
    <s v="07/18/2022"/>
    <s v="11:25"/>
    <s v="PM"/>
    <x v="0"/>
    <x v="0"/>
    <x v="0"/>
    <x v="10"/>
    <x v="10"/>
    <x v="89"/>
    <x v="13"/>
    <x v="0"/>
    <x v="87"/>
    <x v="0"/>
    <x v="0"/>
    <x v="25"/>
    <x v="0"/>
    <x v="0"/>
    <x v="0"/>
    <x v="0"/>
    <x v="0"/>
    <m/>
    <s v="7/19/2022 9:27:42 AM"/>
    <m/>
  </r>
  <r>
    <s v="22000412"/>
    <s v="09/06/2022"/>
    <s v="12:25"/>
    <s v="AM"/>
    <x v="0"/>
    <x v="0"/>
    <x v="0"/>
    <x v="1"/>
    <x v="1"/>
    <x v="10"/>
    <x v="1"/>
    <x v="0"/>
    <x v="10"/>
    <x v="0"/>
    <x v="0"/>
    <x v="7"/>
    <x v="0"/>
    <x v="0"/>
    <x v="0"/>
    <x v="0"/>
    <x v="0"/>
    <m/>
    <s v="9/6/2022 12:01:14 PM"/>
    <m/>
  </r>
  <r>
    <s v="22000070"/>
    <s v="07/18/2022"/>
    <s v="2:15"/>
    <s v="PM"/>
    <x v="0"/>
    <x v="0"/>
    <x v="0"/>
    <x v="1"/>
    <x v="1"/>
    <x v="22"/>
    <x v="1"/>
    <x v="0"/>
    <x v="22"/>
    <x v="0"/>
    <x v="0"/>
    <x v="0"/>
    <x v="0"/>
    <x v="0"/>
    <x v="0"/>
    <x v="0"/>
    <x v="0"/>
    <m/>
    <s v="7/19/2022 8:03:14 AM"/>
    <m/>
  </r>
  <r>
    <s v="22000265"/>
    <s v="07/28/2022"/>
    <s v="8:10"/>
    <s v="PM"/>
    <x v="1"/>
    <x v="0"/>
    <x v="0"/>
    <x v="1"/>
    <x v="1"/>
    <x v="57"/>
    <x v="1"/>
    <x v="1"/>
    <x v="57"/>
    <x v="0"/>
    <x v="0"/>
    <x v="7"/>
    <x v="0"/>
    <x v="85"/>
    <x v="4"/>
    <x v="1"/>
    <x v="4"/>
    <m/>
    <s v="8/12/2022 9:29:26 PM"/>
    <m/>
  </r>
  <r>
    <s v="22000421"/>
    <s v="09/06/2022"/>
    <s v="1005"/>
    <s v="AM"/>
    <x v="0"/>
    <x v="1"/>
    <x v="0"/>
    <x v="2"/>
    <x v="2"/>
    <x v="74"/>
    <x v="2"/>
    <x v="0"/>
    <x v="5"/>
    <x v="5"/>
    <x v="5"/>
    <x v="2"/>
    <x v="0"/>
    <x v="0"/>
    <x v="0"/>
    <x v="0"/>
    <x v="0"/>
    <m/>
    <s v="9/6/2022 3:18:23 PM"/>
    <m/>
  </r>
  <r>
    <s v="22000194"/>
    <s v="08/09/2022"/>
    <s v="20:34"/>
    <s v="PM"/>
    <x v="0"/>
    <x v="1"/>
    <x v="0"/>
    <x v="3"/>
    <x v="3"/>
    <x v="63"/>
    <x v="3"/>
    <x v="0"/>
    <x v="5"/>
    <x v="4"/>
    <x v="4"/>
    <x v="4"/>
    <x v="0"/>
    <x v="0"/>
    <x v="0"/>
    <x v="0"/>
    <x v="0"/>
    <m/>
    <s v="8/10/2022 10:30:19 AM"/>
    <m/>
  </r>
  <r>
    <s v="22000427"/>
    <s v="09/06/2022"/>
    <s v="1:20"/>
    <s v="AM"/>
    <x v="0"/>
    <x v="0"/>
    <x v="0"/>
    <x v="4"/>
    <x v="4"/>
    <x v="93"/>
    <x v="4"/>
    <x v="0"/>
    <x v="91"/>
    <x v="0"/>
    <x v="0"/>
    <x v="18"/>
    <x v="0"/>
    <x v="0"/>
    <x v="0"/>
    <x v="0"/>
    <x v="0"/>
    <m/>
    <s v="9/7/2022 8:14:10 AM"/>
    <m/>
  </r>
  <r>
    <s v="22000044"/>
    <s v="07/14/2022"/>
    <s v="12"/>
    <s v="AM"/>
    <x v="0"/>
    <x v="0"/>
    <x v="0"/>
    <x v="1"/>
    <x v="1"/>
    <x v="59"/>
    <x v="1"/>
    <x v="0"/>
    <x v="59"/>
    <x v="0"/>
    <x v="0"/>
    <x v="0"/>
    <x v="0"/>
    <x v="0"/>
    <x v="0"/>
    <x v="0"/>
    <x v="0"/>
    <m/>
    <s v="7/14/2022 11:59:34 AM"/>
    <m/>
  </r>
  <r>
    <s v="22000118"/>
    <s v="07/28/2022"/>
    <s v="9:41"/>
    <s v="PM"/>
    <x v="0"/>
    <x v="0"/>
    <x v="0"/>
    <x v="2"/>
    <x v="2"/>
    <x v="36"/>
    <x v="2"/>
    <x v="0"/>
    <x v="35"/>
    <x v="0"/>
    <x v="0"/>
    <x v="15"/>
    <x v="0"/>
    <x v="0"/>
    <x v="0"/>
    <x v="0"/>
    <x v="0"/>
    <m/>
    <s v="7/29/2022 10:20:37 AM"/>
    <m/>
  </r>
  <r>
    <s v="22000466"/>
    <s v="09/06/2022"/>
    <s v="unknown"/>
    <s v="AM"/>
    <x v="0"/>
    <x v="0"/>
    <x v="0"/>
    <x v="0"/>
    <x v="0"/>
    <x v="82"/>
    <x v="0"/>
    <x v="0"/>
    <x v="80"/>
    <x v="0"/>
    <x v="0"/>
    <x v="1"/>
    <x v="0"/>
    <x v="0"/>
    <x v="0"/>
    <x v="0"/>
    <x v="0"/>
    <m/>
    <s v="9/8/2022 7:33:57 AM"/>
    <m/>
  </r>
  <r>
    <s v="22000348"/>
    <s v="08/26/2022"/>
    <s v="unknown"/>
    <s v="PM"/>
    <x v="0"/>
    <x v="0"/>
    <x v="0"/>
    <x v="0"/>
    <x v="0"/>
    <x v="0"/>
    <x v="0"/>
    <x v="0"/>
    <x v="0"/>
    <x v="0"/>
    <x v="0"/>
    <x v="0"/>
    <x v="0"/>
    <x v="0"/>
    <x v="0"/>
    <x v="0"/>
    <x v="0"/>
    <m/>
    <s v="8/28/2022 3:13:41 PM"/>
    <m/>
  </r>
  <r>
    <s v="22000220"/>
    <s v="07/19/2022"/>
    <s v="1:45"/>
    <s v="AM"/>
    <x v="1"/>
    <x v="0"/>
    <x v="0"/>
    <x v="2"/>
    <x v="2"/>
    <x v="36"/>
    <x v="2"/>
    <x v="1"/>
    <x v="35"/>
    <x v="0"/>
    <x v="0"/>
    <x v="15"/>
    <x v="0"/>
    <x v="86"/>
    <x v="5"/>
    <x v="1"/>
    <x v="24"/>
    <m/>
    <s v="8/11/2022 2:07:37 PM"/>
    <m/>
  </r>
  <r>
    <s v="22000291"/>
    <s v="07/02/2022"/>
    <s v="2:15"/>
    <s v="AM"/>
    <x v="1"/>
    <x v="0"/>
    <x v="0"/>
    <x v="1"/>
    <x v="1"/>
    <x v="59"/>
    <x v="1"/>
    <x v="1"/>
    <x v="59"/>
    <x v="0"/>
    <x v="0"/>
    <x v="0"/>
    <x v="0"/>
    <x v="87"/>
    <x v="35"/>
    <x v="1"/>
    <x v="7"/>
    <m/>
    <s v="8/12/2022 9:54:38 PM"/>
    <m/>
  </r>
  <r>
    <s v="22000397"/>
    <s v="09/05/2022"/>
    <s v="17:55"/>
    <s v="PM"/>
    <x v="0"/>
    <x v="1"/>
    <x v="0"/>
    <x v="3"/>
    <x v="3"/>
    <x v="63"/>
    <x v="3"/>
    <x v="2"/>
    <x v="5"/>
    <x v="4"/>
    <x v="4"/>
    <x v="4"/>
    <x v="0"/>
    <x v="0"/>
    <x v="0"/>
    <x v="0"/>
    <x v="0"/>
    <m/>
    <s v="9/6/2022 10:21:55 AM"/>
    <m/>
  </r>
  <r>
    <s v="22000313"/>
    <s v="08/22/2022"/>
    <s v="6:40"/>
    <s v="PM"/>
    <x v="0"/>
    <x v="0"/>
    <x v="0"/>
    <x v="10"/>
    <x v="10"/>
    <x v="46"/>
    <x v="13"/>
    <x v="0"/>
    <x v="46"/>
    <x v="0"/>
    <x v="0"/>
    <x v="19"/>
    <x v="0"/>
    <x v="0"/>
    <x v="0"/>
    <x v="0"/>
    <x v="0"/>
    <m/>
    <s v="8/23/2022 2:49:39 PM"/>
    <m/>
  </r>
  <r>
    <s v="22000242"/>
    <s v="07/18/2022"/>
    <s v="2:05"/>
    <s v="PM"/>
    <x v="1"/>
    <x v="0"/>
    <x v="0"/>
    <x v="1"/>
    <x v="1"/>
    <x v="22"/>
    <x v="1"/>
    <x v="1"/>
    <x v="22"/>
    <x v="0"/>
    <x v="0"/>
    <x v="0"/>
    <x v="0"/>
    <x v="88"/>
    <x v="32"/>
    <x v="4"/>
    <x v="4"/>
    <m/>
    <s v="8/12/2022 9:05:10 PM"/>
    <m/>
  </r>
  <r>
    <s v="22000299"/>
    <s v="08/22/2022"/>
    <s v="8/22/2022 10:14:42"/>
    <s v="AM"/>
    <x v="0"/>
    <x v="2"/>
    <x v="0"/>
    <x v="3"/>
    <x v="3"/>
    <x v="63"/>
    <x v="3"/>
    <x v="0"/>
    <x v="5"/>
    <x v="4"/>
    <x v="4"/>
    <x v="4"/>
    <x v="0"/>
    <x v="0"/>
    <x v="0"/>
    <x v="0"/>
    <x v="0"/>
    <m/>
    <s v="8/22/2022 5:00:04 PM"/>
    <m/>
  </r>
  <r>
    <s v="22000115"/>
    <s v="07/28/2022"/>
    <s v="9:23"/>
    <s v="PM"/>
    <x v="0"/>
    <x v="0"/>
    <x v="0"/>
    <x v="2"/>
    <x v="2"/>
    <x v="11"/>
    <x v="2"/>
    <x v="0"/>
    <x v="11"/>
    <x v="0"/>
    <x v="0"/>
    <x v="8"/>
    <x v="0"/>
    <x v="0"/>
    <x v="0"/>
    <x v="0"/>
    <x v="0"/>
    <m/>
    <s v="7/29/2022 10:16:20 AM"/>
    <m/>
  </r>
  <r>
    <s v="22000017-1"/>
    <s v="07/06/2022"/>
    <s v="1:00"/>
    <s v="AM"/>
    <x v="1"/>
    <x v="0"/>
    <x v="0"/>
    <x v="6"/>
    <x v="6"/>
    <x v="92"/>
    <x v="6"/>
    <x v="1"/>
    <x v="90"/>
    <x v="0"/>
    <x v="0"/>
    <x v="9"/>
    <x v="0"/>
    <x v="89"/>
    <x v="3"/>
    <x v="2"/>
    <x v="17"/>
    <m/>
    <s v="8/4/2022 2:02:43 PM"/>
    <m/>
  </r>
  <r>
    <s v="22000104-1"/>
    <s v="07/19/2022"/>
    <s v="1:35"/>
    <s v="AM"/>
    <x v="1"/>
    <x v="0"/>
    <x v="0"/>
    <x v="6"/>
    <x v="6"/>
    <x v="92"/>
    <x v="6"/>
    <x v="1"/>
    <x v="90"/>
    <x v="0"/>
    <x v="0"/>
    <x v="9"/>
    <x v="0"/>
    <x v="90"/>
    <x v="13"/>
    <x v="1"/>
    <x v="7"/>
    <m/>
    <s v="8/4/2022 2:09:01 PM"/>
    <m/>
  </r>
  <r>
    <s v="22000236"/>
    <s v="07/18/2022"/>
    <s v="2:35"/>
    <s v="PM"/>
    <x v="1"/>
    <x v="0"/>
    <x v="0"/>
    <x v="1"/>
    <x v="1"/>
    <x v="62"/>
    <x v="1"/>
    <x v="1"/>
    <x v="62"/>
    <x v="0"/>
    <x v="0"/>
    <x v="0"/>
    <x v="0"/>
    <x v="91"/>
    <x v="32"/>
    <x v="6"/>
    <x v="3"/>
    <m/>
    <s v="8/12/2022 8:58:00 PM"/>
    <m/>
  </r>
  <r>
    <s v="22000470"/>
    <s v="08/31/2022"/>
    <s v="5:16"/>
    <s v="AM"/>
    <x v="1"/>
    <x v="0"/>
    <x v="0"/>
    <x v="3"/>
    <x v="3"/>
    <x v="31"/>
    <x v="3"/>
    <x v="1"/>
    <x v="30"/>
    <x v="0"/>
    <x v="0"/>
    <x v="5"/>
    <x v="0"/>
    <x v="45"/>
    <x v="24"/>
    <x v="1"/>
    <x v="11"/>
    <m/>
    <s v="9/9/2022 12:34:33 PM"/>
    <m/>
  </r>
  <r>
    <s v="22000394"/>
    <s v="09/05/2022"/>
    <s v="17:24"/>
    <s v="PM"/>
    <x v="0"/>
    <x v="0"/>
    <x v="0"/>
    <x v="3"/>
    <x v="3"/>
    <x v="47"/>
    <x v="3"/>
    <x v="2"/>
    <x v="47"/>
    <x v="0"/>
    <x v="0"/>
    <x v="5"/>
    <x v="0"/>
    <x v="0"/>
    <x v="0"/>
    <x v="0"/>
    <x v="0"/>
    <m/>
    <s v="9/6/2022 10:19:36 AM"/>
    <m/>
  </r>
  <r>
    <s v="22000088"/>
    <s v="07/18/2022"/>
    <s v="11:24"/>
    <s v="PM"/>
    <x v="0"/>
    <x v="0"/>
    <x v="0"/>
    <x v="10"/>
    <x v="10"/>
    <x v="46"/>
    <x v="13"/>
    <x v="0"/>
    <x v="46"/>
    <x v="0"/>
    <x v="0"/>
    <x v="19"/>
    <x v="0"/>
    <x v="0"/>
    <x v="0"/>
    <x v="0"/>
    <x v="0"/>
    <m/>
    <s v="7/19/2022 9:21:00 AM"/>
    <m/>
  </r>
  <r>
    <s v="22000112"/>
    <s v="07/28/2022"/>
    <s v="11:13"/>
    <s v="PM"/>
    <x v="0"/>
    <x v="0"/>
    <x v="0"/>
    <x v="2"/>
    <x v="2"/>
    <x v="60"/>
    <x v="2"/>
    <x v="0"/>
    <x v="60"/>
    <x v="0"/>
    <x v="0"/>
    <x v="21"/>
    <x v="0"/>
    <x v="0"/>
    <x v="0"/>
    <x v="0"/>
    <x v="0"/>
    <m/>
    <s v="7/29/2022 10:10:25 AM"/>
    <m/>
  </r>
  <r>
    <s v="22000019"/>
    <s v="07/06/2022"/>
    <s v="12:30"/>
    <s v="AM"/>
    <x v="0"/>
    <x v="0"/>
    <x v="0"/>
    <x v="4"/>
    <x v="4"/>
    <x v="93"/>
    <x v="4"/>
    <x v="0"/>
    <x v="91"/>
    <x v="0"/>
    <x v="0"/>
    <x v="18"/>
    <x v="0"/>
    <x v="0"/>
    <x v="0"/>
    <x v="0"/>
    <x v="0"/>
    <s v="The initial overflow data was being vetted by consultant staff.  This will not happen again."/>
    <s v="7/7/2022 11:28:37 AM"/>
    <m/>
  </r>
  <r>
    <s v="22000195"/>
    <s v="08/09/2022"/>
    <s v="19:01"/>
    <s v="PM"/>
    <x v="0"/>
    <x v="0"/>
    <x v="0"/>
    <x v="3"/>
    <x v="3"/>
    <x v="39"/>
    <x v="3"/>
    <x v="0"/>
    <x v="39"/>
    <x v="0"/>
    <x v="0"/>
    <x v="4"/>
    <x v="0"/>
    <x v="0"/>
    <x v="0"/>
    <x v="0"/>
    <x v="0"/>
    <m/>
    <s v="8/10/2022 10:33:23 AM"/>
    <m/>
  </r>
  <r>
    <s v="22000239"/>
    <s v="07/28/2022"/>
    <s v="8:10"/>
    <s v="PM"/>
    <x v="1"/>
    <x v="0"/>
    <x v="0"/>
    <x v="1"/>
    <x v="1"/>
    <x v="40"/>
    <x v="1"/>
    <x v="1"/>
    <x v="40"/>
    <x v="0"/>
    <x v="0"/>
    <x v="0"/>
    <x v="0"/>
    <x v="92"/>
    <x v="18"/>
    <x v="1"/>
    <x v="11"/>
    <m/>
    <s v="8/12/2022 9:01:18 PM"/>
    <m/>
  </r>
  <r>
    <s v="22000201"/>
    <s v="08/09/2022"/>
    <s v="18;16"/>
    <s v="PM"/>
    <x v="0"/>
    <x v="0"/>
    <x v="0"/>
    <x v="3"/>
    <x v="3"/>
    <x v="28"/>
    <x v="3"/>
    <x v="0"/>
    <x v="27"/>
    <x v="0"/>
    <x v="0"/>
    <x v="4"/>
    <x v="0"/>
    <x v="0"/>
    <x v="0"/>
    <x v="0"/>
    <x v="0"/>
    <m/>
    <s v="8/10/2022 10:44:48 AM"/>
    <m/>
  </r>
  <r>
    <s v="22000417"/>
    <s v="09/06/2022"/>
    <s v="1:50"/>
    <s v="AM"/>
    <x v="0"/>
    <x v="0"/>
    <x v="0"/>
    <x v="1"/>
    <x v="1"/>
    <x v="23"/>
    <x v="1"/>
    <x v="0"/>
    <x v="23"/>
    <x v="0"/>
    <x v="0"/>
    <x v="7"/>
    <x v="0"/>
    <x v="0"/>
    <x v="0"/>
    <x v="0"/>
    <x v="0"/>
    <m/>
    <s v="9/6/2022 12:07:28 PM"/>
    <m/>
  </r>
  <r>
    <s v="22000347"/>
    <s v="08/26/2022"/>
    <s v="unknown"/>
    <s v="PM"/>
    <x v="0"/>
    <x v="0"/>
    <x v="0"/>
    <x v="0"/>
    <x v="0"/>
    <x v="51"/>
    <x v="0"/>
    <x v="0"/>
    <x v="51"/>
    <x v="0"/>
    <x v="0"/>
    <x v="0"/>
    <x v="0"/>
    <x v="0"/>
    <x v="0"/>
    <x v="0"/>
    <x v="0"/>
    <m/>
    <s v="8/28/2022 3:12:02 PM"/>
    <m/>
  </r>
  <r>
    <s v="22000471"/>
    <s v="08/05/2022"/>
    <s v="3:32"/>
    <s v="PM"/>
    <x v="1"/>
    <x v="1"/>
    <x v="0"/>
    <x v="2"/>
    <x v="2"/>
    <x v="74"/>
    <x v="2"/>
    <x v="1"/>
    <x v="5"/>
    <x v="5"/>
    <x v="5"/>
    <x v="2"/>
    <x v="0"/>
    <x v="93"/>
    <x v="39"/>
    <x v="4"/>
    <x v="15"/>
    <m/>
    <s v="9/9/2022 4:56:40 PM"/>
    <m/>
  </r>
  <r>
    <s v="22000149"/>
    <s v="07/28/2022"/>
    <s v="unknown"/>
    <s v="PM"/>
    <x v="0"/>
    <x v="0"/>
    <x v="0"/>
    <x v="0"/>
    <x v="0"/>
    <x v="94"/>
    <x v="0"/>
    <x v="0"/>
    <x v="92"/>
    <x v="0"/>
    <x v="0"/>
    <x v="28"/>
    <x v="0"/>
    <x v="0"/>
    <x v="0"/>
    <x v="0"/>
    <x v="0"/>
    <m/>
    <s v="8/2/2022 2:12:53 PM"/>
    <m/>
  </r>
  <r>
    <s v="22000249"/>
    <s v="07/12/2022"/>
    <s v="6:05"/>
    <s v="PM"/>
    <x v="1"/>
    <x v="0"/>
    <x v="0"/>
    <x v="1"/>
    <x v="1"/>
    <x v="27"/>
    <x v="1"/>
    <x v="1"/>
    <x v="26"/>
    <x v="0"/>
    <x v="0"/>
    <x v="0"/>
    <x v="0"/>
    <x v="94"/>
    <x v="30"/>
    <x v="8"/>
    <x v="5"/>
    <m/>
    <s v="8/12/2022 9:12:16 PM"/>
    <m/>
  </r>
  <r>
    <s v="22000067"/>
    <s v="07/15/2022"/>
    <s v="8:00"/>
    <s v="AM"/>
    <x v="0"/>
    <x v="0"/>
    <x v="0"/>
    <x v="10"/>
    <x v="10"/>
    <x v="46"/>
    <x v="13"/>
    <x v="0"/>
    <x v="46"/>
    <x v="0"/>
    <x v="0"/>
    <x v="19"/>
    <x v="0"/>
    <x v="0"/>
    <x v="0"/>
    <x v="0"/>
    <x v="0"/>
    <m/>
    <s v="7/15/2022 1:22:27 PM"/>
    <m/>
  </r>
  <r>
    <s v="22000054"/>
    <s v="07/13/2022"/>
    <s v="unknown"/>
    <s v="PM"/>
    <x v="0"/>
    <x v="0"/>
    <x v="0"/>
    <x v="0"/>
    <x v="0"/>
    <x v="0"/>
    <x v="0"/>
    <x v="0"/>
    <x v="0"/>
    <x v="0"/>
    <x v="0"/>
    <x v="0"/>
    <x v="0"/>
    <x v="0"/>
    <x v="0"/>
    <x v="0"/>
    <x v="0"/>
    <m/>
    <s v="7/14/2022 1:37:04 PM"/>
    <m/>
  </r>
  <r>
    <s v="22000338"/>
    <s v="08/23/2022"/>
    <s v="unknown"/>
    <s v="PM"/>
    <x v="0"/>
    <x v="0"/>
    <x v="0"/>
    <x v="0"/>
    <x v="0"/>
    <x v="66"/>
    <x v="0"/>
    <x v="0"/>
    <x v="65"/>
    <x v="0"/>
    <x v="0"/>
    <x v="1"/>
    <x v="0"/>
    <x v="0"/>
    <x v="0"/>
    <x v="0"/>
    <x v="0"/>
    <m/>
    <s v="8/25/2022 1:25:38 PM"/>
    <m/>
  </r>
  <r>
    <s v="22000355"/>
    <s v="07/13/2022"/>
    <s v="8:00"/>
    <s v="PM"/>
    <x v="1"/>
    <x v="0"/>
    <x v="0"/>
    <x v="4"/>
    <x v="4"/>
    <x v="19"/>
    <x v="4"/>
    <x v="1"/>
    <x v="19"/>
    <x v="0"/>
    <x v="0"/>
    <x v="6"/>
    <x v="0"/>
    <x v="5"/>
    <x v="8"/>
    <x v="2"/>
    <x v="2"/>
    <m/>
    <s v="8/29/2022 7:20:46 AM"/>
    <m/>
  </r>
  <r>
    <s v="22000437"/>
    <s v="08/11/2022"/>
    <s v="10:35"/>
    <s v="PM"/>
    <x v="1"/>
    <x v="0"/>
    <x v="0"/>
    <x v="1"/>
    <x v="1"/>
    <x v="27"/>
    <x v="1"/>
    <x v="1"/>
    <x v="26"/>
    <x v="0"/>
    <x v="0"/>
    <x v="0"/>
    <x v="0"/>
    <x v="95"/>
    <x v="36"/>
    <x v="1"/>
    <x v="6"/>
    <m/>
    <s v="9/7/2022 1:58:03 PM"/>
    <m/>
  </r>
  <r>
    <s v="22000219"/>
    <s v="07/19/2022"/>
    <s v="1:42"/>
    <s v="AM"/>
    <x v="1"/>
    <x v="0"/>
    <x v="0"/>
    <x v="2"/>
    <x v="2"/>
    <x v="61"/>
    <x v="2"/>
    <x v="1"/>
    <x v="61"/>
    <x v="0"/>
    <x v="0"/>
    <x v="2"/>
    <x v="0"/>
    <x v="96"/>
    <x v="5"/>
    <x v="1"/>
    <x v="25"/>
    <m/>
    <s v="8/11/2022 2:06:14 PM"/>
    <m/>
  </r>
  <r>
    <s v="22000290"/>
    <s v="07/28/2022"/>
    <s v="7:05"/>
    <s v="PM"/>
    <x v="1"/>
    <x v="0"/>
    <x v="0"/>
    <x v="1"/>
    <x v="1"/>
    <x v="80"/>
    <x v="1"/>
    <x v="1"/>
    <x v="78"/>
    <x v="0"/>
    <x v="0"/>
    <x v="7"/>
    <x v="0"/>
    <x v="97"/>
    <x v="4"/>
    <x v="2"/>
    <x v="10"/>
    <m/>
    <s v="8/12/2022 9:53:45 PM"/>
    <m/>
  </r>
  <r>
    <s v="22000279"/>
    <s v="07/28/2022"/>
    <s v="8:05"/>
    <s v="PM"/>
    <x v="1"/>
    <x v="0"/>
    <x v="0"/>
    <x v="1"/>
    <x v="1"/>
    <x v="12"/>
    <x v="1"/>
    <x v="1"/>
    <x v="12"/>
    <x v="0"/>
    <x v="0"/>
    <x v="1"/>
    <x v="0"/>
    <x v="98"/>
    <x v="4"/>
    <x v="1"/>
    <x v="17"/>
    <m/>
    <s v="8/12/2022 9:42:50 PM"/>
    <m/>
  </r>
  <r>
    <s v="22000083"/>
    <s v="07/19/2022"/>
    <s v="12:05"/>
    <s v="AM"/>
    <x v="0"/>
    <x v="0"/>
    <x v="0"/>
    <x v="1"/>
    <x v="1"/>
    <x v="34"/>
    <x v="1"/>
    <x v="0"/>
    <x v="33"/>
    <x v="0"/>
    <x v="0"/>
    <x v="0"/>
    <x v="0"/>
    <x v="0"/>
    <x v="0"/>
    <x v="0"/>
    <x v="0"/>
    <m/>
    <s v="7/19/2022 9:03:24 AM"/>
    <m/>
  </r>
  <r>
    <s v="22000246"/>
    <s v="07/18/2022"/>
    <s v="11:50"/>
    <s v="PM"/>
    <x v="1"/>
    <x v="0"/>
    <x v="0"/>
    <x v="1"/>
    <x v="1"/>
    <x v="1"/>
    <x v="1"/>
    <x v="1"/>
    <x v="1"/>
    <x v="0"/>
    <x v="0"/>
    <x v="0"/>
    <x v="0"/>
    <x v="99"/>
    <x v="32"/>
    <x v="2"/>
    <x v="3"/>
    <m/>
    <s v="8/12/2022 9:09:25 PM"/>
    <m/>
  </r>
  <r>
    <s v="22000281"/>
    <s v="07/12/2022"/>
    <s v="6:10"/>
    <s v="PM"/>
    <x v="1"/>
    <x v="0"/>
    <x v="0"/>
    <x v="1"/>
    <x v="1"/>
    <x v="23"/>
    <x v="1"/>
    <x v="1"/>
    <x v="23"/>
    <x v="0"/>
    <x v="0"/>
    <x v="7"/>
    <x v="0"/>
    <x v="100"/>
    <x v="38"/>
    <x v="1"/>
    <x v="1"/>
    <m/>
    <s v="8/12/2022 9:45:03 PM"/>
    <m/>
  </r>
  <r>
    <s v="22000462"/>
    <s v="09/06/2022"/>
    <s v="unknown"/>
    <s v="AM"/>
    <x v="0"/>
    <x v="3"/>
    <x v="0"/>
    <x v="0"/>
    <x v="0"/>
    <x v="0"/>
    <x v="0"/>
    <x v="0"/>
    <x v="0"/>
    <x v="0"/>
    <x v="0"/>
    <x v="0"/>
    <x v="0"/>
    <x v="0"/>
    <x v="0"/>
    <x v="0"/>
    <x v="0"/>
    <m/>
    <s v="9/8/2022 7:30:18 AM"/>
    <m/>
  </r>
  <r>
    <s v="22000102"/>
    <s v="07/19/2022"/>
    <s v="1:48"/>
    <s v="AM"/>
    <x v="0"/>
    <x v="0"/>
    <x v="0"/>
    <x v="6"/>
    <x v="6"/>
    <x v="95"/>
    <x v="6"/>
    <x v="0"/>
    <x v="93"/>
    <x v="0"/>
    <x v="0"/>
    <x v="2"/>
    <x v="0"/>
    <x v="0"/>
    <x v="0"/>
    <x v="0"/>
    <x v="0"/>
    <m/>
    <s v="7/19/2022 1:03:52 PM"/>
    <m/>
  </r>
  <r>
    <s v="22000169"/>
    <s v="08/08/2022"/>
    <s v="unknown"/>
    <s v="PM"/>
    <x v="0"/>
    <x v="0"/>
    <x v="0"/>
    <x v="0"/>
    <x v="0"/>
    <x v="51"/>
    <x v="0"/>
    <x v="0"/>
    <x v="51"/>
    <x v="0"/>
    <x v="0"/>
    <x v="0"/>
    <x v="0"/>
    <x v="0"/>
    <x v="0"/>
    <x v="0"/>
    <x v="0"/>
    <m/>
    <s v="8/9/2022 1:24:01 PM"/>
    <m/>
  </r>
  <r>
    <s v="22000165"/>
    <s v="08/08/2022"/>
    <s v="10:14"/>
    <s v="PM"/>
    <x v="0"/>
    <x v="0"/>
    <x v="0"/>
    <x v="5"/>
    <x v="5"/>
    <x v="96"/>
    <x v="5"/>
    <x v="0"/>
    <x v="94"/>
    <x v="0"/>
    <x v="0"/>
    <x v="0"/>
    <x v="0"/>
    <x v="0"/>
    <x v="0"/>
    <x v="0"/>
    <x v="0"/>
    <m/>
    <s v="8/9/2022 10:58:16 AM"/>
    <m/>
  </r>
  <r>
    <s v="22000226"/>
    <s v="07/28/2022"/>
    <s v="9:41"/>
    <s v="PM"/>
    <x v="1"/>
    <x v="0"/>
    <x v="0"/>
    <x v="2"/>
    <x v="2"/>
    <x v="36"/>
    <x v="2"/>
    <x v="1"/>
    <x v="35"/>
    <x v="0"/>
    <x v="0"/>
    <x v="15"/>
    <x v="0"/>
    <x v="101"/>
    <x v="22"/>
    <x v="1"/>
    <x v="4"/>
    <m/>
    <s v="8/11/2022 2:22:39 PM"/>
    <m/>
  </r>
  <r>
    <s v="22000308"/>
    <s v="08/22/2022"/>
    <s v="3:15"/>
    <s v="PM"/>
    <x v="0"/>
    <x v="0"/>
    <x v="0"/>
    <x v="4"/>
    <x v="4"/>
    <x v="33"/>
    <x v="4"/>
    <x v="0"/>
    <x v="32"/>
    <x v="0"/>
    <x v="0"/>
    <x v="14"/>
    <x v="0"/>
    <x v="0"/>
    <x v="0"/>
    <x v="0"/>
    <x v="0"/>
    <m/>
    <s v="8/23/2022 10:09:24 AM"/>
    <m/>
  </r>
  <r>
    <s v="22000237"/>
    <s v="07/28/2022"/>
    <s v="8:00"/>
    <s v="PM"/>
    <x v="1"/>
    <x v="0"/>
    <x v="0"/>
    <x v="1"/>
    <x v="1"/>
    <x v="62"/>
    <x v="1"/>
    <x v="1"/>
    <x v="62"/>
    <x v="0"/>
    <x v="0"/>
    <x v="0"/>
    <x v="0"/>
    <x v="102"/>
    <x v="18"/>
    <x v="8"/>
    <x v="6"/>
    <m/>
    <s v="8/12/2022 8:59:05 PM"/>
    <m/>
  </r>
  <r>
    <s v="22000250"/>
    <s v="07/18/2022"/>
    <s v="11:50"/>
    <s v="PM"/>
    <x v="1"/>
    <x v="0"/>
    <x v="0"/>
    <x v="1"/>
    <x v="1"/>
    <x v="27"/>
    <x v="1"/>
    <x v="1"/>
    <x v="26"/>
    <x v="0"/>
    <x v="0"/>
    <x v="0"/>
    <x v="0"/>
    <x v="103"/>
    <x v="32"/>
    <x v="2"/>
    <x v="17"/>
    <m/>
    <s v="8/12/2022 9:13:30 PM"/>
    <m/>
  </r>
  <r>
    <s v="22000235"/>
    <s v="07/12/2022"/>
    <s v="6:05"/>
    <s v="PM"/>
    <x v="1"/>
    <x v="0"/>
    <x v="0"/>
    <x v="1"/>
    <x v="1"/>
    <x v="62"/>
    <x v="1"/>
    <x v="1"/>
    <x v="62"/>
    <x v="0"/>
    <x v="0"/>
    <x v="0"/>
    <x v="0"/>
    <x v="104"/>
    <x v="30"/>
    <x v="9"/>
    <x v="26"/>
    <m/>
    <s v="8/12/2022 8:56:55 PM"/>
    <m/>
  </r>
  <r>
    <s v="22000302"/>
    <s v="08/22/2022"/>
    <s v="4:00"/>
    <s v="PM"/>
    <x v="0"/>
    <x v="0"/>
    <x v="0"/>
    <x v="1"/>
    <x v="1"/>
    <x v="62"/>
    <x v="1"/>
    <x v="0"/>
    <x v="62"/>
    <x v="0"/>
    <x v="0"/>
    <x v="0"/>
    <x v="0"/>
    <x v="0"/>
    <x v="0"/>
    <x v="0"/>
    <x v="0"/>
    <m/>
    <s v="8/23/2022 9:04:04 AM"/>
    <m/>
  </r>
  <r>
    <s v="22000080"/>
    <s v="07/18/2022"/>
    <s v="23:30"/>
    <s v="PM"/>
    <x v="0"/>
    <x v="0"/>
    <x v="0"/>
    <x v="1"/>
    <x v="1"/>
    <x v="59"/>
    <x v="1"/>
    <x v="0"/>
    <x v="59"/>
    <x v="0"/>
    <x v="0"/>
    <x v="0"/>
    <x v="0"/>
    <x v="0"/>
    <x v="0"/>
    <x v="0"/>
    <x v="0"/>
    <m/>
    <s v="7/19/2022 8:58:28 AM"/>
    <m/>
  </r>
  <r>
    <s v="22000369"/>
    <s v="08/31/2022"/>
    <s v="6:00"/>
    <s v="AM"/>
    <x v="0"/>
    <x v="0"/>
    <x v="0"/>
    <x v="4"/>
    <x v="4"/>
    <x v="58"/>
    <x v="4"/>
    <x v="0"/>
    <x v="58"/>
    <x v="0"/>
    <x v="0"/>
    <x v="17"/>
    <x v="0"/>
    <x v="0"/>
    <x v="0"/>
    <x v="0"/>
    <x v="0"/>
    <m/>
    <s v="8/31/2022 10:00:06 PM"/>
    <m/>
  </r>
  <r>
    <s v="22000060"/>
    <s v="07/13/2022"/>
    <s v="unknown"/>
    <s v="PM"/>
    <x v="0"/>
    <x v="0"/>
    <x v="0"/>
    <x v="0"/>
    <x v="0"/>
    <x v="2"/>
    <x v="0"/>
    <x v="0"/>
    <x v="2"/>
    <x v="0"/>
    <x v="0"/>
    <x v="1"/>
    <x v="0"/>
    <x v="0"/>
    <x v="0"/>
    <x v="0"/>
    <x v="0"/>
    <m/>
    <s v="7/14/2022 1:45:11 PM"/>
    <m/>
  </r>
  <r>
    <s v="22000385"/>
    <s v="09/05/2022"/>
    <s v="0711"/>
    <s v="AM"/>
    <x v="0"/>
    <x v="0"/>
    <x v="0"/>
    <x v="2"/>
    <x v="2"/>
    <x v="75"/>
    <x v="2"/>
    <x v="0"/>
    <x v="73"/>
    <x v="0"/>
    <x v="0"/>
    <x v="2"/>
    <x v="0"/>
    <x v="0"/>
    <x v="0"/>
    <x v="0"/>
    <x v="0"/>
    <m/>
    <s v="9/5/2022 8:24:13 PM"/>
    <m/>
  </r>
  <r>
    <s v="22000413"/>
    <s v="09/05/2022"/>
    <s v="11:30"/>
    <s v="PM"/>
    <x v="0"/>
    <x v="0"/>
    <x v="0"/>
    <x v="1"/>
    <x v="1"/>
    <x v="80"/>
    <x v="1"/>
    <x v="0"/>
    <x v="78"/>
    <x v="0"/>
    <x v="0"/>
    <x v="7"/>
    <x v="0"/>
    <x v="0"/>
    <x v="0"/>
    <x v="0"/>
    <x v="0"/>
    <m/>
    <s v="9/6/2022 12:02:38 PM"/>
    <m/>
  </r>
  <r>
    <s v="22000251"/>
    <s v="07/28/2022"/>
    <s v="7:55"/>
    <s v="PM"/>
    <x v="1"/>
    <x v="0"/>
    <x v="0"/>
    <x v="1"/>
    <x v="1"/>
    <x v="27"/>
    <x v="1"/>
    <x v="1"/>
    <x v="26"/>
    <x v="0"/>
    <x v="0"/>
    <x v="0"/>
    <x v="0"/>
    <x v="105"/>
    <x v="18"/>
    <x v="2"/>
    <x v="11"/>
    <m/>
    <s v="8/12/2022 9:14:28 PM"/>
    <m/>
  </r>
  <r>
    <s v="22000203-2"/>
    <s v="08/09/2022"/>
    <s v="18:22"/>
    <s v="PM"/>
    <x v="1"/>
    <x v="0"/>
    <x v="0"/>
    <x v="3"/>
    <x v="3"/>
    <x v="38"/>
    <x v="3"/>
    <x v="1"/>
    <x v="38"/>
    <x v="0"/>
    <x v="0"/>
    <x v="5"/>
    <x v="0"/>
    <x v="106"/>
    <x v="7"/>
    <x v="1"/>
    <x v="4"/>
    <m/>
    <s v="9/9/2022 10:06:58 AM"/>
    <m/>
  </r>
  <r>
    <s v="22000098"/>
    <s v="07/18/2022"/>
    <s v="unknown"/>
    <s v="PM"/>
    <x v="0"/>
    <x v="0"/>
    <x v="0"/>
    <x v="0"/>
    <x v="0"/>
    <x v="66"/>
    <x v="0"/>
    <x v="0"/>
    <x v="65"/>
    <x v="0"/>
    <x v="0"/>
    <x v="1"/>
    <x v="0"/>
    <x v="0"/>
    <x v="0"/>
    <x v="0"/>
    <x v="0"/>
    <m/>
    <s v="7/19/2022 12:38:26 PM"/>
    <m/>
  </r>
  <r>
    <s v="22000360"/>
    <s v="08/31/2022"/>
    <s v="12:10"/>
    <s v="AM"/>
    <x v="0"/>
    <x v="0"/>
    <x v="0"/>
    <x v="1"/>
    <x v="1"/>
    <x v="10"/>
    <x v="1"/>
    <x v="0"/>
    <x v="10"/>
    <x v="0"/>
    <x v="0"/>
    <x v="7"/>
    <x v="0"/>
    <x v="0"/>
    <x v="0"/>
    <x v="0"/>
    <x v="0"/>
    <m/>
    <s v="8/31/2022 9:41:39 AM"/>
    <m/>
  </r>
  <r>
    <s v="22000424"/>
    <s v="09/05/2022"/>
    <s v="9:15"/>
    <s v="PM"/>
    <x v="0"/>
    <x v="0"/>
    <x v="0"/>
    <x v="4"/>
    <x v="4"/>
    <x v="42"/>
    <x v="4"/>
    <x v="0"/>
    <x v="42"/>
    <x v="0"/>
    <x v="0"/>
    <x v="17"/>
    <x v="0"/>
    <x v="0"/>
    <x v="0"/>
    <x v="0"/>
    <x v="0"/>
    <m/>
    <s v="9/6/2022 3:22:14 PM"/>
    <m/>
  </r>
  <r>
    <s v="22000153"/>
    <s v="08/02/2022"/>
    <s v="3:14"/>
    <s v="PM"/>
    <x v="0"/>
    <x v="0"/>
    <x v="0"/>
    <x v="10"/>
    <x v="10"/>
    <x v="89"/>
    <x v="13"/>
    <x v="0"/>
    <x v="87"/>
    <x v="0"/>
    <x v="0"/>
    <x v="25"/>
    <x v="0"/>
    <x v="0"/>
    <x v="0"/>
    <x v="0"/>
    <x v="0"/>
    <m/>
    <s v="8/3/2022 9:40:44 AM"/>
    <m/>
  </r>
  <r>
    <s v="22000405"/>
    <s v="09/05/2022"/>
    <s v="7:55"/>
    <s v="PM"/>
    <x v="0"/>
    <x v="0"/>
    <x v="0"/>
    <x v="1"/>
    <x v="1"/>
    <x v="22"/>
    <x v="1"/>
    <x v="2"/>
    <x v="22"/>
    <x v="0"/>
    <x v="0"/>
    <x v="0"/>
    <x v="0"/>
    <x v="0"/>
    <x v="0"/>
    <x v="0"/>
    <x v="0"/>
    <m/>
    <s v="9/6/2022 11:46:36 AM"/>
    <m/>
  </r>
  <r>
    <s v="22000209-1"/>
    <s v="08/09/2022"/>
    <s v="18:26"/>
    <s v="PM"/>
    <x v="1"/>
    <x v="0"/>
    <x v="0"/>
    <x v="3"/>
    <x v="3"/>
    <x v="70"/>
    <x v="3"/>
    <x v="1"/>
    <x v="69"/>
    <x v="0"/>
    <x v="0"/>
    <x v="12"/>
    <x v="0"/>
    <x v="107"/>
    <x v="7"/>
    <x v="1"/>
    <x v="3"/>
    <m/>
    <s v="9/9/2022 10:20:06 AM"/>
    <m/>
  </r>
  <r>
    <s v="22000094"/>
    <s v="07/18/2022"/>
    <s v="unknown"/>
    <s v="PM"/>
    <x v="0"/>
    <x v="0"/>
    <x v="0"/>
    <x v="0"/>
    <x v="0"/>
    <x v="0"/>
    <x v="0"/>
    <x v="0"/>
    <x v="0"/>
    <x v="0"/>
    <x v="0"/>
    <x v="0"/>
    <x v="0"/>
    <x v="0"/>
    <x v="0"/>
    <x v="0"/>
    <x v="0"/>
    <m/>
    <s v="7/19/2022 12:32:01 PM"/>
    <m/>
  </r>
  <r>
    <s v="22000136"/>
    <s v="07/28/2022"/>
    <s v="7:15"/>
    <s v="PM"/>
    <x v="0"/>
    <x v="0"/>
    <x v="0"/>
    <x v="1"/>
    <x v="1"/>
    <x v="80"/>
    <x v="1"/>
    <x v="0"/>
    <x v="78"/>
    <x v="0"/>
    <x v="0"/>
    <x v="7"/>
    <x v="0"/>
    <x v="0"/>
    <x v="0"/>
    <x v="0"/>
    <x v="0"/>
    <m/>
    <s v="7/29/2022 3:31:58 PM"/>
    <m/>
  </r>
  <r>
    <s v="22000373"/>
    <s v="08/31/2022"/>
    <s v="6:05"/>
    <s v="AM"/>
    <x v="0"/>
    <x v="0"/>
    <x v="0"/>
    <x v="4"/>
    <x v="4"/>
    <x v="19"/>
    <x v="4"/>
    <x v="0"/>
    <x v="19"/>
    <x v="0"/>
    <x v="0"/>
    <x v="6"/>
    <x v="0"/>
    <x v="0"/>
    <x v="0"/>
    <x v="0"/>
    <x v="0"/>
    <m/>
    <s v="8/31/2022 10:07:47 PM"/>
    <m/>
  </r>
  <r>
    <s v="22000175"/>
    <s v="08/09/2022"/>
    <s v="1:24"/>
    <s v="PM"/>
    <x v="0"/>
    <x v="0"/>
    <x v="0"/>
    <x v="10"/>
    <x v="10"/>
    <x v="46"/>
    <x v="13"/>
    <x v="0"/>
    <x v="46"/>
    <x v="0"/>
    <x v="0"/>
    <x v="19"/>
    <x v="0"/>
    <x v="0"/>
    <x v="0"/>
    <x v="0"/>
    <x v="0"/>
    <m/>
    <s v="8/10/2022 6:15:58 AM"/>
    <m/>
  </r>
  <r>
    <s v="22000455"/>
    <s v="08/31/2022"/>
    <s v="12:00"/>
    <s v="AM"/>
    <x v="1"/>
    <x v="0"/>
    <x v="0"/>
    <x v="1"/>
    <x v="1"/>
    <x v="29"/>
    <x v="1"/>
    <x v="1"/>
    <x v="28"/>
    <x v="0"/>
    <x v="0"/>
    <x v="7"/>
    <x v="0"/>
    <x v="108"/>
    <x v="5"/>
    <x v="1"/>
    <x v="1"/>
    <m/>
    <s v="9/7/2022 2:13:03 PM"/>
    <m/>
  </r>
  <r>
    <s v="22000117"/>
    <s v="07/28/2022"/>
    <s v="9:37"/>
    <s v="PM"/>
    <x v="0"/>
    <x v="0"/>
    <x v="0"/>
    <x v="2"/>
    <x v="2"/>
    <x v="61"/>
    <x v="2"/>
    <x v="0"/>
    <x v="61"/>
    <x v="0"/>
    <x v="0"/>
    <x v="2"/>
    <x v="0"/>
    <x v="0"/>
    <x v="0"/>
    <x v="0"/>
    <x v="0"/>
    <m/>
    <s v="7/29/2022 10:19:09 AM"/>
    <m/>
  </r>
  <r>
    <s v="22000422"/>
    <s v="09/05/2022"/>
    <s v="8:50"/>
    <s v="PM"/>
    <x v="0"/>
    <x v="0"/>
    <x v="0"/>
    <x v="4"/>
    <x v="4"/>
    <x v="93"/>
    <x v="4"/>
    <x v="0"/>
    <x v="91"/>
    <x v="0"/>
    <x v="0"/>
    <x v="18"/>
    <x v="0"/>
    <x v="0"/>
    <x v="0"/>
    <x v="0"/>
    <x v="0"/>
    <m/>
    <s v="9/6/2022 3:18:35 PM"/>
    <m/>
  </r>
  <r>
    <s v="22000283"/>
    <s v="07/28/2022"/>
    <s v="8:05"/>
    <s v="PM"/>
    <x v="1"/>
    <x v="0"/>
    <x v="0"/>
    <x v="1"/>
    <x v="1"/>
    <x v="23"/>
    <x v="1"/>
    <x v="1"/>
    <x v="23"/>
    <x v="0"/>
    <x v="0"/>
    <x v="7"/>
    <x v="0"/>
    <x v="109"/>
    <x v="4"/>
    <x v="1"/>
    <x v="11"/>
    <m/>
    <s v="8/12/2022 9:47:05 PM"/>
    <m/>
  </r>
  <r>
    <s v="22000387"/>
    <s v="09/05/2022"/>
    <s v="4:54"/>
    <s v="AM"/>
    <x v="0"/>
    <x v="0"/>
    <x v="0"/>
    <x v="6"/>
    <x v="6"/>
    <x v="37"/>
    <x v="6"/>
    <x v="0"/>
    <x v="36"/>
    <x v="0"/>
    <x v="0"/>
    <x v="2"/>
    <x v="0"/>
    <x v="0"/>
    <x v="0"/>
    <x v="0"/>
    <x v="0"/>
    <m/>
    <s v="9/6/2022 8:08:42 AM"/>
    <m/>
  </r>
  <r>
    <s v="22000349"/>
    <s v="08/26/2022"/>
    <s v="unknown"/>
    <s v="PM"/>
    <x v="0"/>
    <x v="0"/>
    <x v="0"/>
    <x v="0"/>
    <x v="0"/>
    <x v="66"/>
    <x v="0"/>
    <x v="0"/>
    <x v="65"/>
    <x v="0"/>
    <x v="0"/>
    <x v="1"/>
    <x v="0"/>
    <x v="0"/>
    <x v="0"/>
    <x v="0"/>
    <x v="0"/>
    <m/>
    <s v="8/28/2022 3:15:23 PM"/>
    <m/>
  </r>
  <r>
    <s v="22000407"/>
    <s v="09/05/2022"/>
    <s v="9:00"/>
    <s v="PM"/>
    <x v="0"/>
    <x v="0"/>
    <x v="0"/>
    <x v="1"/>
    <x v="1"/>
    <x v="62"/>
    <x v="1"/>
    <x v="2"/>
    <x v="62"/>
    <x v="0"/>
    <x v="0"/>
    <x v="0"/>
    <x v="0"/>
    <x v="0"/>
    <x v="0"/>
    <x v="0"/>
    <x v="0"/>
    <m/>
    <s v="9/6/2022 11:49:21 AM"/>
    <m/>
  </r>
  <r>
    <s v="22000390"/>
    <s v="09/05/2022"/>
    <s v="15:52"/>
    <s v="PM"/>
    <x v="0"/>
    <x v="0"/>
    <x v="0"/>
    <x v="3"/>
    <x v="3"/>
    <x v="31"/>
    <x v="3"/>
    <x v="2"/>
    <x v="30"/>
    <x v="0"/>
    <x v="0"/>
    <x v="5"/>
    <x v="0"/>
    <x v="0"/>
    <x v="0"/>
    <x v="0"/>
    <x v="0"/>
    <m/>
    <s v="9/6/2022 10:09:34 AM"/>
    <m/>
  </r>
  <r>
    <s v="22000441"/>
    <s v="08/11/2022"/>
    <s v="10:45"/>
    <s v="PM"/>
    <x v="1"/>
    <x v="0"/>
    <x v="0"/>
    <x v="1"/>
    <x v="1"/>
    <x v="53"/>
    <x v="1"/>
    <x v="1"/>
    <x v="53"/>
    <x v="0"/>
    <x v="0"/>
    <x v="0"/>
    <x v="0"/>
    <x v="110"/>
    <x v="36"/>
    <x v="2"/>
    <x v="3"/>
    <m/>
    <s v="9/7/2022 2:01:08 PM"/>
    <m/>
  </r>
  <r>
    <s v="22000288"/>
    <s v="07/12/2022"/>
    <s v="5:10"/>
    <s v="PM"/>
    <x v="1"/>
    <x v="0"/>
    <x v="0"/>
    <x v="1"/>
    <x v="1"/>
    <x v="80"/>
    <x v="1"/>
    <x v="1"/>
    <x v="78"/>
    <x v="0"/>
    <x v="0"/>
    <x v="7"/>
    <x v="0"/>
    <x v="111"/>
    <x v="38"/>
    <x v="1"/>
    <x v="11"/>
    <m/>
    <s v="8/12/2022 9:51:54 PM"/>
    <m/>
  </r>
  <r>
    <s v="22000139"/>
    <s v="07/28/2022"/>
    <s v="unknown"/>
    <s v="PM"/>
    <x v="0"/>
    <x v="0"/>
    <x v="0"/>
    <x v="0"/>
    <x v="0"/>
    <x v="51"/>
    <x v="0"/>
    <x v="0"/>
    <x v="51"/>
    <x v="0"/>
    <x v="0"/>
    <x v="0"/>
    <x v="0"/>
    <x v="0"/>
    <x v="0"/>
    <x v="0"/>
    <x v="0"/>
    <m/>
    <s v="7/30/2022 9:17:20 AM"/>
    <m/>
  </r>
  <r>
    <s v="22000202-1"/>
    <s v="08/09/2022"/>
    <s v="18:41"/>
    <s v="PM"/>
    <x v="1"/>
    <x v="0"/>
    <x v="0"/>
    <x v="3"/>
    <x v="3"/>
    <x v="25"/>
    <x v="3"/>
    <x v="1"/>
    <x v="24"/>
    <x v="0"/>
    <x v="0"/>
    <x v="12"/>
    <x v="0"/>
    <x v="112"/>
    <x v="7"/>
    <x v="1"/>
    <x v="5"/>
    <m/>
    <s v="9/9/2022 9:58:46 AM"/>
    <m/>
  </r>
  <r>
    <s v="22000253"/>
    <s v="07/18/2022"/>
    <s v="1:45"/>
    <s v="PM"/>
    <x v="1"/>
    <x v="0"/>
    <x v="0"/>
    <x v="1"/>
    <x v="1"/>
    <x v="97"/>
    <x v="1"/>
    <x v="1"/>
    <x v="33"/>
    <x v="0"/>
    <x v="0"/>
    <x v="0"/>
    <x v="0"/>
    <x v="113"/>
    <x v="32"/>
    <x v="1"/>
    <x v="11"/>
    <m/>
    <s v="8/12/2022 9:16:22 PM"/>
    <m/>
  </r>
  <r>
    <s v="22000297-1"/>
    <s v="08/22/2022"/>
    <s v="9:07"/>
    <s v="AM"/>
    <x v="1"/>
    <x v="0"/>
    <x v="0"/>
    <x v="3"/>
    <x v="3"/>
    <x v="38"/>
    <x v="3"/>
    <x v="1"/>
    <x v="38"/>
    <x v="0"/>
    <x v="0"/>
    <x v="5"/>
    <x v="0"/>
    <x v="114"/>
    <x v="16"/>
    <x v="1"/>
    <x v="5"/>
    <m/>
    <s v="9/9/2022 11:07:25 AM"/>
    <m/>
  </r>
  <r>
    <s v="22000402"/>
    <s v="09/05/2022"/>
    <s v="9:26"/>
    <s v="AM"/>
    <x v="0"/>
    <x v="0"/>
    <x v="0"/>
    <x v="10"/>
    <x v="10"/>
    <x v="77"/>
    <x v="13"/>
    <x v="0"/>
    <x v="75"/>
    <x v="0"/>
    <x v="0"/>
    <x v="19"/>
    <x v="0"/>
    <x v="0"/>
    <x v="0"/>
    <x v="0"/>
    <x v="0"/>
    <m/>
    <s v="9/6/2022 10:28:41 AM"/>
    <m/>
  </r>
  <r>
    <s v="22000271"/>
    <s v="07/18/2022"/>
    <s v="11:55"/>
    <s v="PM"/>
    <x v="1"/>
    <x v="0"/>
    <x v="0"/>
    <x v="1"/>
    <x v="1"/>
    <x v="4"/>
    <x v="1"/>
    <x v="1"/>
    <x v="4"/>
    <x v="0"/>
    <x v="0"/>
    <x v="1"/>
    <x v="0"/>
    <x v="115"/>
    <x v="40"/>
    <x v="1"/>
    <x v="16"/>
    <m/>
    <s v="8/12/2022 9:35:22 PM"/>
    <m/>
  </r>
  <r>
    <s v="22000076"/>
    <s v="07/19/2022"/>
    <s v="1:26"/>
    <s v="AM"/>
    <x v="0"/>
    <x v="0"/>
    <x v="0"/>
    <x v="2"/>
    <x v="2"/>
    <x v="75"/>
    <x v="2"/>
    <x v="0"/>
    <x v="73"/>
    <x v="0"/>
    <x v="0"/>
    <x v="2"/>
    <x v="0"/>
    <x v="0"/>
    <x v="0"/>
    <x v="0"/>
    <x v="0"/>
    <m/>
    <s v="7/19/2022 8:47:02 AM"/>
    <m/>
  </r>
  <r>
    <s v="22000204-1"/>
    <s v="08/09/2022"/>
    <s v="18:31"/>
    <s v="PM"/>
    <x v="1"/>
    <x v="0"/>
    <x v="0"/>
    <x v="3"/>
    <x v="3"/>
    <x v="8"/>
    <x v="3"/>
    <x v="1"/>
    <x v="8"/>
    <x v="0"/>
    <x v="0"/>
    <x v="5"/>
    <x v="0"/>
    <x v="116"/>
    <x v="7"/>
    <x v="1"/>
    <x v="11"/>
    <m/>
    <s v="9/9/2022 10:49:23 AM"/>
    <m/>
  </r>
  <r>
    <s v="22000128"/>
    <s v="07/28/2022"/>
    <s v="8:10"/>
    <s v="PM"/>
    <x v="0"/>
    <x v="0"/>
    <x v="0"/>
    <x v="1"/>
    <x v="1"/>
    <x v="53"/>
    <x v="1"/>
    <x v="0"/>
    <x v="53"/>
    <x v="0"/>
    <x v="0"/>
    <x v="0"/>
    <x v="0"/>
    <x v="0"/>
    <x v="0"/>
    <x v="0"/>
    <x v="0"/>
    <m/>
    <s v="7/29/2022 3:14:49 PM"/>
    <m/>
  </r>
  <r>
    <s v="22000361"/>
    <s v="08/31/2022"/>
    <s v="5:12:42"/>
    <s v="AM"/>
    <x v="0"/>
    <x v="0"/>
    <x v="0"/>
    <x v="3"/>
    <x v="3"/>
    <x v="38"/>
    <x v="3"/>
    <x v="0"/>
    <x v="38"/>
    <x v="0"/>
    <x v="0"/>
    <x v="5"/>
    <x v="0"/>
    <x v="0"/>
    <x v="0"/>
    <x v="0"/>
    <x v="0"/>
    <m/>
    <s v="8/31/2022 2:20:23 PM"/>
    <m/>
  </r>
  <r>
    <s v="22000261"/>
    <s v="07/28/2022"/>
    <s v="8:05"/>
    <s v="PM"/>
    <x v="1"/>
    <x v="0"/>
    <x v="0"/>
    <x v="1"/>
    <x v="1"/>
    <x v="53"/>
    <x v="1"/>
    <x v="1"/>
    <x v="53"/>
    <x v="0"/>
    <x v="0"/>
    <x v="0"/>
    <x v="0"/>
    <x v="117"/>
    <x v="18"/>
    <x v="4"/>
    <x v="3"/>
    <m/>
    <s v="8/12/2022 9:24:50 PM"/>
    <m/>
  </r>
  <r>
    <s v="22000216"/>
    <s v="07/19/2022"/>
    <s v="1:21"/>
    <s v="AM"/>
    <x v="1"/>
    <x v="0"/>
    <x v="0"/>
    <x v="2"/>
    <x v="2"/>
    <x v="83"/>
    <x v="2"/>
    <x v="1"/>
    <x v="81"/>
    <x v="0"/>
    <x v="0"/>
    <x v="2"/>
    <x v="0"/>
    <x v="59"/>
    <x v="5"/>
    <x v="1"/>
    <x v="19"/>
    <m/>
    <s v="8/11/2022 1:55:02 PM"/>
    <m/>
  </r>
  <r>
    <s v="22000328"/>
    <s v="08/24/2022"/>
    <s v="uknown"/>
    <s v="PM"/>
    <x v="0"/>
    <x v="0"/>
    <x v="0"/>
    <x v="0"/>
    <x v="0"/>
    <x v="26"/>
    <x v="0"/>
    <x v="0"/>
    <x v="25"/>
    <x v="0"/>
    <x v="0"/>
    <x v="0"/>
    <x v="0"/>
    <x v="0"/>
    <x v="0"/>
    <x v="0"/>
    <x v="0"/>
    <m/>
    <s v="8/25/2022 7:14:42 AM"/>
    <m/>
  </r>
  <r>
    <s v="22000063-1"/>
    <s v="07/14/2022"/>
    <s v="1:25"/>
    <s v="PM"/>
    <x v="1"/>
    <x v="0"/>
    <x v="0"/>
    <x v="6"/>
    <x v="6"/>
    <x v="92"/>
    <x v="6"/>
    <x v="1"/>
    <x v="90"/>
    <x v="0"/>
    <x v="0"/>
    <x v="9"/>
    <x v="0"/>
    <x v="118"/>
    <x v="31"/>
    <x v="1"/>
    <x v="1"/>
    <m/>
    <s v="8/4/2022 1:57:49 PM"/>
    <m/>
  </r>
  <r>
    <s v="22000223"/>
    <s v="07/28/2022"/>
    <s v="9:23"/>
    <s v="PM"/>
    <x v="1"/>
    <x v="0"/>
    <x v="0"/>
    <x v="2"/>
    <x v="2"/>
    <x v="11"/>
    <x v="2"/>
    <x v="1"/>
    <x v="11"/>
    <x v="0"/>
    <x v="0"/>
    <x v="8"/>
    <x v="0"/>
    <x v="119"/>
    <x v="22"/>
    <x v="1"/>
    <x v="19"/>
    <m/>
    <s v="8/11/2022 2:18:17 PM"/>
    <m/>
  </r>
  <r>
    <s v="22000141"/>
    <s v="07/28/2022"/>
    <s v="1:00"/>
    <s v="PM"/>
    <x v="0"/>
    <x v="4"/>
    <x v="1"/>
    <x v="8"/>
    <x v="8"/>
    <x v="24"/>
    <x v="10"/>
    <x v="2"/>
    <x v="37"/>
    <x v="0"/>
    <x v="0"/>
    <x v="16"/>
    <x v="0"/>
    <x v="0"/>
    <x v="0"/>
    <x v="0"/>
    <x v="0"/>
    <s v="all sewage was contained to catch basin sump and was vacuumed out during "/>
    <s v="8/10/2022 1:43:09 PM"/>
    <m/>
  </r>
  <r>
    <s v="22000066"/>
    <s v="07/14/2022"/>
    <s v="7:35"/>
    <s v="PM"/>
    <x v="0"/>
    <x v="0"/>
    <x v="0"/>
    <x v="4"/>
    <x v="4"/>
    <x v="43"/>
    <x v="4"/>
    <x v="0"/>
    <x v="43"/>
    <x v="0"/>
    <x v="0"/>
    <x v="6"/>
    <x v="0"/>
    <x v="0"/>
    <x v="0"/>
    <x v="0"/>
    <x v="0"/>
    <m/>
    <s v="7/15/2022 11:08:29 AM"/>
    <m/>
  </r>
  <r>
    <s v="22000027"/>
    <s v="07/12/2022"/>
    <s v="6:20"/>
    <s v="PM"/>
    <x v="0"/>
    <x v="0"/>
    <x v="0"/>
    <x v="1"/>
    <x v="1"/>
    <x v="34"/>
    <x v="1"/>
    <x v="0"/>
    <x v="33"/>
    <x v="0"/>
    <x v="0"/>
    <x v="0"/>
    <x v="0"/>
    <x v="0"/>
    <x v="0"/>
    <x v="0"/>
    <x v="0"/>
    <m/>
    <s v="7/13/2022 11:48:14 AM"/>
    <m/>
  </r>
  <r>
    <s v="22000185"/>
    <s v="08/09/2022"/>
    <s v="7:05"/>
    <s v="PM"/>
    <x v="0"/>
    <x v="0"/>
    <x v="0"/>
    <x v="4"/>
    <x v="4"/>
    <x v="72"/>
    <x v="4"/>
    <x v="0"/>
    <x v="71"/>
    <x v="0"/>
    <x v="0"/>
    <x v="18"/>
    <x v="0"/>
    <x v="0"/>
    <x v="0"/>
    <x v="0"/>
    <x v="0"/>
    <m/>
    <s v="8/10/2022 10:00:11 AM"/>
    <m/>
  </r>
  <r>
    <s v="22000197"/>
    <s v="08/09/2022"/>
    <s v="18:39"/>
    <s v="PM"/>
    <x v="0"/>
    <x v="0"/>
    <x v="0"/>
    <x v="3"/>
    <x v="3"/>
    <x v="76"/>
    <x v="3"/>
    <x v="0"/>
    <x v="74"/>
    <x v="0"/>
    <x v="0"/>
    <x v="4"/>
    <x v="0"/>
    <x v="0"/>
    <x v="0"/>
    <x v="0"/>
    <x v="0"/>
    <m/>
    <s v="8/10/2022 10:36:34 AM"/>
    <m/>
  </r>
  <r>
    <s v="22000292"/>
    <s v="07/12/2022"/>
    <s v="6:05"/>
    <s v="PM"/>
    <x v="1"/>
    <x v="0"/>
    <x v="0"/>
    <x v="1"/>
    <x v="1"/>
    <x v="59"/>
    <x v="1"/>
    <x v="1"/>
    <x v="59"/>
    <x v="0"/>
    <x v="0"/>
    <x v="0"/>
    <x v="0"/>
    <x v="120"/>
    <x v="41"/>
    <x v="2"/>
    <x v="11"/>
    <m/>
    <s v="8/12/2022 9:55:36 PM"/>
    <m/>
  </r>
  <r>
    <s v="22000196"/>
    <s v="08/09/2022"/>
    <s v="18:42"/>
    <s v="PM"/>
    <x v="0"/>
    <x v="0"/>
    <x v="0"/>
    <x v="3"/>
    <x v="3"/>
    <x v="86"/>
    <x v="3"/>
    <x v="0"/>
    <x v="84"/>
    <x v="0"/>
    <x v="0"/>
    <x v="4"/>
    <x v="0"/>
    <x v="0"/>
    <x v="0"/>
    <x v="0"/>
    <x v="0"/>
    <m/>
    <s v="8/10/2022 10:35:07 AM"/>
    <m/>
  </r>
  <r>
    <s v="22000389"/>
    <s v="09/05/2022"/>
    <s v="5:18"/>
    <s v="AM"/>
    <x v="0"/>
    <x v="0"/>
    <x v="0"/>
    <x v="6"/>
    <x v="6"/>
    <x v="16"/>
    <x v="6"/>
    <x v="0"/>
    <x v="16"/>
    <x v="0"/>
    <x v="0"/>
    <x v="9"/>
    <x v="0"/>
    <x v="0"/>
    <x v="0"/>
    <x v="0"/>
    <x v="0"/>
    <m/>
    <s v="9/6/2022 8:14:53 AM"/>
    <m/>
  </r>
  <r>
    <s v="22000040"/>
    <s v="07/12/2022"/>
    <s v="unknown"/>
    <s v="PM"/>
    <x v="0"/>
    <x v="0"/>
    <x v="0"/>
    <x v="0"/>
    <x v="0"/>
    <x v="82"/>
    <x v="0"/>
    <x v="0"/>
    <x v="80"/>
    <x v="0"/>
    <x v="0"/>
    <x v="1"/>
    <x v="0"/>
    <x v="0"/>
    <x v="0"/>
    <x v="0"/>
    <x v="0"/>
    <m/>
    <s v="7/14/2022 7:57:32 AM"/>
    <m/>
  </r>
  <r>
    <s v="22000101"/>
    <s v="07/19/2022"/>
    <s v="1:44"/>
    <s v="AM"/>
    <x v="0"/>
    <x v="0"/>
    <x v="0"/>
    <x v="6"/>
    <x v="6"/>
    <x v="35"/>
    <x v="6"/>
    <x v="0"/>
    <x v="34"/>
    <x v="0"/>
    <x v="0"/>
    <x v="2"/>
    <x v="0"/>
    <x v="0"/>
    <x v="0"/>
    <x v="0"/>
    <x v="0"/>
    <m/>
    <s v="7/19/2022 1:00:35 PM"/>
    <m/>
  </r>
  <r>
    <s v="22000203"/>
    <s v="08/09/2022"/>
    <s v="18:21"/>
    <s v="PM"/>
    <x v="0"/>
    <x v="0"/>
    <x v="0"/>
    <x v="3"/>
    <x v="3"/>
    <x v="38"/>
    <x v="3"/>
    <x v="0"/>
    <x v="38"/>
    <x v="0"/>
    <x v="0"/>
    <x v="5"/>
    <x v="0"/>
    <x v="0"/>
    <x v="0"/>
    <x v="0"/>
    <x v="0"/>
    <m/>
    <s v="8/10/2022 10:49:01 AM"/>
    <m/>
  </r>
  <r>
    <s v="22000166"/>
    <s v="08/08/2022"/>
    <s v="10:14"/>
    <s v="PM"/>
    <x v="0"/>
    <x v="0"/>
    <x v="0"/>
    <x v="5"/>
    <x v="5"/>
    <x v="98"/>
    <x v="5"/>
    <x v="0"/>
    <x v="95"/>
    <x v="0"/>
    <x v="0"/>
    <x v="0"/>
    <x v="0"/>
    <x v="0"/>
    <x v="0"/>
    <x v="0"/>
    <x v="0"/>
    <m/>
    <s v="8/9/2022 10:59:27 AM"/>
    <m/>
  </r>
  <r>
    <s v="22000254"/>
    <s v="07/28/2022"/>
    <s v="7:50"/>
    <s v="PM"/>
    <x v="1"/>
    <x v="0"/>
    <x v="0"/>
    <x v="1"/>
    <x v="1"/>
    <x v="97"/>
    <x v="1"/>
    <x v="1"/>
    <x v="33"/>
    <x v="0"/>
    <x v="0"/>
    <x v="0"/>
    <x v="0"/>
    <x v="121"/>
    <x v="18"/>
    <x v="2"/>
    <x v="10"/>
    <m/>
    <s v="8/12/2022 9:17:25 PM"/>
    <m/>
  </r>
  <r>
    <s v="22000200-1"/>
    <s v="08/09/2022"/>
    <s v="18:41"/>
    <s v="PM"/>
    <x v="1"/>
    <x v="0"/>
    <x v="0"/>
    <x v="3"/>
    <x v="3"/>
    <x v="7"/>
    <x v="3"/>
    <x v="1"/>
    <x v="7"/>
    <x v="0"/>
    <x v="0"/>
    <x v="4"/>
    <x v="0"/>
    <x v="122"/>
    <x v="7"/>
    <x v="1"/>
    <x v="5"/>
    <m/>
    <s v="9/9/2022 9:39:30 AM"/>
    <m/>
  </r>
  <r>
    <s v="22000410"/>
    <s v="09/06/2022"/>
    <s v="12:10"/>
    <s v="AM"/>
    <x v="0"/>
    <x v="0"/>
    <x v="0"/>
    <x v="1"/>
    <x v="1"/>
    <x v="1"/>
    <x v="1"/>
    <x v="0"/>
    <x v="1"/>
    <x v="0"/>
    <x v="0"/>
    <x v="0"/>
    <x v="0"/>
    <x v="0"/>
    <x v="0"/>
    <x v="0"/>
    <x v="0"/>
    <m/>
    <s v="9/6/2022 11:58:07 AM"/>
    <m/>
  </r>
  <r>
    <s v="22000100"/>
    <s v="07/19/2022"/>
    <s v="1:44"/>
    <s v="AM"/>
    <x v="0"/>
    <x v="0"/>
    <x v="0"/>
    <x v="6"/>
    <x v="6"/>
    <x v="68"/>
    <x v="6"/>
    <x v="0"/>
    <x v="67"/>
    <x v="0"/>
    <x v="0"/>
    <x v="2"/>
    <x v="0"/>
    <x v="0"/>
    <x v="0"/>
    <x v="0"/>
    <x v="0"/>
    <m/>
    <s v="7/19/2022 12:58:30 PM"/>
    <m/>
  </r>
  <r>
    <s v="22000323"/>
    <s v="08/23/2022"/>
    <s v="4:40"/>
    <s v="PM"/>
    <x v="0"/>
    <x v="0"/>
    <x v="0"/>
    <x v="4"/>
    <x v="4"/>
    <x v="99"/>
    <x v="4"/>
    <x v="0"/>
    <x v="96"/>
    <x v="0"/>
    <x v="0"/>
    <x v="18"/>
    <x v="0"/>
    <x v="0"/>
    <x v="0"/>
    <x v="0"/>
    <x v="0"/>
    <m/>
    <s v="8/24/2022 2:01:32 PM"/>
    <m/>
  </r>
  <r>
    <s v="22000350"/>
    <s v="07/06/2022"/>
    <s v="12:30"/>
    <s v="AM"/>
    <x v="1"/>
    <x v="0"/>
    <x v="0"/>
    <x v="4"/>
    <x v="4"/>
    <x v="93"/>
    <x v="4"/>
    <x v="1"/>
    <x v="91"/>
    <x v="0"/>
    <x v="0"/>
    <x v="18"/>
    <x v="0"/>
    <x v="123"/>
    <x v="42"/>
    <x v="10"/>
    <x v="27"/>
    <m/>
    <s v="8/29/2022 7:08:52 AM"/>
    <m/>
  </r>
  <r>
    <s v="22000301"/>
    <s v="08/22/2022"/>
    <s v="3:45"/>
    <s v="PM"/>
    <x v="0"/>
    <x v="0"/>
    <x v="0"/>
    <x v="1"/>
    <x v="1"/>
    <x v="53"/>
    <x v="1"/>
    <x v="0"/>
    <x v="53"/>
    <x v="0"/>
    <x v="0"/>
    <x v="0"/>
    <x v="0"/>
    <x v="0"/>
    <x v="0"/>
    <x v="0"/>
    <x v="0"/>
    <m/>
    <s v="8/23/2022 9:03:06 AM"/>
    <m/>
  </r>
  <r>
    <s v="22000148"/>
    <s v="07/28/2022"/>
    <s v="unknown"/>
    <s v="PM"/>
    <x v="0"/>
    <x v="0"/>
    <x v="0"/>
    <x v="0"/>
    <x v="0"/>
    <x v="2"/>
    <x v="0"/>
    <x v="0"/>
    <x v="2"/>
    <x v="0"/>
    <x v="0"/>
    <x v="1"/>
    <x v="0"/>
    <x v="0"/>
    <x v="0"/>
    <x v="0"/>
    <x v="0"/>
    <m/>
    <s v="8/2/2022 2:12:00 PM"/>
    <m/>
  </r>
  <r>
    <s v="22000255"/>
    <s v="07/12/2022"/>
    <s v="6:15"/>
    <s v="PM"/>
    <x v="1"/>
    <x v="0"/>
    <x v="0"/>
    <x v="1"/>
    <x v="1"/>
    <x v="34"/>
    <x v="1"/>
    <x v="1"/>
    <x v="33"/>
    <x v="0"/>
    <x v="0"/>
    <x v="0"/>
    <x v="0"/>
    <x v="5"/>
    <x v="27"/>
    <x v="1"/>
    <x v="7"/>
    <m/>
    <s v="8/12/2022 9:18:30 PM"/>
    <m/>
  </r>
  <r>
    <s v="22000339"/>
    <s v="08/23/2022"/>
    <s v="unknown"/>
    <s v="PM"/>
    <x v="0"/>
    <x v="0"/>
    <x v="0"/>
    <x v="0"/>
    <x v="0"/>
    <x v="2"/>
    <x v="0"/>
    <x v="0"/>
    <x v="2"/>
    <x v="0"/>
    <x v="0"/>
    <x v="1"/>
    <x v="0"/>
    <x v="0"/>
    <x v="0"/>
    <x v="0"/>
    <x v="0"/>
    <m/>
    <s v="8/25/2022 1:26:29 PM"/>
    <m/>
  </r>
  <r>
    <s v="22000176"/>
    <s v="08/09/2022"/>
    <s v="1:25"/>
    <s v="PM"/>
    <x v="0"/>
    <x v="0"/>
    <x v="0"/>
    <x v="10"/>
    <x v="10"/>
    <x v="77"/>
    <x v="13"/>
    <x v="0"/>
    <x v="75"/>
    <x v="0"/>
    <x v="0"/>
    <x v="19"/>
    <x v="0"/>
    <x v="0"/>
    <x v="0"/>
    <x v="0"/>
    <x v="0"/>
    <m/>
    <s v="8/10/2022 6:17:34 AM"/>
    <m/>
  </r>
  <r>
    <s v="22000392"/>
    <s v="09/05/2022"/>
    <s v="16:15"/>
    <s v="PM"/>
    <x v="0"/>
    <x v="0"/>
    <x v="0"/>
    <x v="3"/>
    <x v="3"/>
    <x v="38"/>
    <x v="3"/>
    <x v="2"/>
    <x v="38"/>
    <x v="0"/>
    <x v="0"/>
    <x v="5"/>
    <x v="0"/>
    <x v="0"/>
    <x v="0"/>
    <x v="0"/>
    <x v="0"/>
    <m/>
    <s v="9/6/2022 10:12:46 AM"/>
    <m/>
  </r>
  <r>
    <s v="22000376"/>
    <s v="08/31/2022"/>
    <s v="6:30"/>
    <s v="AM"/>
    <x v="0"/>
    <x v="0"/>
    <x v="0"/>
    <x v="4"/>
    <x v="4"/>
    <x v="33"/>
    <x v="4"/>
    <x v="0"/>
    <x v="32"/>
    <x v="0"/>
    <x v="0"/>
    <x v="14"/>
    <x v="0"/>
    <x v="0"/>
    <x v="0"/>
    <x v="0"/>
    <x v="0"/>
    <m/>
    <s v="8/31/2022 10:12:09 PM"/>
    <m/>
  </r>
  <r>
    <s v="22000294"/>
    <s v="07/28/2022"/>
    <s v="8:00"/>
    <s v="PM"/>
    <x v="1"/>
    <x v="0"/>
    <x v="0"/>
    <x v="1"/>
    <x v="1"/>
    <x v="59"/>
    <x v="1"/>
    <x v="1"/>
    <x v="59"/>
    <x v="0"/>
    <x v="0"/>
    <x v="0"/>
    <x v="0"/>
    <x v="124"/>
    <x v="4"/>
    <x v="1"/>
    <x v="4"/>
    <m/>
    <s v="8/12/2022 9:57:31 PM"/>
    <m/>
  </r>
  <r>
    <s v="22000017"/>
    <s v="07/06/2022"/>
    <s v="00:30"/>
    <s v="AM"/>
    <x v="0"/>
    <x v="0"/>
    <x v="0"/>
    <x v="6"/>
    <x v="6"/>
    <x v="92"/>
    <x v="6"/>
    <x v="0"/>
    <x v="90"/>
    <x v="0"/>
    <x v="0"/>
    <x v="9"/>
    <x v="0"/>
    <x v="0"/>
    <x v="0"/>
    <x v="0"/>
    <x v="0"/>
    <s v="Notification is based upon CSO meter activation and City's CSO Website Map "/>
    <s v="7/6/2022 7:39:32 AM"/>
    <m/>
  </r>
  <r>
    <s v="22000335"/>
    <s v="08/23/2022"/>
    <s v="unknown"/>
    <s v="PM"/>
    <x v="0"/>
    <x v="0"/>
    <x v="0"/>
    <x v="0"/>
    <x v="0"/>
    <x v="56"/>
    <x v="0"/>
    <x v="0"/>
    <x v="56"/>
    <x v="0"/>
    <x v="0"/>
    <x v="1"/>
    <x v="0"/>
    <x v="0"/>
    <x v="0"/>
    <x v="0"/>
    <x v="0"/>
    <m/>
    <s v="8/25/2022 1:17:49 PM"/>
    <m/>
  </r>
  <r>
    <s v="22000108"/>
    <s v="07/21/2022"/>
    <s v="9:05"/>
    <s v="PM"/>
    <x v="0"/>
    <x v="0"/>
    <x v="0"/>
    <x v="10"/>
    <x v="10"/>
    <x v="89"/>
    <x v="13"/>
    <x v="0"/>
    <x v="87"/>
    <x v="0"/>
    <x v="0"/>
    <x v="25"/>
    <x v="0"/>
    <x v="0"/>
    <x v="0"/>
    <x v="0"/>
    <x v="0"/>
    <m/>
    <s v="7/25/2022 7:17:42 AM"/>
    <m/>
  </r>
  <r>
    <s v="22000285"/>
    <s v="07/12/2022"/>
    <s v="6:05"/>
    <s v="PM"/>
    <x v="1"/>
    <x v="0"/>
    <x v="0"/>
    <x v="1"/>
    <x v="1"/>
    <x v="29"/>
    <x v="1"/>
    <x v="1"/>
    <x v="28"/>
    <x v="0"/>
    <x v="0"/>
    <x v="7"/>
    <x v="0"/>
    <x v="40"/>
    <x v="38"/>
    <x v="1"/>
    <x v="6"/>
    <m/>
    <s v="8/12/2022 9:49:02 PM"/>
    <m/>
  </r>
  <r>
    <s v="22000307"/>
    <s v="08/22/2022"/>
    <s v="2:40"/>
    <s v="PM"/>
    <x v="0"/>
    <x v="0"/>
    <x v="0"/>
    <x v="4"/>
    <x v="4"/>
    <x v="81"/>
    <x v="4"/>
    <x v="0"/>
    <x v="79"/>
    <x v="0"/>
    <x v="0"/>
    <x v="17"/>
    <x v="0"/>
    <x v="0"/>
    <x v="0"/>
    <x v="0"/>
    <x v="0"/>
    <m/>
    <s v="8/23/2022 10:08:07 AM"/>
    <m/>
  </r>
  <r>
    <s v="22000434"/>
    <s v="08/11/2022"/>
    <s v="10:35"/>
    <s v="PM"/>
    <x v="1"/>
    <x v="0"/>
    <x v="0"/>
    <x v="1"/>
    <x v="1"/>
    <x v="22"/>
    <x v="1"/>
    <x v="1"/>
    <x v="22"/>
    <x v="0"/>
    <x v="0"/>
    <x v="0"/>
    <x v="0"/>
    <x v="125"/>
    <x v="36"/>
    <x v="1"/>
    <x v="4"/>
    <m/>
    <s v="9/7/2022 1:55:48 PM"/>
    <m/>
  </r>
  <r>
    <s v="22000211"/>
    <s v="08/09/2022"/>
    <s v="2:50"/>
    <s v="PM"/>
    <x v="0"/>
    <x v="0"/>
    <x v="0"/>
    <x v="15"/>
    <x v="14"/>
    <x v="100"/>
    <x v="16"/>
    <x v="0"/>
    <x v="97"/>
    <x v="0"/>
    <x v="0"/>
    <x v="26"/>
    <x v="0"/>
    <x v="0"/>
    <x v="0"/>
    <x v="0"/>
    <x v="0"/>
    <m/>
    <s v="8/10/2022 11:27:46 AM"/>
    <m/>
  </r>
  <r>
    <s v="22000184"/>
    <s v="08/09/2022"/>
    <s v="7:05"/>
    <s v="PM"/>
    <x v="0"/>
    <x v="0"/>
    <x v="0"/>
    <x v="4"/>
    <x v="4"/>
    <x v="93"/>
    <x v="4"/>
    <x v="0"/>
    <x v="91"/>
    <x v="0"/>
    <x v="0"/>
    <x v="18"/>
    <x v="0"/>
    <x v="0"/>
    <x v="0"/>
    <x v="0"/>
    <x v="0"/>
    <m/>
    <s v="8/10/2022 9:56:20 AM"/>
    <m/>
  </r>
  <r>
    <s v="22000287"/>
    <s v="07/28/2022"/>
    <s v="7:55"/>
    <s v="PM"/>
    <x v="1"/>
    <x v="0"/>
    <x v="0"/>
    <x v="1"/>
    <x v="1"/>
    <x v="29"/>
    <x v="1"/>
    <x v="1"/>
    <x v="28"/>
    <x v="0"/>
    <x v="0"/>
    <x v="7"/>
    <x v="0"/>
    <x v="126"/>
    <x v="4"/>
    <x v="1"/>
    <x v="16"/>
    <m/>
    <s v="8/12/2022 9:51:03 PM"/>
    <m/>
  </r>
  <r>
    <s v="22000121"/>
    <s v="07/28/2022"/>
    <s v="8:30"/>
    <s v="PM"/>
    <x v="0"/>
    <x v="0"/>
    <x v="0"/>
    <x v="10"/>
    <x v="10"/>
    <x v="73"/>
    <x v="13"/>
    <x v="0"/>
    <x v="72"/>
    <x v="0"/>
    <x v="0"/>
    <x v="23"/>
    <x v="0"/>
    <x v="0"/>
    <x v="0"/>
    <x v="0"/>
    <x v="0"/>
    <s v="CSO Event Ended. Duration 7/28/2022 08:30:-08:50 PM, 20 mins"/>
    <s v="7/29/2022 1:42:49 PM"/>
    <m/>
  </r>
  <r>
    <s v="22000269"/>
    <s v="07/28/2022"/>
    <s v="8:00"/>
    <s v="PM"/>
    <x v="1"/>
    <x v="0"/>
    <x v="0"/>
    <x v="1"/>
    <x v="1"/>
    <x v="10"/>
    <x v="1"/>
    <x v="1"/>
    <x v="10"/>
    <x v="0"/>
    <x v="0"/>
    <x v="7"/>
    <x v="0"/>
    <x v="127"/>
    <x v="4"/>
    <x v="1"/>
    <x v="11"/>
    <m/>
    <s v="8/12/2022 9:33:28 PM"/>
    <m/>
  </r>
  <r>
    <s v="22000321"/>
    <s v="08/23/2022"/>
    <s v="4:40"/>
    <s v="PM"/>
    <x v="0"/>
    <x v="0"/>
    <x v="0"/>
    <x v="4"/>
    <x v="4"/>
    <x v="72"/>
    <x v="4"/>
    <x v="0"/>
    <x v="71"/>
    <x v="0"/>
    <x v="0"/>
    <x v="18"/>
    <x v="0"/>
    <x v="0"/>
    <x v="0"/>
    <x v="0"/>
    <x v="0"/>
    <m/>
    <s v="8/24/2022 1:58:50 PM"/>
    <m/>
  </r>
  <r>
    <s v="22000147"/>
    <s v="07/28/2022"/>
    <s v="unknown"/>
    <s v="PM"/>
    <x v="0"/>
    <x v="0"/>
    <x v="0"/>
    <x v="0"/>
    <x v="0"/>
    <x v="66"/>
    <x v="0"/>
    <x v="0"/>
    <x v="65"/>
    <x v="0"/>
    <x v="0"/>
    <x v="1"/>
    <x v="0"/>
    <x v="0"/>
    <x v="0"/>
    <x v="0"/>
    <x v="0"/>
    <m/>
    <s v="8/2/2022 2:11:01 PM"/>
    <m/>
  </r>
  <r>
    <s v="22000252"/>
    <s v="07/12/2022"/>
    <s v="6:30"/>
    <s v="PM"/>
    <x v="1"/>
    <x v="0"/>
    <x v="0"/>
    <x v="1"/>
    <x v="1"/>
    <x v="97"/>
    <x v="1"/>
    <x v="1"/>
    <x v="33"/>
    <x v="0"/>
    <x v="0"/>
    <x v="0"/>
    <x v="0"/>
    <x v="13"/>
    <x v="27"/>
    <x v="2"/>
    <x v="8"/>
    <m/>
    <s v="8/12/2022 9:15:24 PM"/>
    <m/>
  </r>
  <r>
    <s v="22000145"/>
    <s v="07/28/2022"/>
    <s v="unknown"/>
    <s v="PM"/>
    <x v="0"/>
    <x v="0"/>
    <x v="0"/>
    <x v="0"/>
    <x v="0"/>
    <x v="20"/>
    <x v="0"/>
    <x v="0"/>
    <x v="20"/>
    <x v="0"/>
    <x v="0"/>
    <x v="1"/>
    <x v="0"/>
    <x v="0"/>
    <x v="0"/>
    <x v="0"/>
    <x v="0"/>
    <m/>
    <s v="8/2/2022 2:08:31 PM"/>
    <m/>
  </r>
  <r>
    <s v="22000089"/>
    <s v="07/18/2022"/>
    <s v="11:25"/>
    <s v="PM"/>
    <x v="0"/>
    <x v="0"/>
    <x v="0"/>
    <x v="10"/>
    <x v="10"/>
    <x v="77"/>
    <x v="13"/>
    <x v="0"/>
    <x v="75"/>
    <x v="0"/>
    <x v="0"/>
    <x v="19"/>
    <x v="0"/>
    <x v="0"/>
    <x v="0"/>
    <x v="0"/>
    <x v="0"/>
    <m/>
    <s v="7/19/2022 9:24:10 AM"/>
    <m/>
  </r>
  <r>
    <s v="22000142"/>
    <s v="07/28/2022"/>
    <s v="unknown"/>
    <s v="PM"/>
    <x v="0"/>
    <x v="0"/>
    <x v="0"/>
    <x v="0"/>
    <x v="0"/>
    <x v="0"/>
    <x v="0"/>
    <x v="0"/>
    <x v="0"/>
    <x v="0"/>
    <x v="0"/>
    <x v="0"/>
    <x v="0"/>
    <x v="0"/>
    <x v="0"/>
    <x v="0"/>
    <x v="0"/>
    <m/>
    <s v="8/2/2022 2:03:47 PM"/>
    <m/>
  </r>
  <r>
    <s v="22000363-1"/>
    <s v="08/31/2022"/>
    <s v="5:23"/>
    <s v="AM"/>
    <x v="1"/>
    <x v="0"/>
    <x v="0"/>
    <x v="3"/>
    <x v="3"/>
    <x v="47"/>
    <x v="3"/>
    <x v="1"/>
    <x v="47"/>
    <x v="0"/>
    <x v="0"/>
    <x v="5"/>
    <x v="0"/>
    <x v="128"/>
    <x v="24"/>
    <x v="2"/>
    <x v="8"/>
    <m/>
    <s v="9/9/2022 11:38:30 AM"/>
    <m/>
  </r>
  <r>
    <s v="22000331"/>
    <s v="08/23/2022"/>
    <s v="uknown"/>
    <s v="PM"/>
    <x v="0"/>
    <x v="3"/>
    <x v="0"/>
    <x v="0"/>
    <x v="0"/>
    <x v="0"/>
    <x v="0"/>
    <x v="0"/>
    <x v="0"/>
    <x v="0"/>
    <x v="0"/>
    <x v="0"/>
    <x v="0"/>
    <x v="0"/>
    <x v="0"/>
    <x v="0"/>
    <x v="0"/>
    <m/>
    <s v="8/25/2022 8:09:06 AM"/>
    <m/>
  </r>
  <r>
    <s v="22000268"/>
    <s v="07/12/2022"/>
    <s v="6:05"/>
    <s v="PM"/>
    <x v="1"/>
    <x v="0"/>
    <x v="0"/>
    <x v="1"/>
    <x v="1"/>
    <x v="10"/>
    <x v="1"/>
    <x v="1"/>
    <x v="10"/>
    <x v="0"/>
    <x v="0"/>
    <x v="7"/>
    <x v="0"/>
    <x v="129"/>
    <x v="38"/>
    <x v="1"/>
    <x v="1"/>
    <m/>
    <s v="8/12/2022 9:32:31 PM"/>
    <m/>
  </r>
  <r>
    <s v="22000016-1"/>
    <s v="07/06/2022"/>
    <s v="0:30"/>
    <s v="AM"/>
    <x v="1"/>
    <x v="3"/>
    <x v="0"/>
    <x v="6"/>
    <x v="6"/>
    <x v="68"/>
    <x v="6"/>
    <x v="1"/>
    <x v="67"/>
    <x v="0"/>
    <x v="0"/>
    <x v="2"/>
    <x v="0"/>
    <x v="130"/>
    <x v="3"/>
    <x v="1"/>
    <x v="5"/>
    <m/>
    <s v="8/4/2022 12:15:00 PM"/>
    <m/>
  </r>
  <r>
    <s v="22000361-1"/>
    <s v="08/31/2022"/>
    <s v="5:12"/>
    <s v="AM"/>
    <x v="1"/>
    <x v="0"/>
    <x v="0"/>
    <x v="3"/>
    <x v="3"/>
    <x v="38"/>
    <x v="3"/>
    <x v="1"/>
    <x v="38"/>
    <x v="0"/>
    <x v="0"/>
    <x v="5"/>
    <x v="0"/>
    <x v="131"/>
    <x v="24"/>
    <x v="1"/>
    <x v="3"/>
    <m/>
    <s v="9/9/2022 11:31:17 AM"/>
    <m/>
  </r>
  <r>
    <s v="22000303"/>
    <s v="08/22/2022"/>
    <s v="2:00"/>
    <s v="PM"/>
    <x v="0"/>
    <x v="0"/>
    <x v="0"/>
    <x v="4"/>
    <x v="4"/>
    <x v="101"/>
    <x v="4"/>
    <x v="0"/>
    <x v="98"/>
    <x v="0"/>
    <x v="0"/>
    <x v="17"/>
    <x v="0"/>
    <x v="0"/>
    <x v="0"/>
    <x v="0"/>
    <x v="0"/>
    <m/>
    <s v="8/23/2022 10:04:18 AM"/>
    <m/>
  </r>
  <r>
    <s v="22000162"/>
    <s v="08/08/2022"/>
    <s v="10:14"/>
    <s v="PM"/>
    <x v="0"/>
    <x v="0"/>
    <x v="0"/>
    <x v="5"/>
    <x v="5"/>
    <x v="102"/>
    <x v="5"/>
    <x v="0"/>
    <x v="99"/>
    <x v="0"/>
    <x v="0"/>
    <x v="0"/>
    <x v="0"/>
    <x v="0"/>
    <x v="0"/>
    <x v="0"/>
    <x v="0"/>
    <m/>
    <s v="8/9/2022 9:08:31 AM"/>
    <m/>
  </r>
  <r>
    <s v="22000431"/>
    <s v="09/06/2022"/>
    <s v="10:00"/>
    <s v="AM"/>
    <x v="0"/>
    <x v="0"/>
    <x v="0"/>
    <x v="4"/>
    <x v="4"/>
    <x v="93"/>
    <x v="4"/>
    <x v="0"/>
    <x v="91"/>
    <x v="0"/>
    <x v="0"/>
    <x v="18"/>
    <x v="0"/>
    <x v="0"/>
    <x v="0"/>
    <x v="0"/>
    <x v="0"/>
    <m/>
    <s v="9/7/2022 8:18:43 AM"/>
    <m/>
  </r>
  <r>
    <s v="22000217"/>
    <s v="07/19/2022"/>
    <s v="1:26"/>
    <s v="AM"/>
    <x v="1"/>
    <x v="0"/>
    <x v="0"/>
    <x v="2"/>
    <x v="2"/>
    <x v="75"/>
    <x v="2"/>
    <x v="1"/>
    <x v="73"/>
    <x v="0"/>
    <x v="0"/>
    <x v="2"/>
    <x v="0"/>
    <x v="132"/>
    <x v="5"/>
    <x v="1"/>
    <x v="27"/>
    <m/>
    <s v="8/11/2022 2:01:21 PM"/>
    <m/>
  </r>
  <r>
    <s v="22000315"/>
    <s v="08/23/2022"/>
    <s v="12:26:23"/>
    <s v="PM"/>
    <x v="0"/>
    <x v="0"/>
    <x v="0"/>
    <x v="3"/>
    <x v="3"/>
    <x v="39"/>
    <x v="3"/>
    <x v="0"/>
    <x v="39"/>
    <x v="0"/>
    <x v="0"/>
    <x v="4"/>
    <x v="0"/>
    <x v="0"/>
    <x v="0"/>
    <x v="0"/>
    <x v="0"/>
    <m/>
    <s v="8/23/2022 7:30:24 PM"/>
    <m/>
  </r>
  <r>
    <s v="22000310"/>
    <s v="08/22/2022"/>
    <s v="7:10"/>
    <s v="PM"/>
    <x v="0"/>
    <x v="0"/>
    <x v="0"/>
    <x v="10"/>
    <x v="10"/>
    <x v="77"/>
    <x v="13"/>
    <x v="0"/>
    <x v="75"/>
    <x v="0"/>
    <x v="0"/>
    <x v="19"/>
    <x v="0"/>
    <x v="0"/>
    <x v="0"/>
    <x v="0"/>
    <x v="0"/>
    <m/>
    <s v="8/23/2022 2:41:33 PM"/>
    <m/>
  </r>
  <r>
    <s v="22000103"/>
    <s v="07/19/2022"/>
    <s v="1:59"/>
    <s v="AM"/>
    <x v="0"/>
    <x v="0"/>
    <x v="0"/>
    <x v="6"/>
    <x v="6"/>
    <x v="16"/>
    <x v="6"/>
    <x v="0"/>
    <x v="16"/>
    <x v="0"/>
    <x v="0"/>
    <x v="9"/>
    <x v="0"/>
    <x v="0"/>
    <x v="0"/>
    <x v="0"/>
    <x v="0"/>
    <m/>
    <s v="7/19/2022 1:05:59 PM"/>
    <m/>
  </r>
  <r>
    <s v="22000018"/>
    <s v="07/06/2022"/>
    <s v="00:30"/>
    <s v="AM"/>
    <x v="0"/>
    <x v="0"/>
    <x v="0"/>
    <x v="6"/>
    <x v="6"/>
    <x v="16"/>
    <x v="6"/>
    <x v="0"/>
    <x v="16"/>
    <x v="0"/>
    <x v="0"/>
    <x v="9"/>
    <x v="0"/>
    <x v="0"/>
    <x v="0"/>
    <x v="0"/>
    <x v="0"/>
    <s v="Notification is based upon CSO meter activation and City's CSO  wWebsite Map "/>
    <s v="7/6/2022 7:42:19 AM"/>
    <m/>
  </r>
  <r>
    <s v="22000457"/>
    <s v="08/22/2022"/>
    <s v="11:45"/>
    <s v="AM"/>
    <x v="1"/>
    <x v="0"/>
    <x v="0"/>
    <x v="1"/>
    <x v="1"/>
    <x v="59"/>
    <x v="1"/>
    <x v="1"/>
    <x v="59"/>
    <x v="0"/>
    <x v="0"/>
    <x v="0"/>
    <x v="0"/>
    <x v="133"/>
    <x v="7"/>
    <x v="2"/>
    <x v="3"/>
    <m/>
    <s v="9/7/2022 2:15:00 PM"/>
    <m/>
  </r>
  <r>
    <s v="22000152"/>
    <s v="08/02/2022"/>
    <s v="3:25"/>
    <s v="PM"/>
    <x v="0"/>
    <x v="0"/>
    <x v="0"/>
    <x v="10"/>
    <x v="10"/>
    <x v="77"/>
    <x v="13"/>
    <x v="0"/>
    <x v="75"/>
    <x v="0"/>
    <x v="0"/>
    <x v="19"/>
    <x v="0"/>
    <x v="0"/>
    <x v="0"/>
    <x v="0"/>
    <x v="0"/>
    <m/>
    <s v="8/3/2022 9:35:41 AM"/>
    <m/>
  </r>
  <r>
    <s v="22000327"/>
    <s v="08/24/2022"/>
    <s v="uknown"/>
    <s v="PM"/>
    <x v="0"/>
    <x v="0"/>
    <x v="0"/>
    <x v="0"/>
    <x v="0"/>
    <x v="14"/>
    <x v="0"/>
    <x v="0"/>
    <x v="14"/>
    <x v="0"/>
    <x v="0"/>
    <x v="0"/>
    <x v="0"/>
    <x v="0"/>
    <x v="0"/>
    <x v="0"/>
    <x v="0"/>
    <m/>
    <s v="8/25/2022 7:10:02 AM"/>
    <m/>
  </r>
  <r>
    <s v="22000135"/>
    <s v="07/28/2022"/>
    <s v="9:30"/>
    <s v="PM"/>
    <x v="0"/>
    <x v="0"/>
    <x v="0"/>
    <x v="1"/>
    <x v="1"/>
    <x v="22"/>
    <x v="1"/>
    <x v="0"/>
    <x v="22"/>
    <x v="0"/>
    <x v="0"/>
    <x v="0"/>
    <x v="0"/>
    <x v="0"/>
    <x v="0"/>
    <x v="0"/>
    <x v="0"/>
    <m/>
    <s v="7/29/2022 3:28:36 PM"/>
    <m/>
  </r>
  <r>
    <s v="22000113"/>
    <s v="07/28/2022"/>
    <s v="9:44"/>
    <s v="PM"/>
    <x v="0"/>
    <x v="0"/>
    <x v="0"/>
    <x v="2"/>
    <x v="2"/>
    <x v="75"/>
    <x v="2"/>
    <x v="0"/>
    <x v="73"/>
    <x v="0"/>
    <x v="0"/>
    <x v="2"/>
    <x v="0"/>
    <x v="0"/>
    <x v="0"/>
    <x v="0"/>
    <x v="0"/>
    <m/>
    <s v="7/29/2022 10:11:44 AM"/>
    <m/>
  </r>
  <r>
    <s v="22000032"/>
    <s v="07/12/2022"/>
    <s v="unknown"/>
    <s v="PM"/>
    <x v="0"/>
    <x v="0"/>
    <x v="0"/>
    <x v="0"/>
    <x v="0"/>
    <x v="51"/>
    <x v="0"/>
    <x v="0"/>
    <x v="51"/>
    <x v="0"/>
    <x v="0"/>
    <x v="0"/>
    <x v="0"/>
    <x v="0"/>
    <x v="0"/>
    <x v="0"/>
    <x v="0"/>
    <m/>
    <s v="7/13/2022 2:59:35 PM"/>
    <m/>
  </r>
  <r>
    <s v="22000050"/>
    <s v="07/13/2022"/>
    <s v="unknown"/>
    <s v="PM"/>
    <x v="0"/>
    <x v="0"/>
    <x v="0"/>
    <x v="0"/>
    <x v="0"/>
    <x v="26"/>
    <x v="0"/>
    <x v="0"/>
    <x v="25"/>
    <x v="0"/>
    <x v="0"/>
    <x v="0"/>
    <x v="0"/>
    <x v="0"/>
    <x v="0"/>
    <x v="0"/>
    <x v="0"/>
    <m/>
    <s v="7/14/2022 1:16:54 PM"/>
    <m/>
  </r>
  <r>
    <s v="22000061"/>
    <s v="07/13/2022"/>
    <s v="unknown"/>
    <s v="PM"/>
    <x v="0"/>
    <x v="0"/>
    <x v="0"/>
    <x v="0"/>
    <x v="0"/>
    <x v="66"/>
    <x v="0"/>
    <x v="0"/>
    <x v="65"/>
    <x v="0"/>
    <x v="0"/>
    <x v="1"/>
    <x v="0"/>
    <x v="0"/>
    <x v="0"/>
    <x v="0"/>
    <x v="0"/>
    <m/>
    <s v="7/14/2022 1:48:04 PM"/>
    <m/>
  </r>
  <r>
    <s v="22000442"/>
    <s v="08/22/2022"/>
    <s v="3:05"/>
    <s v="PM"/>
    <x v="1"/>
    <x v="0"/>
    <x v="0"/>
    <x v="1"/>
    <x v="1"/>
    <x v="53"/>
    <x v="1"/>
    <x v="1"/>
    <x v="53"/>
    <x v="0"/>
    <x v="0"/>
    <x v="0"/>
    <x v="0"/>
    <x v="134"/>
    <x v="25"/>
    <x v="5"/>
    <x v="16"/>
    <m/>
    <s v="9/7/2022 2:01:51 PM"/>
    <m/>
  </r>
  <r>
    <s v="22000144"/>
    <s v="07/28/2022"/>
    <s v="unknown"/>
    <s v="PM"/>
    <x v="0"/>
    <x v="0"/>
    <x v="0"/>
    <x v="0"/>
    <x v="0"/>
    <x v="56"/>
    <x v="0"/>
    <x v="0"/>
    <x v="56"/>
    <x v="0"/>
    <x v="0"/>
    <x v="1"/>
    <x v="0"/>
    <x v="0"/>
    <x v="0"/>
    <x v="0"/>
    <x v="0"/>
    <m/>
    <s v="8/2/2022 2:07:21 PM"/>
    <m/>
  </r>
  <r>
    <s v="22000401"/>
    <s v="09/05/2022"/>
    <s v="19:39"/>
    <s v="PM"/>
    <x v="0"/>
    <x v="0"/>
    <x v="0"/>
    <x v="3"/>
    <x v="3"/>
    <x v="76"/>
    <x v="3"/>
    <x v="0"/>
    <x v="74"/>
    <x v="0"/>
    <x v="0"/>
    <x v="4"/>
    <x v="0"/>
    <x v="0"/>
    <x v="0"/>
    <x v="0"/>
    <x v="0"/>
    <m/>
    <s v="9/6/2022 10:28:10 AM"/>
    <m/>
  </r>
  <r>
    <s v="22000093"/>
    <s v="07/18/2022"/>
    <s v="unknown"/>
    <s v="PM"/>
    <x v="0"/>
    <x v="0"/>
    <x v="0"/>
    <x v="0"/>
    <x v="0"/>
    <x v="51"/>
    <x v="0"/>
    <x v="0"/>
    <x v="51"/>
    <x v="0"/>
    <x v="0"/>
    <x v="0"/>
    <x v="0"/>
    <x v="0"/>
    <x v="0"/>
    <x v="0"/>
    <x v="0"/>
    <m/>
    <s v="7/19/2022 12:30:41 PM"/>
    <m/>
  </r>
  <r>
    <s v="22000445"/>
    <s v="08/31/2022"/>
    <s v="12:05"/>
    <s v="AM"/>
    <x v="1"/>
    <x v="0"/>
    <x v="0"/>
    <x v="1"/>
    <x v="1"/>
    <x v="84"/>
    <x v="1"/>
    <x v="1"/>
    <x v="82"/>
    <x v="0"/>
    <x v="0"/>
    <x v="0"/>
    <x v="0"/>
    <x v="135"/>
    <x v="5"/>
    <x v="1"/>
    <x v="1"/>
    <m/>
    <s v="9/7/2022 2:05:11 PM"/>
    <m/>
  </r>
  <r>
    <s v="22000365-1"/>
    <s v="08/31/2022"/>
    <s v="5:03"/>
    <s v="AM"/>
    <x v="1"/>
    <x v="0"/>
    <x v="0"/>
    <x v="3"/>
    <x v="3"/>
    <x v="39"/>
    <x v="3"/>
    <x v="1"/>
    <x v="39"/>
    <x v="0"/>
    <x v="0"/>
    <x v="4"/>
    <x v="0"/>
    <x v="136"/>
    <x v="24"/>
    <x v="1"/>
    <x v="1"/>
    <m/>
    <s v="9/9/2022 11:43:44 AM"/>
    <m/>
  </r>
  <r>
    <s v="22000111"/>
    <s v="07/28/2022"/>
    <s v="9:39"/>
    <s v="PM"/>
    <x v="0"/>
    <x v="0"/>
    <x v="0"/>
    <x v="2"/>
    <x v="2"/>
    <x v="83"/>
    <x v="2"/>
    <x v="0"/>
    <x v="81"/>
    <x v="0"/>
    <x v="0"/>
    <x v="2"/>
    <x v="0"/>
    <x v="0"/>
    <x v="0"/>
    <x v="0"/>
    <x v="0"/>
    <m/>
    <s v="7/29/2022 10:08:21 AM"/>
    <m/>
  </r>
  <r>
    <s v="22000438"/>
    <s v="08/22/2022"/>
    <s v="3:30"/>
    <s v="PM"/>
    <x v="1"/>
    <x v="0"/>
    <x v="0"/>
    <x v="1"/>
    <x v="1"/>
    <x v="27"/>
    <x v="1"/>
    <x v="1"/>
    <x v="26"/>
    <x v="0"/>
    <x v="0"/>
    <x v="0"/>
    <x v="0"/>
    <x v="137"/>
    <x v="25"/>
    <x v="4"/>
    <x v="16"/>
    <m/>
    <s v="9/7/2022 1:58:49 PM"/>
    <m/>
  </r>
  <r>
    <s v="22000140"/>
    <s v="07/28/2022"/>
    <s v="unknown"/>
    <s v="PM"/>
    <x v="0"/>
    <x v="3"/>
    <x v="0"/>
    <x v="0"/>
    <x v="0"/>
    <x v="0"/>
    <x v="0"/>
    <x v="0"/>
    <x v="0"/>
    <x v="0"/>
    <x v="0"/>
    <x v="0"/>
    <x v="0"/>
    <x v="0"/>
    <x v="0"/>
    <x v="0"/>
    <x v="0"/>
    <m/>
    <s v="7/30/2022 11:31:16 AM"/>
    <m/>
  </r>
  <r>
    <s v="22000356"/>
    <s v="07/14/2022"/>
    <s v="7:35"/>
    <s v="PM"/>
    <x v="1"/>
    <x v="0"/>
    <x v="0"/>
    <x v="4"/>
    <x v="4"/>
    <x v="43"/>
    <x v="4"/>
    <x v="1"/>
    <x v="43"/>
    <x v="0"/>
    <x v="0"/>
    <x v="6"/>
    <x v="0"/>
    <x v="17"/>
    <x v="8"/>
    <x v="1"/>
    <x v="10"/>
    <m/>
    <s v="8/29/2022 7:22:10 AM"/>
    <m/>
  </r>
  <r>
    <s v="22000384"/>
    <s v="09/05/2022"/>
    <s v="0414"/>
    <s v="AM"/>
    <x v="0"/>
    <x v="0"/>
    <x v="0"/>
    <x v="2"/>
    <x v="2"/>
    <x v="36"/>
    <x v="2"/>
    <x v="0"/>
    <x v="35"/>
    <x v="0"/>
    <x v="0"/>
    <x v="15"/>
    <x v="0"/>
    <x v="0"/>
    <x v="0"/>
    <x v="0"/>
    <x v="0"/>
    <m/>
    <s v="9/5/2022 8:21:58 PM"/>
    <m/>
  </r>
  <r>
    <s v="22000463"/>
    <s v="09/06/2022"/>
    <s v="unknown"/>
    <s v="AM"/>
    <x v="0"/>
    <x v="0"/>
    <x v="0"/>
    <x v="0"/>
    <x v="0"/>
    <x v="49"/>
    <x v="0"/>
    <x v="0"/>
    <x v="49"/>
    <x v="0"/>
    <x v="0"/>
    <x v="0"/>
    <x v="0"/>
    <x v="0"/>
    <x v="0"/>
    <x v="0"/>
    <x v="0"/>
    <m/>
    <s v="9/8/2022 7:31:08 AM"/>
    <m/>
  </r>
  <r>
    <s v="22000221"/>
    <s v="07/28/2022"/>
    <s v="9:09"/>
    <s v="PM"/>
    <x v="1"/>
    <x v="1"/>
    <x v="0"/>
    <x v="2"/>
    <x v="2"/>
    <x v="74"/>
    <x v="2"/>
    <x v="1"/>
    <x v="5"/>
    <x v="5"/>
    <x v="5"/>
    <x v="2"/>
    <x v="0"/>
    <x v="138"/>
    <x v="22"/>
    <x v="6"/>
    <x v="28"/>
    <m/>
    <s v="8/11/2022 2:13:04 PM"/>
    <m/>
  </r>
  <r>
    <s v="22000102-1"/>
    <s v="07/19/2022"/>
    <s v="1:35"/>
    <s v="AM"/>
    <x v="1"/>
    <x v="0"/>
    <x v="0"/>
    <x v="6"/>
    <x v="6"/>
    <x v="95"/>
    <x v="6"/>
    <x v="1"/>
    <x v="93"/>
    <x v="0"/>
    <x v="0"/>
    <x v="2"/>
    <x v="0"/>
    <x v="139"/>
    <x v="13"/>
    <x v="1"/>
    <x v="5"/>
    <m/>
    <s v="8/4/2022 2:04:06 PM"/>
    <m/>
  </r>
  <r>
    <s v="22000240"/>
    <s v="07/02/2022"/>
    <s v="2:15"/>
    <s v="AM"/>
    <x v="1"/>
    <x v="0"/>
    <x v="0"/>
    <x v="1"/>
    <x v="1"/>
    <x v="22"/>
    <x v="1"/>
    <x v="1"/>
    <x v="22"/>
    <x v="0"/>
    <x v="0"/>
    <x v="0"/>
    <x v="0"/>
    <x v="140"/>
    <x v="19"/>
    <x v="1"/>
    <x v="16"/>
    <m/>
    <s v="8/12/2022 9:02:22 PM"/>
    <m/>
  </r>
  <r>
    <s v="22000091"/>
    <s v="07/19/2022"/>
    <s v="01:50"/>
    <s v="AM"/>
    <x v="0"/>
    <x v="0"/>
    <x v="0"/>
    <x v="12"/>
    <x v="12"/>
    <x v="41"/>
    <x v="12"/>
    <x v="0"/>
    <x v="41"/>
    <x v="0"/>
    <x v="0"/>
    <x v="2"/>
    <x v="0"/>
    <x v="0"/>
    <x v="0"/>
    <x v="0"/>
    <x v="0"/>
    <s v="CSO event started at 01:50 am and ended 02:20 am on July 19, 2022"/>
    <s v="7/19/2022 11:19:23 AM"/>
    <m/>
  </r>
  <r>
    <s v="22000365"/>
    <s v="08/31/2022"/>
    <s v="5:03:32"/>
    <s v="AM"/>
    <x v="0"/>
    <x v="0"/>
    <x v="0"/>
    <x v="3"/>
    <x v="3"/>
    <x v="39"/>
    <x v="3"/>
    <x v="0"/>
    <x v="39"/>
    <x v="0"/>
    <x v="0"/>
    <x v="4"/>
    <x v="0"/>
    <x v="0"/>
    <x v="0"/>
    <x v="0"/>
    <x v="0"/>
    <m/>
    <s v="8/31/2022 2:26:53 PM"/>
    <m/>
  </r>
  <r>
    <s v="22000296"/>
    <s v="08/22/2022"/>
    <s v="8/22/2022 8:56:44"/>
    <s v="AM"/>
    <x v="0"/>
    <x v="0"/>
    <x v="0"/>
    <x v="3"/>
    <x v="3"/>
    <x v="39"/>
    <x v="3"/>
    <x v="0"/>
    <x v="39"/>
    <x v="0"/>
    <x v="0"/>
    <x v="4"/>
    <x v="0"/>
    <x v="0"/>
    <x v="0"/>
    <x v="0"/>
    <x v="0"/>
    <m/>
    <s v="8/22/2022 4:53:52 PM"/>
    <m/>
  </r>
  <r>
    <s v="22000084"/>
    <s v="07/19/2022"/>
    <s v="12:15"/>
    <s v="AM"/>
    <x v="0"/>
    <x v="0"/>
    <x v="0"/>
    <x v="1"/>
    <x v="1"/>
    <x v="4"/>
    <x v="1"/>
    <x v="0"/>
    <x v="4"/>
    <x v="0"/>
    <x v="0"/>
    <x v="1"/>
    <x v="0"/>
    <x v="0"/>
    <x v="0"/>
    <x v="0"/>
    <x v="0"/>
    <m/>
    <s v="7/19/2022 9:04:29 AM"/>
    <m/>
  </r>
  <r>
    <s v="22000187"/>
    <s v="08/09/2022"/>
    <s v="7:05"/>
    <s v="PM"/>
    <x v="0"/>
    <x v="0"/>
    <x v="0"/>
    <x v="4"/>
    <x v="4"/>
    <x v="99"/>
    <x v="4"/>
    <x v="0"/>
    <x v="96"/>
    <x v="0"/>
    <x v="0"/>
    <x v="18"/>
    <x v="0"/>
    <x v="0"/>
    <x v="0"/>
    <x v="0"/>
    <x v="0"/>
    <m/>
    <s v="8/10/2022 10:04:29 AM"/>
    <m/>
  </r>
  <r>
    <s v="22000393"/>
    <s v="09/05/2022"/>
    <s v="17:24"/>
    <s v="PM"/>
    <x v="0"/>
    <x v="3"/>
    <x v="0"/>
    <x v="3"/>
    <x v="3"/>
    <x v="8"/>
    <x v="3"/>
    <x v="2"/>
    <x v="8"/>
    <x v="0"/>
    <x v="0"/>
    <x v="5"/>
    <x v="0"/>
    <x v="0"/>
    <x v="0"/>
    <x v="0"/>
    <x v="0"/>
    <m/>
    <s v="9/6/2022 10:17:24 AM"/>
    <m/>
  </r>
  <r>
    <s v="22000133"/>
    <s v="07/28/2022"/>
    <s v="8:45"/>
    <s v="PM"/>
    <x v="0"/>
    <x v="0"/>
    <x v="0"/>
    <x v="1"/>
    <x v="1"/>
    <x v="59"/>
    <x v="1"/>
    <x v="0"/>
    <x v="59"/>
    <x v="0"/>
    <x v="0"/>
    <x v="0"/>
    <x v="0"/>
    <x v="0"/>
    <x v="0"/>
    <x v="0"/>
    <x v="0"/>
    <m/>
    <s v="7/29/2022 3:25:08 PM"/>
    <m/>
  </r>
  <r>
    <s v="22000423"/>
    <s v="09/05/2022"/>
    <s v="9:15"/>
    <s v="PM"/>
    <x v="0"/>
    <x v="0"/>
    <x v="0"/>
    <x v="4"/>
    <x v="4"/>
    <x v="58"/>
    <x v="4"/>
    <x v="0"/>
    <x v="58"/>
    <x v="0"/>
    <x v="0"/>
    <x v="17"/>
    <x v="0"/>
    <x v="0"/>
    <x v="0"/>
    <x v="0"/>
    <x v="0"/>
    <m/>
    <s v="9/6/2022 3:20:59 PM"/>
    <m/>
  </r>
  <r>
    <s v="22000469"/>
    <s v="09/06/2022"/>
    <s v="unknown"/>
    <s v="AM"/>
    <x v="0"/>
    <x v="1"/>
    <x v="0"/>
    <x v="0"/>
    <x v="0"/>
    <x v="5"/>
    <x v="0"/>
    <x v="0"/>
    <x v="5"/>
    <x v="1"/>
    <x v="1"/>
    <x v="3"/>
    <x v="0"/>
    <x v="0"/>
    <x v="0"/>
    <x v="0"/>
    <x v="0"/>
    <m/>
    <s v="9/8/2022 7:37:14 AM"/>
    <m/>
  </r>
  <r>
    <s v="22000170"/>
    <s v="08/08/2022"/>
    <s v="unknown"/>
    <s v="PM"/>
    <x v="0"/>
    <x v="0"/>
    <x v="0"/>
    <x v="0"/>
    <x v="0"/>
    <x v="0"/>
    <x v="0"/>
    <x v="0"/>
    <x v="0"/>
    <x v="0"/>
    <x v="0"/>
    <x v="0"/>
    <x v="0"/>
    <x v="0"/>
    <x v="0"/>
    <x v="0"/>
    <x v="0"/>
    <m/>
    <s v="8/9/2022 1:24:59 PM"/>
    <m/>
  </r>
  <r>
    <s v="22000078"/>
    <s v="07/18/2022"/>
    <s v="2:55"/>
    <s v="PM"/>
    <x v="0"/>
    <x v="0"/>
    <x v="0"/>
    <x v="1"/>
    <x v="1"/>
    <x v="62"/>
    <x v="1"/>
    <x v="0"/>
    <x v="62"/>
    <x v="0"/>
    <x v="0"/>
    <x v="0"/>
    <x v="0"/>
    <x v="0"/>
    <x v="0"/>
    <x v="0"/>
    <x v="0"/>
    <m/>
    <s v="7/19/2022 8:56:22 AM"/>
    <m/>
  </r>
  <r>
    <s v="22000398"/>
    <s v="09/05/2022"/>
    <s v="19:04"/>
    <s v="PM"/>
    <x v="0"/>
    <x v="0"/>
    <x v="0"/>
    <x v="3"/>
    <x v="3"/>
    <x v="39"/>
    <x v="3"/>
    <x v="0"/>
    <x v="39"/>
    <x v="0"/>
    <x v="0"/>
    <x v="4"/>
    <x v="0"/>
    <x v="0"/>
    <x v="0"/>
    <x v="0"/>
    <x v="0"/>
    <m/>
    <s v="9/6/2022 10:23:56 AM"/>
    <m/>
  </r>
  <r>
    <s v="22000198-1"/>
    <s v="08/09/2022"/>
    <s v="18:18"/>
    <s v="PM"/>
    <x v="1"/>
    <x v="0"/>
    <x v="0"/>
    <x v="3"/>
    <x v="3"/>
    <x v="88"/>
    <x v="3"/>
    <x v="1"/>
    <x v="86"/>
    <x v="0"/>
    <x v="0"/>
    <x v="4"/>
    <x v="0"/>
    <x v="141"/>
    <x v="7"/>
    <x v="1"/>
    <x v="3"/>
    <m/>
    <s v="9/9/2022 9:28:36 AM"/>
    <m/>
  </r>
  <r>
    <s v="22000314-1"/>
    <s v="08/23/2022"/>
    <s v="1"/>
    <s v="PM"/>
    <x v="0"/>
    <x v="2"/>
    <x v="0"/>
    <x v="0"/>
    <x v="0"/>
    <x v="5"/>
    <x v="0"/>
    <x v="3"/>
    <x v="5"/>
    <x v="1"/>
    <x v="1"/>
    <x v="3"/>
    <x v="0"/>
    <x v="0"/>
    <x v="0"/>
    <x v="0"/>
    <x v="0"/>
    <m/>
    <s v="8/24/2022 8:16:09 AM"/>
    <m/>
  </r>
  <r>
    <s v="22000104"/>
    <s v="07/19/2022"/>
    <s v="2:04"/>
    <s v="AM"/>
    <x v="0"/>
    <x v="0"/>
    <x v="0"/>
    <x v="6"/>
    <x v="6"/>
    <x v="92"/>
    <x v="6"/>
    <x v="0"/>
    <x v="90"/>
    <x v="0"/>
    <x v="0"/>
    <x v="9"/>
    <x v="0"/>
    <x v="0"/>
    <x v="0"/>
    <x v="0"/>
    <x v="0"/>
    <m/>
    <s v="7/19/2022 1:08:25 PM"/>
    <m/>
  </r>
  <r>
    <s v="22000330"/>
    <s v="08/23/2022"/>
    <s v="uknown"/>
    <s v="PM"/>
    <x v="0"/>
    <x v="0"/>
    <x v="0"/>
    <x v="0"/>
    <x v="0"/>
    <x v="0"/>
    <x v="0"/>
    <x v="0"/>
    <x v="0"/>
    <x v="0"/>
    <x v="0"/>
    <x v="0"/>
    <x v="0"/>
    <x v="0"/>
    <x v="0"/>
    <x v="0"/>
    <x v="0"/>
    <m/>
    <s v="8/25/2022 8:06:18 AM"/>
    <m/>
  </r>
  <r>
    <s v="22000379"/>
    <s v="09/05/2022"/>
    <s v="0320"/>
    <s v="AM"/>
    <x v="0"/>
    <x v="0"/>
    <x v="0"/>
    <x v="2"/>
    <x v="2"/>
    <x v="11"/>
    <x v="2"/>
    <x v="0"/>
    <x v="11"/>
    <x v="0"/>
    <x v="0"/>
    <x v="8"/>
    <x v="0"/>
    <x v="0"/>
    <x v="0"/>
    <x v="0"/>
    <x v="0"/>
    <m/>
    <s v="9/5/2022 8:07:56 PM"/>
    <m/>
  </r>
  <r>
    <s v="22000123"/>
    <s v="07/28/2022"/>
    <s v="8:30"/>
    <s v="PM"/>
    <x v="0"/>
    <x v="0"/>
    <x v="0"/>
    <x v="10"/>
    <x v="10"/>
    <x v="24"/>
    <x v="10"/>
    <x v="0"/>
    <x v="37"/>
    <x v="0"/>
    <x v="0"/>
    <x v="16"/>
    <x v="0"/>
    <x v="0"/>
    <x v="0"/>
    <x v="0"/>
    <x v="0"/>
    <s v="CSO Event Ended. Duration 7/28/2022 08:55:-09:20 PM, 25 mins"/>
    <s v="7/29/2022 1:43:50 PM"/>
    <m/>
  </r>
  <r>
    <s v="22000345-1"/>
    <s v="08/26/2022"/>
    <s v="20:07"/>
    <s v="PM"/>
    <x v="1"/>
    <x v="0"/>
    <x v="0"/>
    <x v="3"/>
    <x v="3"/>
    <x v="8"/>
    <x v="3"/>
    <x v="1"/>
    <x v="8"/>
    <x v="0"/>
    <x v="0"/>
    <x v="5"/>
    <x v="0"/>
    <x v="58"/>
    <x v="12"/>
    <x v="1"/>
    <x v="5"/>
    <m/>
    <s v="9/9/2022 11:25:02 AM"/>
    <m/>
  </r>
  <r>
    <s v="22000337"/>
    <s v="08/23/2022"/>
    <s v="unknown"/>
    <s v="PM"/>
    <x v="0"/>
    <x v="0"/>
    <x v="0"/>
    <x v="0"/>
    <x v="0"/>
    <x v="82"/>
    <x v="0"/>
    <x v="0"/>
    <x v="80"/>
    <x v="0"/>
    <x v="0"/>
    <x v="1"/>
    <x v="0"/>
    <x v="0"/>
    <x v="0"/>
    <x v="0"/>
    <x v="0"/>
    <m/>
    <s v="8/25/2022 1:21:00 PM"/>
    <m/>
  </r>
  <r>
    <s v="22000388"/>
    <s v="09/05/2022"/>
    <s v="5:14"/>
    <s v="AM"/>
    <x v="0"/>
    <x v="0"/>
    <x v="0"/>
    <x v="6"/>
    <x v="6"/>
    <x v="92"/>
    <x v="6"/>
    <x v="0"/>
    <x v="90"/>
    <x v="0"/>
    <x v="0"/>
    <x v="9"/>
    <x v="0"/>
    <x v="0"/>
    <x v="0"/>
    <x v="0"/>
    <x v="0"/>
    <m/>
    <s v="9/6/2022 8:11:59 AM"/>
    <m/>
  </r>
  <r>
    <s v="22000195-1"/>
    <s v="08/09/2022"/>
    <s v="18:11"/>
    <s v="PM"/>
    <x v="1"/>
    <x v="0"/>
    <x v="0"/>
    <x v="3"/>
    <x v="3"/>
    <x v="39"/>
    <x v="3"/>
    <x v="1"/>
    <x v="39"/>
    <x v="0"/>
    <x v="0"/>
    <x v="4"/>
    <x v="0"/>
    <x v="142"/>
    <x v="7"/>
    <x v="1"/>
    <x v="11"/>
    <m/>
    <s v="9/9/2022 8:32:02 AM"/>
    <m/>
  </r>
  <r>
    <s v="22000030"/>
    <s v="07/12/2022"/>
    <s v="1:11"/>
    <s v="PM"/>
    <x v="0"/>
    <x v="3"/>
    <x v="0"/>
    <x v="13"/>
    <x v="8"/>
    <x v="24"/>
    <x v="10"/>
    <x v="0"/>
    <x v="37"/>
    <x v="0"/>
    <x v="0"/>
    <x v="16"/>
    <x v="0"/>
    <x v="0"/>
    <x v="0"/>
    <x v="0"/>
    <x v="0"/>
    <m/>
    <s v="7/13/2022 1:12:08 PM"/>
    <m/>
  </r>
  <r>
    <s v="22000159"/>
    <s v="08/07/2022"/>
    <s v="7:50"/>
    <s v="PM"/>
    <x v="0"/>
    <x v="0"/>
    <x v="0"/>
    <x v="9"/>
    <x v="9"/>
    <x v="103"/>
    <x v="9"/>
    <x v="0"/>
    <x v="100"/>
    <x v="0"/>
    <x v="0"/>
    <x v="29"/>
    <x v="0"/>
    <x v="0"/>
    <x v="0"/>
    <x v="0"/>
    <x v="0"/>
    <m/>
    <s v="8/8/2022 10:26:39 AM"/>
    <m/>
  </r>
  <r>
    <s v="22000203-1"/>
    <s v="08/09/2022"/>
    <s v="18:21"/>
    <s v="PM"/>
    <x v="1"/>
    <x v="0"/>
    <x v="0"/>
    <x v="3"/>
    <x v="3"/>
    <x v="38"/>
    <x v="3"/>
    <x v="1"/>
    <x v="38"/>
    <x v="0"/>
    <x v="0"/>
    <x v="5"/>
    <x v="0"/>
    <x v="143"/>
    <x v="7"/>
    <x v="1"/>
    <x v="16"/>
    <m/>
    <s v="9/9/2022 10:05:05 AM"/>
    <m/>
  </r>
  <r>
    <s v="22000225"/>
    <s v="07/28/2022"/>
    <s v="9:39"/>
    <s v="PM"/>
    <x v="1"/>
    <x v="0"/>
    <x v="0"/>
    <x v="2"/>
    <x v="2"/>
    <x v="83"/>
    <x v="2"/>
    <x v="1"/>
    <x v="81"/>
    <x v="0"/>
    <x v="0"/>
    <x v="2"/>
    <x v="0"/>
    <x v="144"/>
    <x v="22"/>
    <x v="1"/>
    <x v="29"/>
    <m/>
    <s v="8/11/2022 2:21:25 PM"/>
    <m/>
  </r>
  <r>
    <s v="22000015"/>
    <s v="07/06/2022"/>
    <s v="00:35"/>
    <s v="AM"/>
    <x v="0"/>
    <x v="0"/>
    <x v="0"/>
    <x v="6"/>
    <x v="6"/>
    <x v="37"/>
    <x v="6"/>
    <x v="0"/>
    <x v="36"/>
    <x v="0"/>
    <x v="0"/>
    <x v="2"/>
    <x v="0"/>
    <x v="0"/>
    <x v="0"/>
    <x v="0"/>
    <x v="0"/>
    <s v="Notification is based upon CSO meter activation and City's CSO Website Map "/>
    <s v="7/6/2022 7:30:37 AM"/>
    <m/>
  </r>
  <r>
    <s v="22000174"/>
    <s v="08/09/2022"/>
    <s v="1:40"/>
    <s v="PM"/>
    <x v="0"/>
    <x v="0"/>
    <x v="0"/>
    <x v="10"/>
    <x v="10"/>
    <x v="73"/>
    <x v="13"/>
    <x v="0"/>
    <x v="72"/>
    <x v="0"/>
    <x v="0"/>
    <x v="23"/>
    <x v="0"/>
    <x v="0"/>
    <x v="0"/>
    <x v="0"/>
    <x v="0"/>
    <m/>
    <s v="8/10/2022 6:14:00 AM"/>
    <m/>
  </r>
  <r>
    <s v="22000031"/>
    <s v="07/12/2022"/>
    <s v="unknown"/>
    <s v="PM"/>
    <x v="0"/>
    <x v="0"/>
    <x v="0"/>
    <x v="0"/>
    <x v="0"/>
    <x v="14"/>
    <x v="0"/>
    <x v="0"/>
    <x v="14"/>
    <x v="0"/>
    <x v="0"/>
    <x v="0"/>
    <x v="0"/>
    <x v="0"/>
    <x v="0"/>
    <x v="0"/>
    <x v="0"/>
    <m/>
    <s v="7/13/2022 2:56:42 PM"/>
    <m/>
  </r>
  <r>
    <s v="22000359"/>
    <s v="07/14/2022"/>
    <s v="4:23"/>
    <s v="AM"/>
    <x v="1"/>
    <x v="3"/>
    <x v="0"/>
    <x v="7"/>
    <x v="7"/>
    <x v="21"/>
    <x v="7"/>
    <x v="1"/>
    <x v="21"/>
    <x v="0"/>
    <x v="0"/>
    <x v="10"/>
    <x v="0"/>
    <x v="145"/>
    <x v="13"/>
    <x v="1"/>
    <x v="17"/>
    <m/>
    <s v="8/29/2022 2:49:20 PM"/>
    <m/>
  </r>
  <r>
    <s v="22000408"/>
    <s v="09/05/2022"/>
    <s v="11:35"/>
    <s v="PM"/>
    <x v="0"/>
    <x v="0"/>
    <x v="0"/>
    <x v="1"/>
    <x v="1"/>
    <x v="27"/>
    <x v="1"/>
    <x v="2"/>
    <x v="26"/>
    <x v="0"/>
    <x v="0"/>
    <x v="0"/>
    <x v="0"/>
    <x v="0"/>
    <x v="0"/>
    <x v="0"/>
    <x v="0"/>
    <m/>
    <s v="9/6/2022 11:50:26 AM"/>
    <m/>
  </r>
  <r>
    <s v="22000304"/>
    <s v="08/22/2022"/>
    <s v="2:15"/>
    <s v="PM"/>
    <x v="0"/>
    <x v="0"/>
    <x v="0"/>
    <x v="4"/>
    <x v="4"/>
    <x v="93"/>
    <x v="4"/>
    <x v="0"/>
    <x v="91"/>
    <x v="0"/>
    <x v="0"/>
    <x v="18"/>
    <x v="0"/>
    <x v="0"/>
    <x v="0"/>
    <x v="0"/>
    <x v="0"/>
    <m/>
    <s v="8/23/2022 10:05:11 AM"/>
    <m/>
  </r>
  <r>
    <s v="22000197-1"/>
    <s v="08/09/2022"/>
    <s v="18:34"/>
    <s v="PM"/>
    <x v="1"/>
    <x v="0"/>
    <x v="0"/>
    <x v="3"/>
    <x v="3"/>
    <x v="76"/>
    <x v="3"/>
    <x v="1"/>
    <x v="74"/>
    <x v="0"/>
    <x v="0"/>
    <x v="4"/>
    <x v="0"/>
    <x v="146"/>
    <x v="7"/>
    <x v="1"/>
    <x v="5"/>
    <m/>
    <s v="9/9/2022 9:23:44 AM"/>
    <m/>
  </r>
  <r>
    <s v="22000395"/>
    <s v="09/06/2022"/>
    <s v="10:01"/>
    <s v="AM"/>
    <x v="0"/>
    <x v="1"/>
    <x v="0"/>
    <x v="2"/>
    <x v="2"/>
    <x v="74"/>
    <x v="2"/>
    <x v="2"/>
    <x v="5"/>
    <x v="5"/>
    <x v="5"/>
    <x v="2"/>
    <x v="0"/>
    <x v="0"/>
    <x v="0"/>
    <x v="0"/>
    <x v="0"/>
    <m/>
    <s v="9/6/2022 10:20:09 AM"/>
    <m/>
  </r>
  <r>
    <s v="22000157"/>
    <s v="08/05/2022"/>
    <s v="1532"/>
    <s v="PM"/>
    <x v="0"/>
    <x v="1"/>
    <x v="0"/>
    <x v="2"/>
    <x v="2"/>
    <x v="74"/>
    <x v="2"/>
    <x v="0"/>
    <x v="5"/>
    <x v="5"/>
    <x v="5"/>
    <x v="2"/>
    <x v="0"/>
    <x v="0"/>
    <x v="0"/>
    <x v="0"/>
    <x v="0"/>
    <m/>
    <s v="8/5/2022 9:49:17 PM"/>
    <m/>
  </r>
  <r>
    <s v="22000178"/>
    <s v="08/09/2022"/>
    <s v="5:35"/>
    <s v="PM"/>
    <x v="0"/>
    <x v="0"/>
    <x v="0"/>
    <x v="4"/>
    <x v="4"/>
    <x v="101"/>
    <x v="4"/>
    <x v="0"/>
    <x v="98"/>
    <x v="0"/>
    <x v="0"/>
    <x v="17"/>
    <x v="0"/>
    <x v="0"/>
    <x v="0"/>
    <x v="0"/>
    <x v="0"/>
    <m/>
    <s v="8/10/2022 9:30:55 AM"/>
    <m/>
  </r>
  <r>
    <s v="22000120"/>
    <s v="07/28/2022"/>
    <s v="8:35"/>
    <s v="PM"/>
    <x v="0"/>
    <x v="0"/>
    <x v="0"/>
    <x v="10"/>
    <x v="10"/>
    <x v="77"/>
    <x v="13"/>
    <x v="0"/>
    <x v="75"/>
    <x v="0"/>
    <x v="0"/>
    <x v="19"/>
    <x v="0"/>
    <x v="0"/>
    <x v="0"/>
    <x v="0"/>
    <x v="0"/>
    <m/>
    <s v="7/29/2022 1:05:20 PM"/>
    <m/>
  </r>
  <r>
    <s v="22000146"/>
    <s v="07/28/2022"/>
    <s v="unknown"/>
    <s v="PM"/>
    <x v="0"/>
    <x v="0"/>
    <x v="0"/>
    <x v="0"/>
    <x v="0"/>
    <x v="82"/>
    <x v="0"/>
    <x v="0"/>
    <x v="80"/>
    <x v="0"/>
    <x v="0"/>
    <x v="1"/>
    <x v="0"/>
    <x v="0"/>
    <x v="0"/>
    <x v="0"/>
    <x v="0"/>
    <m/>
    <s v="8/2/2022 2:09:52 PM"/>
    <m/>
  </r>
  <r>
    <s v="22000082"/>
    <s v="07/19/2022"/>
    <s v="12:00"/>
    <s v="AM"/>
    <x v="0"/>
    <x v="0"/>
    <x v="0"/>
    <x v="1"/>
    <x v="1"/>
    <x v="1"/>
    <x v="1"/>
    <x v="0"/>
    <x v="1"/>
    <x v="0"/>
    <x v="0"/>
    <x v="0"/>
    <x v="0"/>
    <x v="0"/>
    <x v="0"/>
    <x v="0"/>
    <x v="0"/>
    <m/>
    <s v="7/19/2022 9:02:13 AM"/>
    <m/>
  </r>
  <r>
    <s v="22000316"/>
    <s v="08/23/2022"/>
    <s v="4:00"/>
    <s v="PM"/>
    <x v="0"/>
    <x v="0"/>
    <x v="0"/>
    <x v="1"/>
    <x v="1"/>
    <x v="59"/>
    <x v="1"/>
    <x v="0"/>
    <x v="59"/>
    <x v="0"/>
    <x v="0"/>
    <x v="0"/>
    <x v="0"/>
    <x v="0"/>
    <x v="0"/>
    <x v="0"/>
    <x v="0"/>
    <m/>
    <s v="8/24/2022 10:53:38 AM"/>
    <m/>
  </r>
  <r>
    <s v="22000087"/>
    <s v="07/19/2022"/>
    <s v="12:30"/>
    <s v="AM"/>
    <x v="0"/>
    <x v="0"/>
    <x v="0"/>
    <x v="1"/>
    <x v="1"/>
    <x v="27"/>
    <x v="1"/>
    <x v="0"/>
    <x v="26"/>
    <x v="0"/>
    <x v="0"/>
    <x v="0"/>
    <x v="0"/>
    <x v="0"/>
    <x v="0"/>
    <x v="0"/>
    <x v="0"/>
    <m/>
    <s v="7/19/2022 9:06:41 AM"/>
    <m/>
  </r>
  <r>
    <s v="22000464"/>
    <s v="09/06/2022"/>
    <s v="unknown"/>
    <s v="AM"/>
    <x v="0"/>
    <x v="0"/>
    <x v="0"/>
    <x v="0"/>
    <x v="0"/>
    <x v="50"/>
    <x v="0"/>
    <x v="0"/>
    <x v="50"/>
    <x v="0"/>
    <x v="0"/>
    <x v="0"/>
    <x v="0"/>
    <x v="0"/>
    <x v="0"/>
    <x v="0"/>
    <x v="0"/>
    <m/>
    <s v="9/8/2022 7:32:02 AM"/>
    <m/>
  </r>
  <r>
    <s v="22000440"/>
    <s v="08/23/2022"/>
    <s v="10:15"/>
    <s v="PM"/>
    <x v="1"/>
    <x v="0"/>
    <x v="0"/>
    <x v="1"/>
    <x v="1"/>
    <x v="97"/>
    <x v="1"/>
    <x v="1"/>
    <x v="33"/>
    <x v="0"/>
    <x v="0"/>
    <x v="0"/>
    <x v="0"/>
    <x v="147"/>
    <x v="34"/>
    <x v="1"/>
    <x v="2"/>
    <m/>
    <s v="9/7/2022 2:00:25 PM"/>
    <m/>
  </r>
  <r>
    <s v="22000370"/>
    <s v="08/31/2022"/>
    <s v="6:00"/>
    <s v="AM"/>
    <x v="0"/>
    <x v="0"/>
    <x v="0"/>
    <x v="4"/>
    <x v="4"/>
    <x v="44"/>
    <x v="4"/>
    <x v="0"/>
    <x v="44"/>
    <x v="0"/>
    <x v="0"/>
    <x v="18"/>
    <x v="0"/>
    <x v="0"/>
    <x v="0"/>
    <x v="0"/>
    <x v="0"/>
    <m/>
    <s v="8/31/2022 10:03:00 PM"/>
    <m/>
  </r>
  <r>
    <s v="22000086"/>
    <s v="07/19/2022"/>
    <s v="12:20"/>
    <s v="AM"/>
    <x v="0"/>
    <x v="0"/>
    <x v="0"/>
    <x v="1"/>
    <x v="1"/>
    <x v="23"/>
    <x v="1"/>
    <x v="0"/>
    <x v="23"/>
    <x v="0"/>
    <x v="0"/>
    <x v="7"/>
    <x v="0"/>
    <x v="0"/>
    <x v="0"/>
    <x v="0"/>
    <x v="0"/>
    <m/>
    <s v="7/19/2022 9:05:39 AM"/>
    <m/>
  </r>
  <r>
    <s v="22000272"/>
    <s v="07/28/2022"/>
    <s v="7:55"/>
    <s v="PM"/>
    <x v="1"/>
    <x v="0"/>
    <x v="0"/>
    <x v="1"/>
    <x v="1"/>
    <x v="4"/>
    <x v="1"/>
    <x v="1"/>
    <x v="4"/>
    <x v="0"/>
    <x v="0"/>
    <x v="1"/>
    <x v="0"/>
    <x v="58"/>
    <x v="4"/>
    <x v="2"/>
    <x v="8"/>
    <m/>
    <s v="8/12/2022 9:36:14 PM"/>
    <m/>
  </r>
  <r>
    <s v="22000404"/>
    <s v="09/05/2022"/>
    <s v="9:45"/>
    <s v="AM"/>
    <x v="0"/>
    <x v="0"/>
    <x v="0"/>
    <x v="10"/>
    <x v="10"/>
    <x v="79"/>
    <x v="13"/>
    <x v="0"/>
    <x v="77"/>
    <x v="0"/>
    <x v="0"/>
    <x v="19"/>
    <x v="0"/>
    <x v="0"/>
    <x v="0"/>
    <x v="0"/>
    <x v="0"/>
    <m/>
    <s v="9/6/2022 10:30:41 AM"/>
    <m/>
  </r>
  <r>
    <s v="22000340"/>
    <s v="08/23/2022"/>
    <s v="unknown"/>
    <s v="PM"/>
    <x v="0"/>
    <x v="0"/>
    <x v="0"/>
    <x v="0"/>
    <x v="0"/>
    <x v="94"/>
    <x v="0"/>
    <x v="0"/>
    <x v="92"/>
    <x v="0"/>
    <x v="0"/>
    <x v="28"/>
    <x v="0"/>
    <x v="0"/>
    <x v="0"/>
    <x v="0"/>
    <x v="0"/>
    <m/>
    <s v="8/25/2022 1:28:01 PM"/>
    <m/>
  </r>
  <r>
    <s v="22000353"/>
    <s v="07/12/2022"/>
    <s v="1:15"/>
    <s v="PM"/>
    <x v="1"/>
    <x v="0"/>
    <x v="0"/>
    <x v="4"/>
    <x v="4"/>
    <x v="58"/>
    <x v="4"/>
    <x v="1"/>
    <x v="58"/>
    <x v="0"/>
    <x v="0"/>
    <x v="17"/>
    <x v="0"/>
    <x v="17"/>
    <x v="8"/>
    <x v="1"/>
    <x v="17"/>
    <m/>
    <s v="8/29/2022 7:16:57 AM"/>
    <m/>
  </r>
  <r>
    <s v="22000415"/>
    <s v="09/06/2022"/>
    <s v="12:35"/>
    <s v="AM"/>
    <x v="0"/>
    <x v="0"/>
    <x v="0"/>
    <x v="1"/>
    <x v="1"/>
    <x v="97"/>
    <x v="1"/>
    <x v="0"/>
    <x v="33"/>
    <x v="0"/>
    <x v="0"/>
    <x v="0"/>
    <x v="0"/>
    <x v="0"/>
    <x v="0"/>
    <x v="0"/>
    <x v="0"/>
    <m/>
    <s v="9/6/2022 12:05:08 P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A0146F8-C619-46AD-9F60-FC014B685006}" name="PivotTable1" cacheId="1627"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chartFormat="1">
  <location ref="A2:B22" firstHeaderRow="1" firstDataRow="1" firstDataCol="1"/>
  <pivotFields count="24">
    <pivotField compact="0" outline="0" showAll="0"/>
    <pivotField compact="0" outline="0" showAll="0"/>
    <pivotField compact="0" outline="0" showAll="0"/>
    <pivotField compact="0" outline="0" showAll="0"/>
    <pivotField compact="0" outline="0" showAll="0">
      <items count="3">
        <item x="0"/>
        <item x="1"/>
        <item t="default"/>
      </items>
    </pivotField>
    <pivotField dataField="1" compact="0" outline="0" showAll="0">
      <items count="8">
        <item h="1" x="3"/>
        <item h="1" x="0"/>
        <item h="1" x="1"/>
        <item h="1" x="2"/>
        <item x="4"/>
        <item x="6"/>
        <item x="5"/>
        <item t="default"/>
      </items>
    </pivotField>
    <pivotField compact="0" outline="0" showAll="0">
      <items count="3">
        <item x="0"/>
        <item x="1"/>
        <item t="default"/>
      </items>
    </pivotField>
    <pivotField compact="0" outline="0" showAll="0" sortType="descending">
      <items count="21">
        <item h="1" x="18"/>
        <item x="15"/>
        <item x="14"/>
        <item x="0"/>
        <item x="3"/>
        <item x="10"/>
        <item x="6"/>
        <item x="5"/>
        <item x="4"/>
        <item x="7"/>
        <item x="12"/>
        <item h="1" x="17"/>
        <item x="2"/>
        <item x="9"/>
        <item x="19"/>
        <item h="1" x="11"/>
        <item h="1" x="8"/>
        <item x="1"/>
        <item h="1" x="16"/>
        <item h="1" x="13"/>
        <item t="default"/>
      </items>
      <autoSortScope>
        <pivotArea dataOnly="0" outline="0" fieldPosition="0">
          <references count="1">
            <reference field="4294967294" count="1" selected="0">
              <x v="0"/>
            </reference>
          </references>
        </pivotArea>
      </autoSortScope>
    </pivotField>
    <pivotField compact="0" outline="0" showAll="0">
      <items count="18">
        <item x="11"/>
        <item x="3"/>
        <item x="12"/>
        <item x="9"/>
        <item x="2"/>
        <item x="4"/>
        <item x="10"/>
        <item x="14"/>
        <item x="15"/>
        <item x="0"/>
        <item x="1"/>
        <item x="6"/>
        <item x="5"/>
        <item x="13"/>
        <item x="7"/>
        <item x="16"/>
        <item x="8"/>
        <item t="default"/>
      </items>
    </pivotField>
    <pivotField compact="0" outline="0" showAll="0">
      <items count="105">
        <item x="63"/>
        <item x="5"/>
        <item x="74"/>
        <item x="90"/>
        <item x="100"/>
        <item x="71"/>
        <item x="52"/>
        <item x="14"/>
        <item x="26"/>
        <item x="51"/>
        <item x="0"/>
        <item x="30"/>
        <item x="49"/>
        <item x="50"/>
        <item x="56"/>
        <item x="20"/>
        <item x="82"/>
        <item x="66"/>
        <item x="2"/>
        <item x="94"/>
        <item x="39"/>
        <item x="86"/>
        <item x="76"/>
        <item x="88"/>
        <item x="78"/>
        <item x="7"/>
        <item x="28"/>
        <item x="25"/>
        <item x="38"/>
        <item x="8"/>
        <item x="47"/>
        <item x="31"/>
        <item x="70"/>
        <item x="77"/>
        <item x="46"/>
        <item x="89"/>
        <item x="79"/>
        <item x="73"/>
        <item x="41"/>
        <item x="92"/>
        <item x="16"/>
        <item x="35"/>
        <item x="95"/>
        <item x="68"/>
        <item x="37"/>
        <item x="15"/>
        <item x="69"/>
        <item x="96"/>
        <item x="98"/>
        <item x="91"/>
        <item x="102"/>
        <item x="83"/>
        <item x="60"/>
        <item x="75"/>
        <item x="18"/>
        <item x="11"/>
        <item x="3"/>
        <item x="61"/>
        <item x="36"/>
        <item x="103"/>
        <item x="32"/>
        <item x="85"/>
        <item x="87"/>
        <item x="93"/>
        <item x="72"/>
        <item x="64"/>
        <item x="67"/>
        <item x="44"/>
        <item x="99"/>
        <item x="55"/>
        <item x="19"/>
        <item x="13"/>
        <item x="43"/>
        <item x="9"/>
        <item x="58"/>
        <item x="42"/>
        <item x="81"/>
        <item x="33"/>
        <item x="101"/>
        <item x="48"/>
        <item x="62"/>
        <item x="40"/>
        <item x="22"/>
        <item x="1"/>
        <item x="27"/>
        <item x="97"/>
        <item x="34"/>
        <item x="53"/>
        <item x="17"/>
        <item x="84"/>
        <item x="57"/>
        <item x="54"/>
        <item x="10"/>
        <item x="4"/>
        <item x="65"/>
        <item x="6"/>
        <item x="12"/>
        <item x="45"/>
        <item x="23"/>
        <item x="29"/>
        <item x="80"/>
        <item x="59"/>
        <item x="21"/>
        <item x="24"/>
        <item t="default"/>
      </items>
    </pivotField>
    <pivotField axis="axisRow" compact="0" outline="0" showAll="0">
      <items count="21">
        <item x="15"/>
        <item x="16"/>
        <item x="14"/>
        <item x="0"/>
        <item x="3"/>
        <item x="13"/>
        <item x="6"/>
        <item x="5"/>
        <item x="18"/>
        <item x="12"/>
        <item x="2"/>
        <item x="9"/>
        <item x="4"/>
        <item x="11"/>
        <item x="8"/>
        <item x="19"/>
        <item x="1"/>
        <item x="17"/>
        <item x="7"/>
        <item h="1" x="10"/>
        <item t="default"/>
      </items>
    </pivotField>
    <pivotField compact="0" outline="0" showAll="0">
      <items count="5">
        <item x="3"/>
        <item x="0"/>
        <item x="2"/>
        <item x="1"/>
        <item t="default"/>
      </items>
    </pivotField>
    <pivotField compact="0" outline="0" showAll="0">
      <items count="102">
        <item x="34"/>
        <item x="83"/>
        <item x="46"/>
        <item x="10"/>
        <item x="78"/>
        <item x="30"/>
        <item x="19"/>
        <item x="61"/>
        <item x="60"/>
        <item x="56"/>
        <item x="98"/>
        <item x="96"/>
        <item x="28"/>
        <item x="67"/>
        <item x="74"/>
        <item x="1"/>
        <item x="44"/>
        <item x="69"/>
        <item x="66"/>
        <item x="12"/>
        <item x="24"/>
        <item x="77"/>
        <item x="84"/>
        <item x="36"/>
        <item x="38"/>
        <item x="94"/>
        <item x="62"/>
        <item x="42"/>
        <item x="32"/>
        <item x="97"/>
        <item x="70"/>
        <item x="91"/>
        <item x="47"/>
        <item x="9"/>
        <item x="43"/>
        <item x="71"/>
        <item x="29"/>
        <item x="85"/>
        <item x="2"/>
        <item x="26"/>
        <item x="27"/>
        <item x="17"/>
        <item x="23"/>
        <item x="13"/>
        <item x="64"/>
        <item x="50"/>
        <item x="65"/>
        <item x="41"/>
        <item x="89"/>
        <item x="0"/>
        <item x="51"/>
        <item x="40"/>
        <item x="90"/>
        <item x="82"/>
        <item x="63"/>
        <item x="87"/>
        <item x="4"/>
        <item x="72"/>
        <item x="75"/>
        <item x="80"/>
        <item x="52"/>
        <item x="35"/>
        <item x="76"/>
        <item x="79"/>
        <item x="57"/>
        <item x="39"/>
        <item x="31"/>
        <item x="5"/>
        <item x="49"/>
        <item x="20"/>
        <item x="6"/>
        <item x="14"/>
        <item x="8"/>
        <item x="21"/>
        <item x="18"/>
        <item x="55"/>
        <item x="54"/>
        <item x="95"/>
        <item x="86"/>
        <item x="25"/>
        <item x="92"/>
        <item x="58"/>
        <item x="93"/>
        <item x="99"/>
        <item x="59"/>
        <item x="45"/>
        <item x="100"/>
        <item x="88"/>
        <item x="3"/>
        <item x="33"/>
        <item x="81"/>
        <item x="15"/>
        <item x="11"/>
        <item x="48"/>
        <item x="73"/>
        <item x="7"/>
        <item x="16"/>
        <item x="22"/>
        <item x="68"/>
        <item x="53"/>
        <item x="37"/>
        <item t="default"/>
      </items>
    </pivotField>
    <pivotField compact="0" outline="0" showAll="0">
      <items count="8">
        <item x="4"/>
        <item x="3"/>
        <item x="6"/>
        <item x="1"/>
        <item x="2"/>
        <item x="5"/>
        <item x="0"/>
        <item t="default"/>
      </items>
    </pivotField>
    <pivotField compact="0" outline="0" showAll="0">
      <items count="8">
        <item x="2"/>
        <item x="4"/>
        <item x="5"/>
        <item x="3"/>
        <item x="6"/>
        <item x="1"/>
        <item x="0"/>
        <item t="default"/>
      </items>
    </pivotField>
    <pivotField compact="0" outline="0" showAll="0">
      <items count="31">
        <item x="17"/>
        <item x="20"/>
        <item x="21"/>
        <item x="26"/>
        <item x="1"/>
        <item x="18"/>
        <item x="8"/>
        <item x="0"/>
        <item x="3"/>
        <item x="27"/>
        <item x="22"/>
        <item x="14"/>
        <item x="9"/>
        <item x="13"/>
        <item x="15"/>
        <item x="2"/>
        <item x="10"/>
        <item x="7"/>
        <item x="4"/>
        <item x="24"/>
        <item x="19"/>
        <item x="11"/>
        <item x="6"/>
        <item x="25"/>
        <item x="23"/>
        <item x="12"/>
        <item x="29"/>
        <item x="5"/>
        <item x="28"/>
        <item x="16"/>
        <item t="default"/>
      </items>
    </pivotField>
    <pivotField compact="0" outline="0" showAll="0">
      <items count="7">
        <item x="4"/>
        <item x="1"/>
        <item x="2"/>
        <item x="3"/>
        <item x="5"/>
        <item x="0"/>
        <item t="default"/>
      </items>
    </pivotField>
    <pivotField compact="0" outline="0" showAll="0">
      <items count="149">
        <item x="17"/>
        <item x="5"/>
        <item x="70"/>
        <item x="32"/>
        <item x="26"/>
        <item x="121"/>
        <item x="58"/>
        <item x="45"/>
        <item x="9"/>
        <item x="36"/>
        <item x="51"/>
        <item x="53"/>
        <item x="13"/>
        <item x="41"/>
        <item x="20"/>
        <item x="78"/>
        <item x="34"/>
        <item x="141"/>
        <item x="113"/>
        <item x="22"/>
        <item x="10"/>
        <item x="42"/>
        <item x="134"/>
        <item x="109"/>
        <item x="81"/>
        <item x="50"/>
        <item x="107"/>
        <item x="124"/>
        <item x="101"/>
        <item x="104"/>
        <item x="48"/>
        <item x="44"/>
        <item x="74"/>
        <item x="2"/>
        <item x="132"/>
        <item x="127"/>
        <item x="27"/>
        <item x="83"/>
        <item x="91"/>
        <item x="120"/>
        <item x="12"/>
        <item x="8"/>
        <item x="128"/>
        <item x="69"/>
        <item x="73"/>
        <item x="80"/>
        <item x="133"/>
        <item x="86"/>
        <item x="123"/>
        <item x="16"/>
        <item x="99"/>
        <item x="56"/>
        <item x="88"/>
        <item x="100"/>
        <item x="147"/>
        <item x="144"/>
        <item x="14"/>
        <item x="7"/>
        <item x="111"/>
        <item x="136"/>
        <item x="6"/>
        <item x="62"/>
        <item x="96"/>
        <item x="18"/>
        <item x="93"/>
        <item x="131"/>
        <item x="92"/>
        <item x="61"/>
        <item x="108"/>
        <item x="125"/>
        <item x="137"/>
        <item x="57"/>
        <item x="119"/>
        <item x="37"/>
        <item x="54"/>
        <item x="68"/>
        <item x="3"/>
        <item x="11"/>
        <item x="66"/>
        <item x="63"/>
        <item x="39"/>
        <item x="126"/>
        <item x="110"/>
        <item x="102"/>
        <item x="112"/>
        <item x="95"/>
        <item x="30"/>
        <item x="67"/>
        <item x="29"/>
        <item x="55"/>
        <item x="94"/>
        <item x="35"/>
        <item x="71"/>
        <item x="31"/>
        <item x="1"/>
        <item x="64"/>
        <item x="98"/>
        <item x="122"/>
        <item x="97"/>
        <item x="4"/>
        <item x="79"/>
        <item x="77"/>
        <item x="146"/>
        <item x="116"/>
        <item x="135"/>
        <item x="19"/>
        <item x="46"/>
        <item x="60"/>
        <item x="117"/>
        <item x="23"/>
        <item x="140"/>
        <item x="24"/>
        <item x="90"/>
        <item x="129"/>
        <item x="49"/>
        <item x="118"/>
        <item x="47"/>
        <item x="106"/>
        <item x="89"/>
        <item x="84"/>
        <item x="142"/>
        <item x="75"/>
        <item x="52"/>
        <item x="103"/>
        <item x="43"/>
        <item x="59"/>
        <item x="72"/>
        <item x="40"/>
        <item x="76"/>
        <item x="87"/>
        <item x="138"/>
        <item x="65"/>
        <item x="15"/>
        <item x="25"/>
        <item x="139"/>
        <item x="85"/>
        <item x="114"/>
        <item x="38"/>
        <item x="130"/>
        <item x="145"/>
        <item x="21"/>
        <item x="33"/>
        <item x="143"/>
        <item x="105"/>
        <item x="28"/>
        <item x="115"/>
        <item x="82"/>
        <item x="0"/>
        <item t="default"/>
      </items>
    </pivotField>
    <pivotField compact="0" outline="0" showAll="0">
      <items count="44">
        <item x="8"/>
        <item x="16"/>
        <item x="42"/>
        <item x="29"/>
        <item x="17"/>
        <item x="33"/>
        <item x="39"/>
        <item x="20"/>
        <item x="9"/>
        <item x="12"/>
        <item x="6"/>
        <item x="35"/>
        <item x="36"/>
        <item x="24"/>
        <item x="3"/>
        <item x="11"/>
        <item x="2"/>
        <item x="19"/>
        <item x="31"/>
        <item x="13"/>
        <item x="26"/>
        <item x="14"/>
        <item x="5"/>
        <item x="10"/>
        <item x="38"/>
        <item x="34"/>
        <item x="27"/>
        <item x="28"/>
        <item x="22"/>
        <item x="15"/>
        <item x="7"/>
        <item x="1"/>
        <item x="23"/>
        <item x="41"/>
        <item x="40"/>
        <item x="37"/>
        <item x="25"/>
        <item x="21"/>
        <item x="32"/>
        <item x="30"/>
        <item x="4"/>
        <item x="18"/>
        <item x="0"/>
        <item t="default"/>
      </items>
    </pivotField>
    <pivotField compact="0" outline="0" showAll="0">
      <items count="12">
        <item x="1"/>
        <item x="2"/>
        <item x="10"/>
        <item x="4"/>
        <item x="8"/>
        <item x="6"/>
        <item x="5"/>
        <item x="7"/>
        <item x="9"/>
        <item x="3"/>
        <item x="0"/>
        <item t="default"/>
      </items>
    </pivotField>
    <pivotField compact="0" outline="0" showAll="0">
      <items count="31">
        <item x="8"/>
        <item x="10"/>
        <item x="25"/>
        <item x="26"/>
        <item x="3"/>
        <item x="20"/>
        <item x="2"/>
        <item x="14"/>
        <item x="29"/>
        <item x="13"/>
        <item x="7"/>
        <item x="9"/>
        <item x="1"/>
        <item x="28"/>
        <item x="27"/>
        <item x="6"/>
        <item x="19"/>
        <item x="17"/>
        <item x="18"/>
        <item x="15"/>
        <item x="4"/>
        <item x="12"/>
        <item x="23"/>
        <item x="24"/>
        <item x="5"/>
        <item x="11"/>
        <item x="16"/>
        <item x="22"/>
        <item x="21"/>
        <item x="0"/>
        <item t="default"/>
      </items>
    </pivotField>
    <pivotField compact="0" outline="0" showAll="0"/>
    <pivotField compact="0" outline="0" showAll="0"/>
    <pivotField compact="0" outline="0" showAll="0"/>
  </pivotFields>
  <rowFields count="1">
    <field x="10"/>
  </rowFields>
  <rowItems count="20">
    <i>
      <x/>
    </i>
    <i>
      <x v="1"/>
    </i>
    <i>
      <x v="2"/>
    </i>
    <i>
      <x v="3"/>
    </i>
    <i>
      <x v="4"/>
    </i>
    <i>
      <x v="5"/>
    </i>
    <i>
      <x v="6"/>
    </i>
    <i>
      <x v="7"/>
    </i>
    <i>
      <x v="8"/>
    </i>
    <i>
      <x v="9"/>
    </i>
    <i>
      <x v="10"/>
    </i>
    <i>
      <x v="11"/>
    </i>
    <i>
      <x v="12"/>
    </i>
    <i>
      <x v="13"/>
    </i>
    <i>
      <x v="14"/>
    </i>
    <i>
      <x v="15"/>
    </i>
    <i>
      <x v="16"/>
    </i>
    <i>
      <x v="17"/>
    </i>
    <i>
      <x v="18"/>
    </i>
    <i t="grand">
      <x/>
    </i>
  </rowItems>
  <colItems count="1">
    <i/>
  </colItems>
  <dataFields count="1">
    <dataField name="Count of EventType" fld="5"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X499" totalsRowShown="0">
  <autoFilter ref="A1:X499" xr:uid="{00000000-0009-0000-0100-000001000000}">
    <filterColumn colId="5">
      <filters>
        <filter val="CSO – Treated"/>
        <filter val="CSO – UnTreated"/>
      </filters>
    </filterColumn>
  </autoFilter>
  <sortState xmlns:xlrd2="http://schemas.microsoft.com/office/spreadsheetml/2017/richdata2" ref="A2:X499">
    <sortCondition ref="R1:R499"/>
  </sortState>
  <tableColumns count="24">
    <tableColumn id="1" xr3:uid="{00000000-0010-0000-0000-000001000000}" name="ReportNumber"/>
    <tableColumn id="2" xr3:uid="{00000000-0010-0000-0000-000002000000}" name="IncidentDate"/>
    <tableColumn id="3" xr3:uid="{00000000-0010-0000-0000-000003000000}" name="IncidentTime"/>
    <tableColumn id="4" xr3:uid="{00000000-0010-0000-0000-000004000000}" name="AmPm"/>
    <tableColumn id="5" xr3:uid="{00000000-0010-0000-0000-000005000000}" name="ReportClass"/>
    <tableColumn id="6" xr3:uid="{00000000-0010-0000-0000-000006000000}" name="EventType"/>
    <tableColumn id="7" xr3:uid="{00000000-0010-0000-0000-000007000000}" name="PermitteeClass"/>
    <tableColumn id="8" xr3:uid="{00000000-0010-0000-0000-000008000000}" name="PermitteeName"/>
    <tableColumn id="9" xr3:uid="{00000000-0010-0000-0000-000009000000}" name="PermitteeId"/>
    <tableColumn id="10" xr3:uid="{00000000-0010-0000-0000-00000A000000}" name="OutfallId"/>
    <tableColumn id="11" xr3:uid="{00000000-0010-0000-0000-00000B000000}" name="Municipality"/>
    <tableColumn id="12" xr3:uid="{00000000-0010-0000-0000-00000C000000}" name="ReportingType"/>
    <tableColumn id="13" xr3:uid="{00000000-0010-0000-0000-00000D000000}" name="Location"/>
    <tableColumn id="14" xr3:uid="{00000000-0010-0000-0000-00000E000000}" name="Latitude"/>
    <tableColumn id="15" xr3:uid="{00000000-0010-0000-0000-00000F000000}" name="Longitude"/>
    <tableColumn id="16" xr3:uid="{00000000-0010-0000-0000-000010000000}" name="WaterBody"/>
    <tableColumn id="17" xr3:uid="{00000000-0010-0000-0000-000011000000}" name="WaterBodyDescription"/>
    <tableColumn id="18" xr3:uid="{00000000-0010-0000-0000-000012000000}" name="VolumnOfEvent"/>
    <tableColumn id="19" xr3:uid="{00000000-0010-0000-0000-000013000000}" name="RainfallData"/>
    <tableColumn id="20" xr3:uid="{00000000-0010-0000-0000-000014000000}" name="Hours"/>
    <tableColumn id="21" xr3:uid="{00000000-0010-0000-0000-000015000000}" name="Minutes"/>
    <tableColumn id="22" xr3:uid="{00000000-0010-0000-0000-000016000000}" name="AdditionalInformation"/>
    <tableColumn id="23" xr3:uid="{00000000-0010-0000-0000-000017000000}" name="SubmittedDate"/>
    <tableColumn id="24" xr3:uid="{00000000-0010-0000-0000-000018000000}" name="ParentIncidentId"/>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663"/>
  <sheetViews>
    <sheetView topLeftCell="A413" workbookViewId="0">
      <selection activeCell="G503" sqref="G503"/>
    </sheetView>
  </sheetViews>
  <sheetFormatPr defaultRowHeight="15"/>
  <cols>
    <col min="7" max="7" width="12" bestFit="1" customWidth="1"/>
  </cols>
  <sheetData>
    <row r="1" spans="1:24">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row>
    <row r="2" spans="1:24">
      <c r="A2" t="s">
        <v>24</v>
      </c>
      <c r="B2" t="s">
        <v>25</v>
      </c>
      <c r="C2" t="s">
        <v>26</v>
      </c>
      <c r="D2" t="s">
        <v>27</v>
      </c>
      <c r="E2" t="s">
        <v>28</v>
      </c>
      <c r="F2" t="s">
        <v>29</v>
      </c>
      <c r="G2" t="s">
        <v>30</v>
      </c>
      <c r="H2" t="s">
        <v>31</v>
      </c>
      <c r="I2" t="s">
        <v>32</v>
      </c>
      <c r="J2" t="s">
        <v>33</v>
      </c>
      <c r="K2" t="s">
        <v>34</v>
      </c>
      <c r="M2" t="s">
        <v>35</v>
      </c>
      <c r="P2" t="s">
        <v>36</v>
      </c>
      <c r="R2" t="s">
        <v>37</v>
      </c>
      <c r="S2" t="s">
        <v>38</v>
      </c>
      <c r="T2" t="s">
        <v>37</v>
      </c>
      <c r="U2" t="s">
        <v>37</v>
      </c>
      <c r="W2" t="s">
        <v>39</v>
      </c>
    </row>
    <row r="3" spans="1:24">
      <c r="A3" t="s">
        <v>40</v>
      </c>
      <c r="B3" t="s">
        <v>41</v>
      </c>
      <c r="C3" t="s">
        <v>42</v>
      </c>
      <c r="D3" t="s">
        <v>27</v>
      </c>
      <c r="E3" t="s">
        <v>28</v>
      </c>
      <c r="F3" t="s">
        <v>29</v>
      </c>
      <c r="G3" t="s">
        <v>30</v>
      </c>
      <c r="R3" t="s">
        <v>37</v>
      </c>
      <c r="S3" t="s">
        <v>38</v>
      </c>
      <c r="T3" t="s">
        <v>37</v>
      </c>
      <c r="U3" t="s">
        <v>37</v>
      </c>
      <c r="W3" t="s">
        <v>43</v>
      </c>
    </row>
    <row r="4" spans="1:24">
      <c r="A4" t="s">
        <v>44</v>
      </c>
      <c r="B4" t="s">
        <v>45</v>
      </c>
      <c r="C4" t="s">
        <v>46</v>
      </c>
      <c r="D4" t="s">
        <v>27</v>
      </c>
      <c r="E4" t="s">
        <v>28</v>
      </c>
      <c r="F4" t="s">
        <v>29</v>
      </c>
      <c r="G4" t="s">
        <v>30</v>
      </c>
      <c r="H4" t="s">
        <v>47</v>
      </c>
      <c r="I4" t="s">
        <v>48</v>
      </c>
      <c r="J4" t="s">
        <v>49</v>
      </c>
      <c r="K4" t="s">
        <v>50</v>
      </c>
      <c r="M4" t="s">
        <v>51</v>
      </c>
      <c r="P4" t="s">
        <v>52</v>
      </c>
      <c r="R4" t="s">
        <v>37</v>
      </c>
      <c r="S4" t="s">
        <v>38</v>
      </c>
      <c r="T4" t="s">
        <v>37</v>
      </c>
      <c r="U4" t="s">
        <v>53</v>
      </c>
      <c r="W4" t="s">
        <v>54</v>
      </c>
    </row>
    <row r="5" spans="1:24">
      <c r="A5" t="s">
        <v>55</v>
      </c>
      <c r="B5" t="s">
        <v>56</v>
      </c>
      <c r="C5" t="s">
        <v>57</v>
      </c>
      <c r="D5" t="s">
        <v>27</v>
      </c>
      <c r="E5" t="s">
        <v>28</v>
      </c>
      <c r="F5" t="s">
        <v>29</v>
      </c>
      <c r="G5" t="s">
        <v>30</v>
      </c>
      <c r="H5" t="s">
        <v>47</v>
      </c>
      <c r="I5" t="s">
        <v>48</v>
      </c>
      <c r="J5" t="s">
        <v>58</v>
      </c>
      <c r="K5" t="s">
        <v>50</v>
      </c>
      <c r="M5" t="s">
        <v>59</v>
      </c>
      <c r="P5" t="s">
        <v>60</v>
      </c>
      <c r="R5" t="s">
        <v>37</v>
      </c>
      <c r="S5" t="s">
        <v>38</v>
      </c>
      <c r="T5" t="s">
        <v>37</v>
      </c>
      <c r="U5" t="s">
        <v>61</v>
      </c>
      <c r="W5" t="s">
        <v>62</v>
      </c>
    </row>
    <row r="6" spans="1:24">
      <c r="A6" t="s">
        <v>63</v>
      </c>
      <c r="B6" t="s">
        <v>64</v>
      </c>
      <c r="C6" t="s">
        <v>65</v>
      </c>
      <c r="D6" t="s">
        <v>66</v>
      </c>
      <c r="E6" t="s">
        <v>28</v>
      </c>
      <c r="F6" t="s">
        <v>29</v>
      </c>
      <c r="G6" t="s">
        <v>30</v>
      </c>
      <c r="H6" t="s">
        <v>67</v>
      </c>
      <c r="I6" t="s">
        <v>68</v>
      </c>
      <c r="J6" t="s">
        <v>69</v>
      </c>
      <c r="K6" t="s">
        <v>70</v>
      </c>
      <c r="M6" t="s">
        <v>71</v>
      </c>
      <c r="P6" t="s">
        <v>72</v>
      </c>
      <c r="R6" t="s">
        <v>73</v>
      </c>
      <c r="S6" t="s">
        <v>74</v>
      </c>
      <c r="T6" t="s">
        <v>37</v>
      </c>
      <c r="U6" t="s">
        <v>75</v>
      </c>
      <c r="W6" t="s">
        <v>76</v>
      </c>
    </row>
    <row r="7" spans="1:24">
      <c r="A7" t="s">
        <v>77</v>
      </c>
      <c r="B7" t="s">
        <v>78</v>
      </c>
      <c r="C7" t="s">
        <v>79</v>
      </c>
      <c r="D7" t="s">
        <v>27</v>
      </c>
      <c r="E7" t="s">
        <v>28</v>
      </c>
      <c r="F7" t="s">
        <v>29</v>
      </c>
      <c r="G7" t="s">
        <v>30</v>
      </c>
      <c r="H7" t="s">
        <v>67</v>
      </c>
      <c r="I7" t="s">
        <v>68</v>
      </c>
      <c r="J7" t="s">
        <v>69</v>
      </c>
      <c r="K7" t="s">
        <v>70</v>
      </c>
      <c r="M7" t="s">
        <v>71</v>
      </c>
      <c r="P7" t="s">
        <v>72</v>
      </c>
      <c r="R7" t="s">
        <v>73</v>
      </c>
      <c r="S7" t="s">
        <v>80</v>
      </c>
      <c r="T7" t="s">
        <v>37</v>
      </c>
      <c r="U7" t="s">
        <v>81</v>
      </c>
      <c r="W7" t="s">
        <v>82</v>
      </c>
    </row>
    <row r="8" spans="1:24">
      <c r="A8" t="s">
        <v>83</v>
      </c>
      <c r="B8" t="s">
        <v>84</v>
      </c>
      <c r="C8" t="s">
        <v>85</v>
      </c>
      <c r="D8" t="s">
        <v>27</v>
      </c>
      <c r="E8" t="s">
        <v>28</v>
      </c>
      <c r="F8" t="s">
        <v>29</v>
      </c>
      <c r="G8" t="s">
        <v>30</v>
      </c>
      <c r="H8" t="s">
        <v>47</v>
      </c>
      <c r="I8" t="s">
        <v>48</v>
      </c>
      <c r="J8" t="s">
        <v>86</v>
      </c>
      <c r="K8" t="s">
        <v>50</v>
      </c>
      <c r="M8" t="s">
        <v>87</v>
      </c>
      <c r="P8" t="s">
        <v>52</v>
      </c>
      <c r="R8" t="s">
        <v>73</v>
      </c>
      <c r="S8" t="s">
        <v>38</v>
      </c>
      <c r="T8" t="s">
        <v>88</v>
      </c>
      <c r="U8" t="s">
        <v>89</v>
      </c>
      <c r="W8" t="s">
        <v>90</v>
      </c>
    </row>
    <row r="9" spans="1:24">
      <c r="A9" t="s">
        <v>91</v>
      </c>
      <c r="B9" t="s">
        <v>56</v>
      </c>
      <c r="C9" t="s">
        <v>92</v>
      </c>
      <c r="D9" t="s">
        <v>27</v>
      </c>
      <c r="E9" t="s">
        <v>28</v>
      </c>
      <c r="F9" t="s">
        <v>29</v>
      </c>
      <c r="G9" t="s">
        <v>30</v>
      </c>
      <c r="H9" t="s">
        <v>93</v>
      </c>
      <c r="I9" t="s">
        <v>94</v>
      </c>
      <c r="J9" t="s">
        <v>95</v>
      </c>
      <c r="K9" t="s">
        <v>96</v>
      </c>
      <c r="M9" t="s">
        <v>97</v>
      </c>
      <c r="P9" t="s">
        <v>98</v>
      </c>
      <c r="R9" t="s">
        <v>73</v>
      </c>
      <c r="S9" t="s">
        <v>99</v>
      </c>
      <c r="T9" t="s">
        <v>37</v>
      </c>
      <c r="U9" t="s">
        <v>100</v>
      </c>
      <c r="W9" t="s">
        <v>101</v>
      </c>
    </row>
    <row r="10" spans="1:24">
      <c r="A10" t="s">
        <v>102</v>
      </c>
      <c r="B10" t="s">
        <v>103</v>
      </c>
      <c r="C10" t="s">
        <v>104</v>
      </c>
      <c r="D10" t="s">
        <v>27</v>
      </c>
      <c r="E10" t="s">
        <v>28</v>
      </c>
      <c r="F10" t="s">
        <v>29</v>
      </c>
      <c r="G10" t="s">
        <v>30</v>
      </c>
      <c r="H10" t="s">
        <v>47</v>
      </c>
      <c r="I10" t="s">
        <v>48</v>
      </c>
      <c r="J10" t="s">
        <v>105</v>
      </c>
      <c r="K10" t="s">
        <v>50</v>
      </c>
      <c r="M10" t="s">
        <v>106</v>
      </c>
      <c r="P10" t="s">
        <v>52</v>
      </c>
      <c r="R10" t="s">
        <v>107</v>
      </c>
      <c r="S10" t="s">
        <v>108</v>
      </c>
      <c r="T10" t="s">
        <v>88</v>
      </c>
      <c r="U10" t="s">
        <v>109</v>
      </c>
      <c r="W10" t="s">
        <v>110</v>
      </c>
    </row>
    <row r="11" spans="1:24">
      <c r="A11" t="s">
        <v>111</v>
      </c>
      <c r="B11" t="s">
        <v>78</v>
      </c>
      <c r="C11" t="s">
        <v>112</v>
      </c>
      <c r="D11" t="s">
        <v>27</v>
      </c>
      <c r="E11" t="s">
        <v>28</v>
      </c>
      <c r="F11" t="s">
        <v>29</v>
      </c>
      <c r="G11" t="s">
        <v>30</v>
      </c>
      <c r="H11" t="s">
        <v>67</v>
      </c>
      <c r="I11" t="s">
        <v>68</v>
      </c>
      <c r="J11" t="s">
        <v>113</v>
      </c>
      <c r="K11" t="s">
        <v>70</v>
      </c>
      <c r="M11" t="s">
        <v>114</v>
      </c>
      <c r="P11" t="s">
        <v>72</v>
      </c>
      <c r="R11" t="s">
        <v>115</v>
      </c>
      <c r="S11" t="s">
        <v>80</v>
      </c>
      <c r="T11" t="s">
        <v>37</v>
      </c>
      <c r="U11" t="s">
        <v>116</v>
      </c>
      <c r="W11" t="s">
        <v>117</v>
      </c>
    </row>
    <row r="12" spans="1:24">
      <c r="A12" t="s">
        <v>118</v>
      </c>
      <c r="B12" t="s">
        <v>56</v>
      </c>
      <c r="C12" t="s">
        <v>92</v>
      </c>
      <c r="D12" t="s">
        <v>27</v>
      </c>
      <c r="E12" t="s">
        <v>28</v>
      </c>
      <c r="F12" t="s">
        <v>29</v>
      </c>
      <c r="G12" t="s">
        <v>30</v>
      </c>
      <c r="H12" t="s">
        <v>93</v>
      </c>
      <c r="I12" t="s">
        <v>94</v>
      </c>
      <c r="J12" t="s">
        <v>119</v>
      </c>
      <c r="K12" t="s">
        <v>96</v>
      </c>
      <c r="M12" t="s">
        <v>120</v>
      </c>
      <c r="P12" t="s">
        <v>121</v>
      </c>
      <c r="R12" t="s">
        <v>122</v>
      </c>
      <c r="S12" t="s">
        <v>123</v>
      </c>
      <c r="T12" t="s">
        <v>37</v>
      </c>
      <c r="U12" t="s">
        <v>89</v>
      </c>
      <c r="W12" t="s">
        <v>124</v>
      </c>
    </row>
    <row r="13" spans="1:24">
      <c r="A13" t="s">
        <v>125</v>
      </c>
      <c r="B13" t="s">
        <v>78</v>
      </c>
      <c r="C13" t="s">
        <v>126</v>
      </c>
      <c r="D13" t="s">
        <v>27</v>
      </c>
      <c r="E13" t="s">
        <v>28</v>
      </c>
      <c r="F13" t="s">
        <v>29</v>
      </c>
      <c r="G13" t="s">
        <v>30</v>
      </c>
      <c r="H13" t="s">
        <v>93</v>
      </c>
      <c r="I13" t="s">
        <v>94</v>
      </c>
      <c r="J13" t="s">
        <v>127</v>
      </c>
      <c r="K13" t="s">
        <v>96</v>
      </c>
      <c r="M13" t="s">
        <v>97</v>
      </c>
      <c r="P13" t="s">
        <v>98</v>
      </c>
      <c r="R13" t="s">
        <v>128</v>
      </c>
      <c r="S13" t="s">
        <v>129</v>
      </c>
      <c r="T13" t="s">
        <v>88</v>
      </c>
      <c r="U13" t="s">
        <v>53</v>
      </c>
      <c r="W13" t="s">
        <v>130</v>
      </c>
    </row>
    <row r="14" spans="1:24">
      <c r="A14" t="s">
        <v>131</v>
      </c>
      <c r="B14" t="s">
        <v>132</v>
      </c>
      <c r="C14" t="s">
        <v>133</v>
      </c>
      <c r="D14" t="s">
        <v>66</v>
      </c>
      <c r="E14" t="s">
        <v>28</v>
      </c>
      <c r="F14" t="s">
        <v>29</v>
      </c>
      <c r="G14" t="s">
        <v>30</v>
      </c>
      <c r="H14" t="s">
        <v>31</v>
      </c>
      <c r="I14" t="s">
        <v>32</v>
      </c>
      <c r="J14" t="s">
        <v>134</v>
      </c>
      <c r="K14" t="s">
        <v>34</v>
      </c>
      <c r="M14" t="s">
        <v>135</v>
      </c>
      <c r="P14" t="s">
        <v>136</v>
      </c>
      <c r="R14" t="s">
        <v>137</v>
      </c>
      <c r="S14" t="s">
        <v>138</v>
      </c>
      <c r="T14" t="s">
        <v>37</v>
      </c>
      <c r="U14" t="s">
        <v>61</v>
      </c>
      <c r="W14" t="s">
        <v>139</v>
      </c>
    </row>
    <row r="15" spans="1:24">
      <c r="A15" t="s">
        <v>140</v>
      </c>
      <c r="B15" t="s">
        <v>141</v>
      </c>
      <c r="C15" t="s">
        <v>142</v>
      </c>
      <c r="D15" t="s">
        <v>27</v>
      </c>
      <c r="E15" t="s">
        <v>28</v>
      </c>
      <c r="F15" t="s">
        <v>29</v>
      </c>
      <c r="G15" t="s">
        <v>30</v>
      </c>
      <c r="H15" t="s">
        <v>93</v>
      </c>
      <c r="I15" t="s">
        <v>94</v>
      </c>
      <c r="J15" t="s">
        <v>143</v>
      </c>
      <c r="K15" t="s">
        <v>96</v>
      </c>
      <c r="M15" t="s">
        <v>144</v>
      </c>
      <c r="P15" t="s">
        <v>145</v>
      </c>
      <c r="R15" t="s">
        <v>137</v>
      </c>
      <c r="S15" t="s">
        <v>146</v>
      </c>
      <c r="T15" t="s">
        <v>88</v>
      </c>
      <c r="U15" t="s">
        <v>89</v>
      </c>
      <c r="W15" t="s">
        <v>147</v>
      </c>
    </row>
    <row r="16" spans="1:24">
      <c r="A16" t="s">
        <v>148</v>
      </c>
      <c r="B16" t="s">
        <v>149</v>
      </c>
      <c r="C16" t="s">
        <v>150</v>
      </c>
      <c r="D16" t="s">
        <v>27</v>
      </c>
      <c r="E16" t="s">
        <v>28</v>
      </c>
      <c r="F16" t="s">
        <v>29</v>
      </c>
      <c r="G16" t="s">
        <v>30</v>
      </c>
      <c r="H16" t="s">
        <v>31</v>
      </c>
      <c r="I16" t="s">
        <v>32</v>
      </c>
      <c r="J16" t="s">
        <v>134</v>
      </c>
      <c r="K16" t="s">
        <v>34</v>
      </c>
      <c r="M16" t="s">
        <v>135</v>
      </c>
      <c r="P16" t="s">
        <v>136</v>
      </c>
      <c r="R16" t="s">
        <v>137</v>
      </c>
      <c r="S16" t="s">
        <v>151</v>
      </c>
      <c r="T16" t="s">
        <v>37</v>
      </c>
      <c r="U16" t="s">
        <v>75</v>
      </c>
      <c r="W16" t="s">
        <v>152</v>
      </c>
    </row>
    <row r="17" spans="1:23">
      <c r="A17" t="s">
        <v>153</v>
      </c>
      <c r="B17" t="s">
        <v>78</v>
      </c>
      <c r="C17" t="s">
        <v>154</v>
      </c>
      <c r="D17" t="s">
        <v>27</v>
      </c>
      <c r="E17" t="s">
        <v>28</v>
      </c>
      <c r="F17" t="s">
        <v>29</v>
      </c>
      <c r="G17" t="s">
        <v>30</v>
      </c>
      <c r="H17" t="s">
        <v>93</v>
      </c>
      <c r="I17" t="s">
        <v>94</v>
      </c>
      <c r="J17" t="s">
        <v>155</v>
      </c>
      <c r="K17" t="s">
        <v>96</v>
      </c>
      <c r="M17" t="s">
        <v>156</v>
      </c>
      <c r="P17" t="s">
        <v>121</v>
      </c>
      <c r="R17" t="s">
        <v>137</v>
      </c>
      <c r="S17" t="s">
        <v>157</v>
      </c>
      <c r="T17" t="s">
        <v>88</v>
      </c>
      <c r="U17" t="s">
        <v>37</v>
      </c>
      <c r="W17" t="s">
        <v>158</v>
      </c>
    </row>
    <row r="18" spans="1:23">
      <c r="A18" t="s">
        <v>159</v>
      </c>
      <c r="B18" t="s">
        <v>132</v>
      </c>
      <c r="C18" t="s">
        <v>160</v>
      </c>
      <c r="D18" t="s">
        <v>66</v>
      </c>
      <c r="E18" t="s">
        <v>28</v>
      </c>
      <c r="F18" t="s">
        <v>29</v>
      </c>
      <c r="G18" t="s">
        <v>30</v>
      </c>
      <c r="H18" t="s">
        <v>31</v>
      </c>
      <c r="I18" t="s">
        <v>32</v>
      </c>
      <c r="J18" t="s">
        <v>161</v>
      </c>
      <c r="K18" t="s">
        <v>34</v>
      </c>
      <c r="M18" t="s">
        <v>162</v>
      </c>
      <c r="P18" t="s">
        <v>36</v>
      </c>
      <c r="R18" t="s">
        <v>163</v>
      </c>
      <c r="S18" t="s">
        <v>138</v>
      </c>
      <c r="T18" t="s">
        <v>37</v>
      </c>
      <c r="U18" t="s">
        <v>164</v>
      </c>
      <c r="W18" t="s">
        <v>165</v>
      </c>
    </row>
    <row r="19" spans="1:23">
      <c r="A19" t="s">
        <v>166</v>
      </c>
      <c r="B19" t="s">
        <v>132</v>
      </c>
      <c r="C19" t="s">
        <v>160</v>
      </c>
      <c r="D19" t="s">
        <v>66</v>
      </c>
      <c r="E19" t="s">
        <v>28</v>
      </c>
      <c r="F19" t="s">
        <v>29</v>
      </c>
      <c r="G19" t="s">
        <v>30</v>
      </c>
      <c r="H19" t="s">
        <v>31</v>
      </c>
      <c r="I19" t="s">
        <v>32</v>
      </c>
      <c r="J19" t="s">
        <v>167</v>
      </c>
      <c r="K19" t="s">
        <v>34</v>
      </c>
      <c r="M19" t="s">
        <v>168</v>
      </c>
      <c r="P19" t="s">
        <v>136</v>
      </c>
      <c r="R19" t="s">
        <v>163</v>
      </c>
      <c r="S19" t="s">
        <v>138</v>
      </c>
      <c r="T19" t="s">
        <v>37</v>
      </c>
      <c r="U19" t="s">
        <v>164</v>
      </c>
      <c r="W19" t="s">
        <v>169</v>
      </c>
    </row>
    <row r="20" spans="1:23">
      <c r="A20" t="s">
        <v>170</v>
      </c>
      <c r="B20" t="s">
        <v>171</v>
      </c>
      <c r="C20" t="s">
        <v>172</v>
      </c>
      <c r="D20" t="s">
        <v>27</v>
      </c>
      <c r="E20" t="s">
        <v>28</v>
      </c>
      <c r="F20" t="s">
        <v>29</v>
      </c>
      <c r="G20" t="s">
        <v>30</v>
      </c>
      <c r="H20" t="s">
        <v>93</v>
      </c>
      <c r="I20" t="s">
        <v>94</v>
      </c>
      <c r="J20" t="s">
        <v>173</v>
      </c>
      <c r="K20" t="s">
        <v>96</v>
      </c>
      <c r="M20" t="s">
        <v>174</v>
      </c>
      <c r="P20" t="s">
        <v>145</v>
      </c>
      <c r="R20" t="s">
        <v>175</v>
      </c>
      <c r="S20" t="s">
        <v>176</v>
      </c>
      <c r="T20" t="s">
        <v>37</v>
      </c>
      <c r="U20" t="s">
        <v>100</v>
      </c>
      <c r="W20" t="s">
        <v>177</v>
      </c>
    </row>
    <row r="21" spans="1:23">
      <c r="A21" t="s">
        <v>178</v>
      </c>
      <c r="B21" t="s">
        <v>132</v>
      </c>
      <c r="C21" t="s">
        <v>179</v>
      </c>
      <c r="D21" t="s">
        <v>66</v>
      </c>
      <c r="E21" t="s">
        <v>28</v>
      </c>
      <c r="F21" t="s">
        <v>29</v>
      </c>
      <c r="G21" t="s">
        <v>30</v>
      </c>
      <c r="H21" t="s">
        <v>93</v>
      </c>
      <c r="I21" t="s">
        <v>94</v>
      </c>
      <c r="J21" t="s">
        <v>173</v>
      </c>
      <c r="K21" t="s">
        <v>96</v>
      </c>
      <c r="M21" t="s">
        <v>174</v>
      </c>
      <c r="P21" t="s">
        <v>145</v>
      </c>
      <c r="R21" t="s">
        <v>180</v>
      </c>
      <c r="S21" t="s">
        <v>74</v>
      </c>
      <c r="T21" t="s">
        <v>37</v>
      </c>
      <c r="U21" t="s">
        <v>181</v>
      </c>
      <c r="W21" t="s">
        <v>182</v>
      </c>
    </row>
    <row r="22" spans="1:23">
      <c r="A22" t="s">
        <v>183</v>
      </c>
      <c r="B22" t="s">
        <v>64</v>
      </c>
      <c r="C22" t="s">
        <v>57</v>
      </c>
      <c r="D22" t="s">
        <v>66</v>
      </c>
      <c r="E22" t="s">
        <v>28</v>
      </c>
      <c r="F22" t="s">
        <v>29</v>
      </c>
      <c r="G22" t="s">
        <v>30</v>
      </c>
      <c r="H22" t="s">
        <v>67</v>
      </c>
      <c r="I22" t="s">
        <v>68</v>
      </c>
      <c r="J22" t="s">
        <v>113</v>
      </c>
      <c r="K22" t="s">
        <v>70</v>
      </c>
      <c r="M22" t="s">
        <v>114</v>
      </c>
      <c r="P22" t="s">
        <v>72</v>
      </c>
      <c r="R22" t="s">
        <v>184</v>
      </c>
      <c r="S22" t="s">
        <v>74</v>
      </c>
      <c r="T22" t="s">
        <v>37</v>
      </c>
      <c r="U22" t="s">
        <v>185</v>
      </c>
      <c r="W22" t="s">
        <v>186</v>
      </c>
    </row>
    <row r="23" spans="1:23">
      <c r="A23" t="s">
        <v>187</v>
      </c>
      <c r="B23" t="s">
        <v>64</v>
      </c>
      <c r="C23" t="s">
        <v>188</v>
      </c>
      <c r="D23" t="s">
        <v>66</v>
      </c>
      <c r="E23" t="s">
        <v>28</v>
      </c>
      <c r="F23" t="s">
        <v>29</v>
      </c>
      <c r="G23" t="s">
        <v>30</v>
      </c>
      <c r="H23" t="s">
        <v>189</v>
      </c>
      <c r="I23" t="s">
        <v>190</v>
      </c>
      <c r="J23" t="s">
        <v>191</v>
      </c>
      <c r="K23" t="s">
        <v>192</v>
      </c>
      <c r="M23" t="s">
        <v>193</v>
      </c>
      <c r="P23" t="s">
        <v>72</v>
      </c>
      <c r="R23" t="s">
        <v>194</v>
      </c>
      <c r="S23" t="s">
        <v>195</v>
      </c>
      <c r="T23" t="s">
        <v>37</v>
      </c>
      <c r="U23" t="s">
        <v>75</v>
      </c>
      <c r="W23" t="s">
        <v>196</v>
      </c>
    </row>
    <row r="24" spans="1:23">
      <c r="A24" t="s">
        <v>197</v>
      </c>
      <c r="B24" t="s">
        <v>149</v>
      </c>
      <c r="C24" t="s">
        <v>198</v>
      </c>
      <c r="D24" t="s">
        <v>27</v>
      </c>
      <c r="E24" t="s">
        <v>28</v>
      </c>
      <c r="F24" t="s">
        <v>29</v>
      </c>
      <c r="G24" t="s">
        <v>30</v>
      </c>
      <c r="H24" t="s">
        <v>93</v>
      </c>
      <c r="I24" t="s">
        <v>94</v>
      </c>
      <c r="J24" t="s">
        <v>199</v>
      </c>
      <c r="K24" t="s">
        <v>96</v>
      </c>
      <c r="M24" t="s">
        <v>200</v>
      </c>
      <c r="P24" t="s">
        <v>145</v>
      </c>
      <c r="R24" t="s">
        <v>201</v>
      </c>
      <c r="S24" t="s">
        <v>202</v>
      </c>
      <c r="T24" t="s">
        <v>37</v>
      </c>
      <c r="U24" t="s">
        <v>203</v>
      </c>
      <c r="W24" t="s">
        <v>204</v>
      </c>
    </row>
    <row r="25" spans="1:23">
      <c r="A25" t="s">
        <v>205</v>
      </c>
      <c r="B25" t="s">
        <v>56</v>
      </c>
      <c r="C25" t="s">
        <v>206</v>
      </c>
      <c r="D25" t="s">
        <v>27</v>
      </c>
      <c r="E25" t="s">
        <v>28</v>
      </c>
      <c r="F25" t="s">
        <v>29</v>
      </c>
      <c r="G25" t="s">
        <v>30</v>
      </c>
      <c r="H25" t="s">
        <v>93</v>
      </c>
      <c r="I25" t="s">
        <v>94</v>
      </c>
      <c r="J25" t="s">
        <v>127</v>
      </c>
      <c r="K25" t="s">
        <v>96</v>
      </c>
      <c r="M25" t="s">
        <v>97</v>
      </c>
      <c r="P25" t="s">
        <v>98</v>
      </c>
      <c r="R25" t="s">
        <v>201</v>
      </c>
      <c r="S25" t="s">
        <v>99</v>
      </c>
      <c r="T25" t="s">
        <v>88</v>
      </c>
      <c r="U25" t="s">
        <v>37</v>
      </c>
      <c r="W25" t="s">
        <v>207</v>
      </c>
    </row>
    <row r="26" spans="1:23">
      <c r="A26" t="s">
        <v>208</v>
      </c>
      <c r="B26" t="s">
        <v>78</v>
      </c>
      <c r="C26" t="s">
        <v>209</v>
      </c>
      <c r="D26" t="s">
        <v>27</v>
      </c>
      <c r="E26" t="s">
        <v>28</v>
      </c>
      <c r="F26" t="s">
        <v>29</v>
      </c>
      <c r="G26" t="s">
        <v>30</v>
      </c>
      <c r="H26" t="s">
        <v>67</v>
      </c>
      <c r="I26" t="s">
        <v>68</v>
      </c>
      <c r="J26" t="s">
        <v>210</v>
      </c>
      <c r="K26" t="s">
        <v>70</v>
      </c>
      <c r="M26" t="s">
        <v>211</v>
      </c>
      <c r="P26" t="s">
        <v>72</v>
      </c>
      <c r="R26" t="s">
        <v>212</v>
      </c>
      <c r="S26" t="s">
        <v>80</v>
      </c>
      <c r="T26" t="s">
        <v>37</v>
      </c>
      <c r="U26" t="s">
        <v>213</v>
      </c>
      <c r="W26" t="s">
        <v>214</v>
      </c>
    </row>
    <row r="27" spans="1:23">
      <c r="A27" t="s">
        <v>215</v>
      </c>
      <c r="B27" t="s">
        <v>216</v>
      </c>
      <c r="C27" t="s">
        <v>217</v>
      </c>
      <c r="D27" t="s">
        <v>66</v>
      </c>
      <c r="E27" t="s">
        <v>28</v>
      </c>
      <c r="F27" t="s">
        <v>29</v>
      </c>
      <c r="G27" t="s">
        <v>30</v>
      </c>
      <c r="H27" t="s">
        <v>31</v>
      </c>
      <c r="I27" t="s">
        <v>32</v>
      </c>
      <c r="J27" t="s">
        <v>218</v>
      </c>
      <c r="K27" t="s">
        <v>34</v>
      </c>
      <c r="M27" t="s">
        <v>219</v>
      </c>
      <c r="P27" t="s">
        <v>136</v>
      </c>
      <c r="R27" t="s">
        <v>220</v>
      </c>
      <c r="S27" t="s">
        <v>221</v>
      </c>
      <c r="T27" t="s">
        <v>37</v>
      </c>
      <c r="U27" t="s">
        <v>53</v>
      </c>
      <c r="W27" t="s">
        <v>222</v>
      </c>
    </row>
    <row r="28" spans="1:23">
      <c r="A28" t="s">
        <v>223</v>
      </c>
      <c r="B28" t="s">
        <v>224</v>
      </c>
      <c r="C28" t="s">
        <v>225</v>
      </c>
      <c r="D28" t="s">
        <v>27</v>
      </c>
      <c r="E28" t="s">
        <v>28</v>
      </c>
      <c r="F28" t="s">
        <v>29</v>
      </c>
      <c r="G28" t="s">
        <v>30</v>
      </c>
      <c r="R28" t="s">
        <v>226</v>
      </c>
      <c r="S28" t="s">
        <v>227</v>
      </c>
      <c r="T28" t="s">
        <v>81</v>
      </c>
      <c r="U28" t="s">
        <v>37</v>
      </c>
      <c r="W28" t="s">
        <v>228</v>
      </c>
    </row>
    <row r="29" spans="1:23">
      <c r="A29" t="s">
        <v>229</v>
      </c>
      <c r="B29" t="s">
        <v>64</v>
      </c>
      <c r="C29" t="s">
        <v>230</v>
      </c>
      <c r="D29" t="s">
        <v>66</v>
      </c>
      <c r="E29" t="s">
        <v>28</v>
      </c>
      <c r="F29" t="s">
        <v>29</v>
      </c>
      <c r="G29" t="s">
        <v>30</v>
      </c>
      <c r="H29" t="s">
        <v>93</v>
      </c>
      <c r="I29" t="s">
        <v>94</v>
      </c>
      <c r="J29" t="s">
        <v>231</v>
      </c>
      <c r="K29" t="s">
        <v>96</v>
      </c>
      <c r="M29" t="s">
        <v>232</v>
      </c>
      <c r="P29" t="s">
        <v>121</v>
      </c>
      <c r="R29" t="s">
        <v>233</v>
      </c>
      <c r="S29" t="s">
        <v>176</v>
      </c>
      <c r="T29" t="s">
        <v>37</v>
      </c>
      <c r="U29" t="s">
        <v>181</v>
      </c>
      <c r="W29" t="s">
        <v>234</v>
      </c>
    </row>
    <row r="30" spans="1:23">
      <c r="A30" t="s">
        <v>235</v>
      </c>
      <c r="B30" t="s">
        <v>224</v>
      </c>
      <c r="C30" t="s">
        <v>236</v>
      </c>
      <c r="D30" t="s">
        <v>27</v>
      </c>
      <c r="E30" t="s">
        <v>28</v>
      </c>
      <c r="F30" t="s">
        <v>29</v>
      </c>
      <c r="G30" t="s">
        <v>30</v>
      </c>
      <c r="H30" t="s">
        <v>31</v>
      </c>
      <c r="I30" t="s">
        <v>32</v>
      </c>
      <c r="J30" t="s">
        <v>237</v>
      </c>
      <c r="K30" t="s">
        <v>34</v>
      </c>
      <c r="M30" t="s">
        <v>238</v>
      </c>
      <c r="P30" t="s">
        <v>36</v>
      </c>
      <c r="R30" t="s">
        <v>239</v>
      </c>
      <c r="S30" t="s">
        <v>227</v>
      </c>
      <c r="T30" t="s">
        <v>37</v>
      </c>
      <c r="U30" t="s">
        <v>203</v>
      </c>
      <c r="W30" t="s">
        <v>240</v>
      </c>
    </row>
    <row r="31" spans="1:23">
      <c r="A31" t="s">
        <v>241</v>
      </c>
      <c r="B31" t="s">
        <v>141</v>
      </c>
      <c r="C31" t="s">
        <v>242</v>
      </c>
      <c r="D31" t="s">
        <v>27</v>
      </c>
      <c r="E31" t="s">
        <v>28</v>
      </c>
      <c r="F31" t="s">
        <v>29</v>
      </c>
      <c r="G31" t="s">
        <v>30</v>
      </c>
      <c r="H31" t="s">
        <v>93</v>
      </c>
      <c r="I31" t="s">
        <v>94</v>
      </c>
      <c r="J31" t="s">
        <v>127</v>
      </c>
      <c r="K31" t="s">
        <v>96</v>
      </c>
      <c r="M31" t="s">
        <v>97</v>
      </c>
      <c r="P31" t="s">
        <v>98</v>
      </c>
      <c r="R31" t="s">
        <v>243</v>
      </c>
      <c r="S31" t="s">
        <v>244</v>
      </c>
      <c r="T31" t="s">
        <v>37</v>
      </c>
      <c r="U31" t="s">
        <v>164</v>
      </c>
      <c r="W31" t="s">
        <v>245</v>
      </c>
    </row>
    <row r="32" spans="1:23">
      <c r="A32" t="s">
        <v>246</v>
      </c>
      <c r="B32" t="s">
        <v>247</v>
      </c>
      <c r="C32" t="s">
        <v>248</v>
      </c>
      <c r="D32" t="s">
        <v>66</v>
      </c>
      <c r="E32" t="s">
        <v>28</v>
      </c>
      <c r="F32" t="s">
        <v>29</v>
      </c>
      <c r="G32" t="s">
        <v>30</v>
      </c>
      <c r="H32" t="s">
        <v>31</v>
      </c>
      <c r="I32" t="s">
        <v>32</v>
      </c>
      <c r="J32" t="s">
        <v>249</v>
      </c>
      <c r="K32" t="s">
        <v>34</v>
      </c>
      <c r="M32" t="s">
        <v>250</v>
      </c>
      <c r="P32" t="s">
        <v>136</v>
      </c>
      <c r="R32" t="s">
        <v>251</v>
      </c>
      <c r="S32" t="s">
        <v>252</v>
      </c>
      <c r="T32" t="s">
        <v>37</v>
      </c>
      <c r="U32" t="s">
        <v>75</v>
      </c>
      <c r="W32" t="s">
        <v>253</v>
      </c>
    </row>
    <row r="33" spans="1:23">
      <c r="A33" t="s">
        <v>254</v>
      </c>
      <c r="B33" t="s">
        <v>149</v>
      </c>
      <c r="C33" t="s">
        <v>198</v>
      </c>
      <c r="D33" t="s">
        <v>27</v>
      </c>
      <c r="E33" t="s">
        <v>28</v>
      </c>
      <c r="F33" t="s">
        <v>29</v>
      </c>
      <c r="G33" t="s">
        <v>30</v>
      </c>
      <c r="H33" t="s">
        <v>93</v>
      </c>
      <c r="I33" t="s">
        <v>94</v>
      </c>
      <c r="J33" t="s">
        <v>255</v>
      </c>
      <c r="K33" t="s">
        <v>96</v>
      </c>
      <c r="M33" t="s">
        <v>256</v>
      </c>
      <c r="P33" t="s">
        <v>98</v>
      </c>
      <c r="R33" t="s">
        <v>257</v>
      </c>
      <c r="S33" t="s">
        <v>258</v>
      </c>
      <c r="T33" t="s">
        <v>37</v>
      </c>
      <c r="U33" t="s">
        <v>89</v>
      </c>
      <c r="W33" t="s">
        <v>259</v>
      </c>
    </row>
    <row r="34" spans="1:23">
      <c r="A34" t="s">
        <v>260</v>
      </c>
      <c r="B34" t="s">
        <v>224</v>
      </c>
      <c r="C34" t="s">
        <v>261</v>
      </c>
      <c r="D34" t="s">
        <v>27</v>
      </c>
      <c r="E34" t="s">
        <v>28</v>
      </c>
      <c r="F34" t="s">
        <v>29</v>
      </c>
      <c r="G34" t="s">
        <v>30</v>
      </c>
      <c r="H34" t="s">
        <v>31</v>
      </c>
      <c r="I34" t="s">
        <v>32</v>
      </c>
      <c r="J34" t="s">
        <v>167</v>
      </c>
      <c r="K34" t="s">
        <v>34</v>
      </c>
      <c r="M34" t="s">
        <v>168</v>
      </c>
      <c r="P34" t="s">
        <v>136</v>
      </c>
      <c r="R34" t="s">
        <v>262</v>
      </c>
      <c r="S34" t="s">
        <v>227</v>
      </c>
      <c r="T34" t="s">
        <v>37</v>
      </c>
      <c r="U34" t="s">
        <v>89</v>
      </c>
      <c r="W34" t="s">
        <v>263</v>
      </c>
    </row>
    <row r="35" spans="1:23">
      <c r="A35" t="s">
        <v>264</v>
      </c>
      <c r="B35" t="s">
        <v>216</v>
      </c>
      <c r="C35" t="s">
        <v>265</v>
      </c>
      <c r="D35" t="s">
        <v>27</v>
      </c>
      <c r="E35" t="s">
        <v>28</v>
      </c>
      <c r="F35" t="s">
        <v>29</v>
      </c>
      <c r="G35" t="s">
        <v>30</v>
      </c>
      <c r="H35" t="s">
        <v>93</v>
      </c>
      <c r="I35" t="s">
        <v>94</v>
      </c>
      <c r="J35" t="s">
        <v>266</v>
      </c>
      <c r="K35" t="s">
        <v>96</v>
      </c>
      <c r="M35" t="s">
        <v>267</v>
      </c>
      <c r="P35" t="s">
        <v>98</v>
      </c>
      <c r="R35" t="s">
        <v>268</v>
      </c>
      <c r="S35" t="s">
        <v>269</v>
      </c>
      <c r="T35" t="s">
        <v>75</v>
      </c>
      <c r="U35" t="s">
        <v>270</v>
      </c>
      <c r="W35" t="s">
        <v>271</v>
      </c>
    </row>
    <row r="36" spans="1:23">
      <c r="A36" t="s">
        <v>272</v>
      </c>
      <c r="B36" t="s">
        <v>78</v>
      </c>
      <c r="C36" t="s">
        <v>273</v>
      </c>
      <c r="D36" t="s">
        <v>27</v>
      </c>
      <c r="E36" t="s">
        <v>28</v>
      </c>
      <c r="F36" t="s">
        <v>29</v>
      </c>
      <c r="G36" t="s">
        <v>30</v>
      </c>
      <c r="H36" t="s">
        <v>93</v>
      </c>
      <c r="I36" t="s">
        <v>94</v>
      </c>
      <c r="J36" t="s">
        <v>173</v>
      </c>
      <c r="K36" t="s">
        <v>96</v>
      </c>
      <c r="M36" t="s">
        <v>174</v>
      </c>
      <c r="P36" t="s">
        <v>145</v>
      </c>
      <c r="R36" t="s">
        <v>274</v>
      </c>
      <c r="S36" t="s">
        <v>157</v>
      </c>
      <c r="T36" t="s">
        <v>37</v>
      </c>
      <c r="U36" t="s">
        <v>164</v>
      </c>
      <c r="W36" t="s">
        <v>275</v>
      </c>
    </row>
    <row r="37" spans="1:23">
      <c r="A37" t="s">
        <v>276</v>
      </c>
      <c r="B37" t="s">
        <v>132</v>
      </c>
      <c r="C37" t="s">
        <v>179</v>
      </c>
      <c r="D37" t="s">
        <v>66</v>
      </c>
      <c r="E37" t="s">
        <v>28</v>
      </c>
      <c r="F37" t="s">
        <v>29</v>
      </c>
      <c r="G37" t="s">
        <v>30</v>
      </c>
      <c r="H37" t="s">
        <v>93</v>
      </c>
      <c r="I37" t="s">
        <v>94</v>
      </c>
      <c r="J37" t="s">
        <v>277</v>
      </c>
      <c r="K37" t="s">
        <v>96</v>
      </c>
      <c r="M37" t="s">
        <v>278</v>
      </c>
      <c r="P37" t="s">
        <v>145</v>
      </c>
      <c r="R37" t="s">
        <v>279</v>
      </c>
      <c r="S37" t="s">
        <v>74</v>
      </c>
      <c r="T37" t="s">
        <v>37</v>
      </c>
      <c r="U37" t="s">
        <v>100</v>
      </c>
      <c r="W37" t="s">
        <v>280</v>
      </c>
    </row>
    <row r="38" spans="1:23">
      <c r="A38" t="s">
        <v>281</v>
      </c>
      <c r="B38" t="s">
        <v>56</v>
      </c>
      <c r="C38" t="s">
        <v>282</v>
      </c>
      <c r="D38" t="s">
        <v>27</v>
      </c>
      <c r="E38" t="s">
        <v>28</v>
      </c>
      <c r="F38" t="s">
        <v>29</v>
      </c>
      <c r="G38" t="s">
        <v>30</v>
      </c>
      <c r="H38" t="s">
        <v>93</v>
      </c>
      <c r="I38" t="s">
        <v>94</v>
      </c>
      <c r="J38" t="s">
        <v>283</v>
      </c>
      <c r="K38" t="s">
        <v>96</v>
      </c>
      <c r="M38" t="s">
        <v>284</v>
      </c>
      <c r="P38" t="s">
        <v>98</v>
      </c>
      <c r="R38" t="s">
        <v>285</v>
      </c>
      <c r="S38" t="s">
        <v>99</v>
      </c>
      <c r="T38" t="s">
        <v>37</v>
      </c>
      <c r="U38" t="s">
        <v>164</v>
      </c>
      <c r="W38" t="s">
        <v>286</v>
      </c>
    </row>
    <row r="39" spans="1:23">
      <c r="A39" t="s">
        <v>287</v>
      </c>
      <c r="B39" t="s">
        <v>224</v>
      </c>
      <c r="C39" t="s">
        <v>288</v>
      </c>
      <c r="D39" t="s">
        <v>27</v>
      </c>
      <c r="E39" t="s">
        <v>28</v>
      </c>
      <c r="F39" t="s">
        <v>29</v>
      </c>
      <c r="G39" t="s">
        <v>30</v>
      </c>
      <c r="H39" t="s">
        <v>31</v>
      </c>
      <c r="I39" t="s">
        <v>32</v>
      </c>
      <c r="J39" t="s">
        <v>289</v>
      </c>
      <c r="K39" t="s">
        <v>34</v>
      </c>
      <c r="M39" t="s">
        <v>290</v>
      </c>
      <c r="P39" t="s">
        <v>291</v>
      </c>
      <c r="R39" t="s">
        <v>292</v>
      </c>
      <c r="S39" t="s">
        <v>227</v>
      </c>
      <c r="T39" t="s">
        <v>37</v>
      </c>
      <c r="U39" t="s">
        <v>203</v>
      </c>
      <c r="W39" t="s">
        <v>293</v>
      </c>
    </row>
    <row r="40" spans="1:23">
      <c r="A40" t="s">
        <v>294</v>
      </c>
      <c r="B40" t="s">
        <v>78</v>
      </c>
      <c r="C40" t="s">
        <v>85</v>
      </c>
      <c r="D40" t="s">
        <v>27</v>
      </c>
      <c r="E40" t="s">
        <v>28</v>
      </c>
      <c r="F40" t="s">
        <v>29</v>
      </c>
      <c r="G40" t="s">
        <v>30</v>
      </c>
      <c r="H40" t="s">
        <v>93</v>
      </c>
      <c r="I40" t="s">
        <v>94</v>
      </c>
      <c r="J40" t="s">
        <v>295</v>
      </c>
      <c r="K40" t="s">
        <v>96</v>
      </c>
      <c r="M40" t="s">
        <v>296</v>
      </c>
      <c r="P40" t="s">
        <v>98</v>
      </c>
      <c r="R40" t="s">
        <v>297</v>
      </c>
      <c r="S40" t="s">
        <v>157</v>
      </c>
      <c r="T40" t="s">
        <v>37</v>
      </c>
      <c r="U40" t="s">
        <v>298</v>
      </c>
      <c r="W40" t="s">
        <v>299</v>
      </c>
    </row>
    <row r="41" spans="1:23">
      <c r="A41" t="s">
        <v>300</v>
      </c>
      <c r="B41" t="s">
        <v>78</v>
      </c>
      <c r="C41" t="s">
        <v>301</v>
      </c>
      <c r="D41" t="s">
        <v>27</v>
      </c>
      <c r="E41" t="s">
        <v>28</v>
      </c>
      <c r="F41" t="s">
        <v>29</v>
      </c>
      <c r="G41" t="s">
        <v>30</v>
      </c>
      <c r="H41" t="s">
        <v>67</v>
      </c>
      <c r="I41" t="s">
        <v>68</v>
      </c>
      <c r="J41" t="s">
        <v>302</v>
      </c>
      <c r="K41" t="s">
        <v>70</v>
      </c>
      <c r="M41" t="s">
        <v>303</v>
      </c>
      <c r="P41" t="s">
        <v>304</v>
      </c>
      <c r="R41" t="s">
        <v>305</v>
      </c>
      <c r="S41" t="s">
        <v>80</v>
      </c>
      <c r="T41" t="s">
        <v>37</v>
      </c>
      <c r="U41" t="s">
        <v>298</v>
      </c>
      <c r="W41" t="s">
        <v>306</v>
      </c>
    </row>
    <row r="42" spans="1:23">
      <c r="A42" t="s">
        <v>307</v>
      </c>
      <c r="B42" t="s">
        <v>56</v>
      </c>
      <c r="C42" t="s">
        <v>282</v>
      </c>
      <c r="D42" t="s">
        <v>27</v>
      </c>
      <c r="E42" t="s">
        <v>28</v>
      </c>
      <c r="F42" t="s">
        <v>29</v>
      </c>
      <c r="G42" t="s">
        <v>30</v>
      </c>
      <c r="H42" t="s">
        <v>93</v>
      </c>
      <c r="I42" t="s">
        <v>94</v>
      </c>
      <c r="J42" t="s">
        <v>308</v>
      </c>
      <c r="K42" t="s">
        <v>96</v>
      </c>
      <c r="M42" t="s">
        <v>309</v>
      </c>
      <c r="P42" t="s">
        <v>98</v>
      </c>
      <c r="R42" t="s">
        <v>310</v>
      </c>
      <c r="S42" t="s">
        <v>311</v>
      </c>
      <c r="T42" t="s">
        <v>312</v>
      </c>
      <c r="U42" t="s">
        <v>313</v>
      </c>
      <c r="W42" t="s">
        <v>314</v>
      </c>
    </row>
    <row r="43" spans="1:23">
      <c r="A43" t="s">
        <v>315</v>
      </c>
      <c r="B43" t="s">
        <v>216</v>
      </c>
      <c r="C43" t="s">
        <v>316</v>
      </c>
      <c r="D43" t="s">
        <v>27</v>
      </c>
      <c r="E43" t="s">
        <v>28</v>
      </c>
      <c r="F43" t="s">
        <v>29</v>
      </c>
      <c r="G43" t="s">
        <v>30</v>
      </c>
      <c r="H43" t="s">
        <v>93</v>
      </c>
      <c r="I43" t="s">
        <v>94</v>
      </c>
      <c r="J43" t="s">
        <v>308</v>
      </c>
      <c r="K43" t="s">
        <v>96</v>
      </c>
      <c r="M43" t="s">
        <v>309</v>
      </c>
      <c r="P43" t="s">
        <v>98</v>
      </c>
      <c r="R43" t="s">
        <v>317</v>
      </c>
      <c r="S43" t="s">
        <v>269</v>
      </c>
      <c r="T43" t="s">
        <v>75</v>
      </c>
      <c r="U43" t="s">
        <v>181</v>
      </c>
      <c r="W43" t="s">
        <v>318</v>
      </c>
    </row>
    <row r="44" spans="1:23">
      <c r="A44" t="s">
        <v>319</v>
      </c>
      <c r="B44" t="s">
        <v>64</v>
      </c>
      <c r="C44" t="s">
        <v>320</v>
      </c>
      <c r="D44" t="s">
        <v>66</v>
      </c>
      <c r="E44" t="s">
        <v>28</v>
      </c>
      <c r="F44" t="s">
        <v>29</v>
      </c>
      <c r="G44" t="s">
        <v>30</v>
      </c>
      <c r="H44" t="s">
        <v>93</v>
      </c>
      <c r="I44" t="s">
        <v>94</v>
      </c>
      <c r="J44" t="s">
        <v>119</v>
      </c>
      <c r="K44" t="s">
        <v>96</v>
      </c>
      <c r="M44" t="s">
        <v>120</v>
      </c>
      <c r="P44" t="s">
        <v>121</v>
      </c>
      <c r="R44" t="s">
        <v>321</v>
      </c>
      <c r="S44" t="s">
        <v>176</v>
      </c>
      <c r="T44" t="s">
        <v>37</v>
      </c>
      <c r="U44" t="s">
        <v>89</v>
      </c>
      <c r="W44" t="s">
        <v>322</v>
      </c>
    </row>
    <row r="45" spans="1:23">
      <c r="A45" t="s">
        <v>323</v>
      </c>
      <c r="B45" t="s">
        <v>149</v>
      </c>
      <c r="C45" t="s">
        <v>324</v>
      </c>
      <c r="D45" t="s">
        <v>27</v>
      </c>
      <c r="E45" t="s">
        <v>28</v>
      </c>
      <c r="F45" t="s">
        <v>29</v>
      </c>
      <c r="G45" t="s">
        <v>30</v>
      </c>
      <c r="H45" t="s">
        <v>93</v>
      </c>
      <c r="I45" t="s">
        <v>94</v>
      </c>
      <c r="J45" t="s">
        <v>266</v>
      </c>
      <c r="K45" t="s">
        <v>96</v>
      </c>
      <c r="M45" t="s">
        <v>267</v>
      </c>
      <c r="P45" t="s">
        <v>98</v>
      </c>
      <c r="R45" t="s">
        <v>325</v>
      </c>
      <c r="S45" t="s">
        <v>258</v>
      </c>
      <c r="T45" t="s">
        <v>88</v>
      </c>
      <c r="U45" t="s">
        <v>326</v>
      </c>
      <c r="W45" t="s">
        <v>327</v>
      </c>
    </row>
    <row r="46" spans="1:23">
      <c r="A46" t="s">
        <v>328</v>
      </c>
      <c r="B46" t="s">
        <v>64</v>
      </c>
      <c r="C46" t="s">
        <v>320</v>
      </c>
      <c r="D46" t="s">
        <v>66</v>
      </c>
      <c r="E46" t="s">
        <v>28</v>
      </c>
      <c r="F46" t="s">
        <v>29</v>
      </c>
      <c r="G46" t="s">
        <v>30</v>
      </c>
      <c r="H46" t="s">
        <v>93</v>
      </c>
      <c r="I46" t="s">
        <v>94</v>
      </c>
      <c r="J46" t="s">
        <v>329</v>
      </c>
      <c r="K46" t="s">
        <v>96</v>
      </c>
      <c r="M46" t="s">
        <v>330</v>
      </c>
      <c r="P46" t="s">
        <v>121</v>
      </c>
      <c r="R46" t="s">
        <v>331</v>
      </c>
      <c r="S46" t="s">
        <v>176</v>
      </c>
      <c r="T46" t="s">
        <v>37</v>
      </c>
      <c r="U46" t="s">
        <v>89</v>
      </c>
      <c r="W46" t="s">
        <v>332</v>
      </c>
    </row>
    <row r="47" spans="1:23">
      <c r="A47" t="s">
        <v>333</v>
      </c>
      <c r="B47" t="s">
        <v>64</v>
      </c>
      <c r="C47" t="s">
        <v>334</v>
      </c>
      <c r="D47" t="s">
        <v>66</v>
      </c>
      <c r="E47" t="s">
        <v>28</v>
      </c>
      <c r="F47" t="s">
        <v>29</v>
      </c>
      <c r="G47" t="s">
        <v>30</v>
      </c>
      <c r="H47" t="s">
        <v>93</v>
      </c>
      <c r="I47" t="s">
        <v>94</v>
      </c>
      <c r="J47" t="s">
        <v>335</v>
      </c>
      <c r="K47" t="s">
        <v>96</v>
      </c>
      <c r="M47" t="s">
        <v>336</v>
      </c>
      <c r="P47" t="s">
        <v>145</v>
      </c>
      <c r="R47" t="s">
        <v>331</v>
      </c>
      <c r="S47" t="s">
        <v>337</v>
      </c>
      <c r="T47" t="s">
        <v>37</v>
      </c>
      <c r="U47" t="s">
        <v>89</v>
      </c>
      <c r="W47" t="s">
        <v>338</v>
      </c>
    </row>
    <row r="48" spans="1:23">
      <c r="A48" t="s">
        <v>339</v>
      </c>
      <c r="B48" t="s">
        <v>64</v>
      </c>
      <c r="C48" t="s">
        <v>340</v>
      </c>
      <c r="D48" t="s">
        <v>66</v>
      </c>
      <c r="E48" t="s">
        <v>28</v>
      </c>
      <c r="F48" t="s">
        <v>29</v>
      </c>
      <c r="G48" t="s">
        <v>30</v>
      </c>
      <c r="H48" t="s">
        <v>67</v>
      </c>
      <c r="I48" t="s">
        <v>68</v>
      </c>
      <c r="J48" t="s">
        <v>210</v>
      </c>
      <c r="K48" t="s">
        <v>70</v>
      </c>
      <c r="M48" t="s">
        <v>211</v>
      </c>
      <c r="P48" t="s">
        <v>72</v>
      </c>
      <c r="R48" t="s">
        <v>341</v>
      </c>
      <c r="S48" t="s">
        <v>74</v>
      </c>
      <c r="T48" t="s">
        <v>37</v>
      </c>
      <c r="U48" t="s">
        <v>342</v>
      </c>
      <c r="W48" t="s">
        <v>343</v>
      </c>
    </row>
    <row r="49" spans="1:23">
      <c r="A49" t="s">
        <v>344</v>
      </c>
      <c r="B49" t="s">
        <v>78</v>
      </c>
      <c r="C49" t="s">
        <v>85</v>
      </c>
      <c r="D49" t="s">
        <v>27</v>
      </c>
      <c r="E49" t="s">
        <v>28</v>
      </c>
      <c r="F49" t="s">
        <v>29</v>
      </c>
      <c r="G49" t="s">
        <v>30</v>
      </c>
      <c r="H49" t="s">
        <v>93</v>
      </c>
      <c r="I49" t="s">
        <v>94</v>
      </c>
      <c r="J49" t="s">
        <v>199</v>
      </c>
      <c r="K49" t="s">
        <v>96</v>
      </c>
      <c r="M49" t="s">
        <v>200</v>
      </c>
      <c r="P49" t="s">
        <v>145</v>
      </c>
      <c r="R49" t="s">
        <v>345</v>
      </c>
      <c r="S49" t="s">
        <v>157</v>
      </c>
      <c r="T49" t="s">
        <v>37</v>
      </c>
      <c r="U49" t="s">
        <v>164</v>
      </c>
      <c r="W49" t="s">
        <v>346</v>
      </c>
    </row>
    <row r="50" spans="1:23">
      <c r="A50" t="s">
        <v>347</v>
      </c>
      <c r="B50" t="s">
        <v>78</v>
      </c>
      <c r="C50" t="s">
        <v>273</v>
      </c>
      <c r="D50" t="s">
        <v>27</v>
      </c>
      <c r="E50" t="s">
        <v>28</v>
      </c>
      <c r="F50" t="s">
        <v>29</v>
      </c>
      <c r="G50" t="s">
        <v>30</v>
      </c>
      <c r="H50" t="s">
        <v>93</v>
      </c>
      <c r="I50" t="s">
        <v>94</v>
      </c>
      <c r="J50" t="s">
        <v>95</v>
      </c>
      <c r="K50" t="s">
        <v>96</v>
      </c>
      <c r="M50" t="s">
        <v>97</v>
      </c>
      <c r="P50" t="s">
        <v>98</v>
      </c>
      <c r="R50" t="s">
        <v>348</v>
      </c>
      <c r="S50" t="s">
        <v>129</v>
      </c>
      <c r="T50" t="s">
        <v>88</v>
      </c>
      <c r="U50" t="s">
        <v>37</v>
      </c>
      <c r="W50" t="s">
        <v>349</v>
      </c>
    </row>
    <row r="51" spans="1:23">
      <c r="A51" t="s">
        <v>350</v>
      </c>
      <c r="B51" t="s">
        <v>216</v>
      </c>
      <c r="C51" t="s">
        <v>351</v>
      </c>
      <c r="D51" t="s">
        <v>27</v>
      </c>
      <c r="E51" t="s">
        <v>28</v>
      </c>
      <c r="F51" t="s">
        <v>29</v>
      </c>
      <c r="G51" t="s">
        <v>30</v>
      </c>
      <c r="H51" t="s">
        <v>93</v>
      </c>
      <c r="I51" t="s">
        <v>94</v>
      </c>
      <c r="J51" t="s">
        <v>352</v>
      </c>
      <c r="K51" t="s">
        <v>96</v>
      </c>
      <c r="M51" t="s">
        <v>353</v>
      </c>
      <c r="P51" t="s">
        <v>98</v>
      </c>
      <c r="R51" t="s">
        <v>354</v>
      </c>
      <c r="S51" t="s">
        <v>269</v>
      </c>
      <c r="T51" t="s">
        <v>355</v>
      </c>
      <c r="U51" t="s">
        <v>270</v>
      </c>
      <c r="W51" t="s">
        <v>356</v>
      </c>
    </row>
    <row r="52" spans="1:23">
      <c r="A52" t="s">
        <v>357</v>
      </c>
      <c r="B52" t="s">
        <v>141</v>
      </c>
      <c r="C52" t="s">
        <v>358</v>
      </c>
      <c r="D52" t="s">
        <v>27</v>
      </c>
      <c r="E52" t="s">
        <v>28</v>
      </c>
      <c r="F52" t="s">
        <v>29</v>
      </c>
      <c r="G52" t="s">
        <v>30</v>
      </c>
      <c r="H52" t="s">
        <v>93</v>
      </c>
      <c r="I52" t="s">
        <v>94</v>
      </c>
      <c r="J52" t="s">
        <v>308</v>
      </c>
      <c r="K52" t="s">
        <v>96</v>
      </c>
      <c r="M52" t="s">
        <v>309</v>
      </c>
      <c r="P52" t="s">
        <v>98</v>
      </c>
      <c r="R52" t="s">
        <v>359</v>
      </c>
      <c r="S52" t="s">
        <v>244</v>
      </c>
      <c r="T52" t="s">
        <v>360</v>
      </c>
      <c r="U52" t="s">
        <v>203</v>
      </c>
      <c r="W52" t="s">
        <v>361</v>
      </c>
    </row>
    <row r="53" spans="1:23">
      <c r="A53" t="s">
        <v>362</v>
      </c>
      <c r="B53" t="s">
        <v>56</v>
      </c>
      <c r="C53" t="s">
        <v>282</v>
      </c>
      <c r="D53" t="s">
        <v>27</v>
      </c>
      <c r="E53" t="s">
        <v>28</v>
      </c>
      <c r="F53" t="s">
        <v>29</v>
      </c>
      <c r="G53" t="s">
        <v>30</v>
      </c>
      <c r="H53" t="s">
        <v>93</v>
      </c>
      <c r="I53" t="s">
        <v>94</v>
      </c>
      <c r="J53" t="s">
        <v>295</v>
      </c>
      <c r="K53" t="s">
        <v>96</v>
      </c>
      <c r="M53" t="s">
        <v>296</v>
      </c>
      <c r="P53" t="s">
        <v>98</v>
      </c>
      <c r="R53" t="s">
        <v>363</v>
      </c>
      <c r="S53" t="s">
        <v>364</v>
      </c>
      <c r="T53" t="s">
        <v>88</v>
      </c>
      <c r="U53" t="s">
        <v>164</v>
      </c>
      <c r="W53" t="s">
        <v>365</v>
      </c>
    </row>
    <row r="54" spans="1:23">
      <c r="A54" t="s">
        <v>366</v>
      </c>
      <c r="B54" t="s">
        <v>216</v>
      </c>
      <c r="C54" t="s">
        <v>367</v>
      </c>
      <c r="D54" t="s">
        <v>27</v>
      </c>
      <c r="E54" t="s">
        <v>28</v>
      </c>
      <c r="F54" t="s">
        <v>29</v>
      </c>
      <c r="G54" t="s">
        <v>30</v>
      </c>
      <c r="H54" t="s">
        <v>93</v>
      </c>
      <c r="I54" t="s">
        <v>94</v>
      </c>
      <c r="J54" t="s">
        <v>143</v>
      </c>
      <c r="K54" t="s">
        <v>96</v>
      </c>
      <c r="M54" t="s">
        <v>144</v>
      </c>
      <c r="P54" t="s">
        <v>145</v>
      </c>
      <c r="R54" t="s">
        <v>368</v>
      </c>
      <c r="S54" t="s">
        <v>369</v>
      </c>
      <c r="T54" t="s">
        <v>37</v>
      </c>
      <c r="U54" t="s">
        <v>100</v>
      </c>
      <c r="W54" t="s">
        <v>370</v>
      </c>
    </row>
    <row r="55" spans="1:23">
      <c r="A55" t="s">
        <v>371</v>
      </c>
      <c r="B55" t="s">
        <v>45</v>
      </c>
      <c r="C55" t="s">
        <v>372</v>
      </c>
      <c r="D55" t="s">
        <v>27</v>
      </c>
      <c r="E55" t="s">
        <v>28</v>
      </c>
      <c r="F55" t="s">
        <v>29</v>
      </c>
      <c r="G55" t="s">
        <v>30</v>
      </c>
      <c r="H55" t="s">
        <v>47</v>
      </c>
      <c r="I55" t="s">
        <v>48</v>
      </c>
      <c r="J55" t="s">
        <v>86</v>
      </c>
      <c r="K55" t="s">
        <v>50</v>
      </c>
      <c r="M55" t="s">
        <v>87</v>
      </c>
      <c r="P55" t="s">
        <v>52</v>
      </c>
      <c r="R55" t="s">
        <v>373</v>
      </c>
      <c r="S55" t="s">
        <v>38</v>
      </c>
      <c r="T55" t="s">
        <v>88</v>
      </c>
      <c r="U55" t="s">
        <v>181</v>
      </c>
      <c r="W55" t="s">
        <v>374</v>
      </c>
    </row>
    <row r="56" spans="1:23">
      <c r="A56" t="s">
        <v>375</v>
      </c>
      <c r="B56" t="s">
        <v>171</v>
      </c>
      <c r="C56" t="s">
        <v>376</v>
      </c>
      <c r="D56" t="s">
        <v>27</v>
      </c>
      <c r="E56" t="s">
        <v>28</v>
      </c>
      <c r="F56" t="s">
        <v>29</v>
      </c>
      <c r="G56" t="s">
        <v>30</v>
      </c>
      <c r="H56" t="s">
        <v>93</v>
      </c>
      <c r="I56" t="s">
        <v>94</v>
      </c>
      <c r="J56" t="s">
        <v>143</v>
      </c>
      <c r="K56" t="s">
        <v>96</v>
      </c>
      <c r="M56" t="s">
        <v>144</v>
      </c>
      <c r="P56" t="s">
        <v>145</v>
      </c>
      <c r="R56" t="s">
        <v>373</v>
      </c>
      <c r="S56" t="s">
        <v>176</v>
      </c>
      <c r="T56" t="s">
        <v>37</v>
      </c>
      <c r="U56" t="s">
        <v>89</v>
      </c>
      <c r="W56" t="s">
        <v>377</v>
      </c>
    </row>
    <row r="57" spans="1:23">
      <c r="A57" t="s">
        <v>378</v>
      </c>
      <c r="B57" t="s">
        <v>132</v>
      </c>
      <c r="C57" t="s">
        <v>379</v>
      </c>
      <c r="D57" t="s">
        <v>66</v>
      </c>
      <c r="E57" t="s">
        <v>28</v>
      </c>
      <c r="F57" t="s">
        <v>29</v>
      </c>
      <c r="G57" t="s">
        <v>30</v>
      </c>
      <c r="H57" t="s">
        <v>31</v>
      </c>
      <c r="I57" t="s">
        <v>32</v>
      </c>
      <c r="J57" t="s">
        <v>249</v>
      </c>
      <c r="K57" t="s">
        <v>34</v>
      </c>
      <c r="M57" t="s">
        <v>250</v>
      </c>
      <c r="P57" t="s">
        <v>136</v>
      </c>
      <c r="R57" t="s">
        <v>380</v>
      </c>
      <c r="S57" t="s">
        <v>138</v>
      </c>
      <c r="T57" t="s">
        <v>88</v>
      </c>
      <c r="U57" t="s">
        <v>37</v>
      </c>
      <c r="W57" t="s">
        <v>381</v>
      </c>
    </row>
    <row r="58" spans="1:23">
      <c r="A58" t="s">
        <v>382</v>
      </c>
      <c r="B58" t="s">
        <v>56</v>
      </c>
      <c r="C58" t="s">
        <v>282</v>
      </c>
      <c r="D58" t="s">
        <v>27</v>
      </c>
      <c r="E58" t="s">
        <v>28</v>
      </c>
      <c r="F58" t="s">
        <v>29</v>
      </c>
      <c r="G58" t="s">
        <v>30</v>
      </c>
      <c r="H58" t="s">
        <v>93</v>
      </c>
      <c r="I58" t="s">
        <v>94</v>
      </c>
      <c r="J58" t="s">
        <v>352</v>
      </c>
      <c r="K58" t="s">
        <v>96</v>
      </c>
      <c r="M58" t="s">
        <v>353</v>
      </c>
      <c r="P58" t="s">
        <v>98</v>
      </c>
      <c r="R58" t="s">
        <v>383</v>
      </c>
      <c r="S58" t="s">
        <v>311</v>
      </c>
      <c r="T58" t="s">
        <v>326</v>
      </c>
      <c r="U58" t="s">
        <v>298</v>
      </c>
      <c r="W58" t="s">
        <v>384</v>
      </c>
    </row>
    <row r="59" spans="1:23">
      <c r="A59" t="s">
        <v>385</v>
      </c>
      <c r="B59" t="s">
        <v>56</v>
      </c>
      <c r="C59" t="s">
        <v>386</v>
      </c>
      <c r="D59" t="s">
        <v>27</v>
      </c>
      <c r="E59" t="s">
        <v>28</v>
      </c>
      <c r="F59" t="s">
        <v>29</v>
      </c>
      <c r="G59" t="s">
        <v>30</v>
      </c>
      <c r="H59" t="s">
        <v>47</v>
      </c>
      <c r="I59" t="s">
        <v>48</v>
      </c>
      <c r="J59" t="s">
        <v>86</v>
      </c>
      <c r="K59" t="s">
        <v>50</v>
      </c>
      <c r="M59" t="s">
        <v>87</v>
      </c>
      <c r="P59" t="s">
        <v>52</v>
      </c>
      <c r="R59" t="s">
        <v>387</v>
      </c>
      <c r="S59" t="s">
        <v>38</v>
      </c>
      <c r="T59" t="s">
        <v>326</v>
      </c>
      <c r="U59" t="s">
        <v>37</v>
      </c>
      <c r="W59" t="s">
        <v>388</v>
      </c>
    </row>
    <row r="60" spans="1:23">
      <c r="A60" t="s">
        <v>389</v>
      </c>
      <c r="B60" t="s">
        <v>56</v>
      </c>
      <c r="C60" t="s">
        <v>206</v>
      </c>
      <c r="D60" t="s">
        <v>27</v>
      </c>
      <c r="E60" t="s">
        <v>28</v>
      </c>
      <c r="F60" t="s">
        <v>29</v>
      </c>
      <c r="G60" t="s">
        <v>30</v>
      </c>
      <c r="H60" t="s">
        <v>93</v>
      </c>
      <c r="I60" t="s">
        <v>94</v>
      </c>
      <c r="J60" t="s">
        <v>277</v>
      </c>
      <c r="K60" t="s">
        <v>96</v>
      </c>
      <c r="M60" t="s">
        <v>278</v>
      </c>
      <c r="P60" t="s">
        <v>145</v>
      </c>
      <c r="R60" t="s">
        <v>390</v>
      </c>
      <c r="S60" t="s">
        <v>391</v>
      </c>
      <c r="T60" t="s">
        <v>37</v>
      </c>
      <c r="U60" t="s">
        <v>100</v>
      </c>
      <c r="W60" t="s">
        <v>392</v>
      </c>
    </row>
    <row r="61" spans="1:23">
      <c r="A61" t="s">
        <v>393</v>
      </c>
      <c r="B61" t="s">
        <v>216</v>
      </c>
      <c r="C61" t="s">
        <v>394</v>
      </c>
      <c r="D61" t="s">
        <v>66</v>
      </c>
      <c r="E61" t="s">
        <v>28</v>
      </c>
      <c r="F61" t="s">
        <v>29</v>
      </c>
      <c r="G61" t="s">
        <v>30</v>
      </c>
      <c r="H61" t="s">
        <v>93</v>
      </c>
      <c r="I61" t="s">
        <v>94</v>
      </c>
      <c r="J61" t="s">
        <v>295</v>
      </c>
      <c r="K61" t="s">
        <v>96</v>
      </c>
      <c r="M61" t="s">
        <v>296</v>
      </c>
      <c r="P61" t="s">
        <v>98</v>
      </c>
      <c r="R61" t="s">
        <v>395</v>
      </c>
      <c r="S61" t="s">
        <v>227</v>
      </c>
      <c r="T61" t="s">
        <v>88</v>
      </c>
      <c r="U61" t="s">
        <v>203</v>
      </c>
      <c r="W61" t="s">
        <v>396</v>
      </c>
    </row>
    <row r="62" spans="1:23">
      <c r="A62" t="s">
        <v>397</v>
      </c>
      <c r="B62" t="s">
        <v>64</v>
      </c>
      <c r="C62" t="s">
        <v>242</v>
      </c>
      <c r="D62" t="s">
        <v>66</v>
      </c>
      <c r="E62" t="s">
        <v>28</v>
      </c>
      <c r="F62" t="s">
        <v>29</v>
      </c>
      <c r="G62" t="s">
        <v>30</v>
      </c>
      <c r="H62" t="s">
        <v>67</v>
      </c>
      <c r="I62" t="s">
        <v>68</v>
      </c>
      <c r="J62" t="s">
        <v>302</v>
      </c>
      <c r="K62" t="s">
        <v>70</v>
      </c>
      <c r="M62" t="s">
        <v>303</v>
      </c>
      <c r="P62" t="s">
        <v>304</v>
      </c>
      <c r="R62" t="s">
        <v>398</v>
      </c>
      <c r="S62" t="s">
        <v>74</v>
      </c>
      <c r="T62" t="s">
        <v>37</v>
      </c>
      <c r="U62" t="s">
        <v>399</v>
      </c>
      <c r="W62" t="s">
        <v>400</v>
      </c>
    </row>
    <row r="63" spans="1:23">
      <c r="A63" t="s">
        <v>401</v>
      </c>
      <c r="B63" t="s">
        <v>402</v>
      </c>
      <c r="C63" t="s">
        <v>403</v>
      </c>
      <c r="D63" t="s">
        <v>66</v>
      </c>
      <c r="E63" t="s">
        <v>28</v>
      </c>
      <c r="F63" t="s">
        <v>29</v>
      </c>
      <c r="G63" t="s">
        <v>30</v>
      </c>
      <c r="H63" t="s">
        <v>47</v>
      </c>
      <c r="I63" t="s">
        <v>48</v>
      </c>
      <c r="J63" t="s">
        <v>404</v>
      </c>
      <c r="K63" t="s">
        <v>50</v>
      </c>
      <c r="M63" t="s">
        <v>405</v>
      </c>
      <c r="P63" t="s">
        <v>406</v>
      </c>
      <c r="R63" t="s">
        <v>407</v>
      </c>
      <c r="S63" t="s">
        <v>408</v>
      </c>
      <c r="T63" t="s">
        <v>409</v>
      </c>
      <c r="U63" t="s">
        <v>342</v>
      </c>
      <c r="W63" t="s">
        <v>410</v>
      </c>
    </row>
    <row r="64" spans="1:23">
      <c r="A64" t="s">
        <v>411</v>
      </c>
      <c r="B64" t="s">
        <v>402</v>
      </c>
      <c r="C64" t="s">
        <v>412</v>
      </c>
      <c r="D64" t="s">
        <v>66</v>
      </c>
      <c r="E64" t="s">
        <v>28</v>
      </c>
      <c r="F64" t="s">
        <v>413</v>
      </c>
      <c r="G64" t="s">
        <v>30</v>
      </c>
      <c r="H64" t="s">
        <v>189</v>
      </c>
      <c r="I64" t="s">
        <v>190</v>
      </c>
      <c r="J64" t="s">
        <v>191</v>
      </c>
      <c r="K64" t="s">
        <v>192</v>
      </c>
      <c r="M64" t="s">
        <v>193</v>
      </c>
      <c r="P64" t="s">
        <v>72</v>
      </c>
      <c r="R64" t="s">
        <v>414</v>
      </c>
      <c r="S64" t="s">
        <v>415</v>
      </c>
      <c r="T64" t="s">
        <v>37</v>
      </c>
      <c r="U64" t="s">
        <v>75</v>
      </c>
      <c r="W64" t="s">
        <v>416</v>
      </c>
    </row>
    <row r="65" spans="1:23">
      <c r="A65" t="s">
        <v>417</v>
      </c>
      <c r="B65" t="s">
        <v>141</v>
      </c>
      <c r="C65" t="s">
        <v>418</v>
      </c>
      <c r="D65" t="s">
        <v>27</v>
      </c>
      <c r="E65" t="s">
        <v>28</v>
      </c>
      <c r="F65" t="s">
        <v>29</v>
      </c>
      <c r="G65" t="s">
        <v>30</v>
      </c>
      <c r="H65" t="s">
        <v>93</v>
      </c>
      <c r="I65" t="s">
        <v>94</v>
      </c>
      <c r="J65" t="s">
        <v>283</v>
      </c>
      <c r="K65" t="s">
        <v>96</v>
      </c>
      <c r="M65" t="s">
        <v>284</v>
      </c>
      <c r="P65" t="s">
        <v>98</v>
      </c>
      <c r="R65" t="s">
        <v>419</v>
      </c>
      <c r="S65" t="s">
        <v>244</v>
      </c>
      <c r="T65" t="s">
        <v>88</v>
      </c>
      <c r="U65" t="s">
        <v>203</v>
      </c>
      <c r="W65" t="s">
        <v>420</v>
      </c>
    </row>
    <row r="66" spans="1:23">
      <c r="A66" t="s">
        <v>421</v>
      </c>
      <c r="B66" t="s">
        <v>56</v>
      </c>
      <c r="C66" t="s">
        <v>422</v>
      </c>
      <c r="D66" t="s">
        <v>27</v>
      </c>
      <c r="E66" t="s">
        <v>28</v>
      </c>
      <c r="F66" t="s">
        <v>29</v>
      </c>
      <c r="G66" t="s">
        <v>30</v>
      </c>
      <c r="H66" t="s">
        <v>93</v>
      </c>
      <c r="I66" t="s">
        <v>94</v>
      </c>
      <c r="J66" t="s">
        <v>266</v>
      </c>
      <c r="K66" t="s">
        <v>96</v>
      </c>
      <c r="M66" t="s">
        <v>267</v>
      </c>
      <c r="P66" t="s">
        <v>98</v>
      </c>
      <c r="R66" t="s">
        <v>423</v>
      </c>
      <c r="S66" t="s">
        <v>311</v>
      </c>
      <c r="T66" t="s">
        <v>81</v>
      </c>
      <c r="U66" t="s">
        <v>181</v>
      </c>
      <c r="W66" t="s">
        <v>424</v>
      </c>
    </row>
    <row r="67" spans="1:23">
      <c r="A67" t="s">
        <v>425</v>
      </c>
      <c r="B67" t="s">
        <v>141</v>
      </c>
      <c r="C67" t="s">
        <v>426</v>
      </c>
      <c r="D67" t="s">
        <v>27</v>
      </c>
      <c r="E67" t="s">
        <v>28</v>
      </c>
      <c r="F67" t="s">
        <v>29</v>
      </c>
      <c r="G67" t="s">
        <v>30</v>
      </c>
      <c r="H67" t="s">
        <v>93</v>
      </c>
      <c r="I67" t="s">
        <v>94</v>
      </c>
      <c r="J67" t="s">
        <v>352</v>
      </c>
      <c r="K67" t="s">
        <v>96</v>
      </c>
      <c r="M67" t="s">
        <v>353</v>
      </c>
      <c r="P67" t="s">
        <v>98</v>
      </c>
      <c r="R67" t="s">
        <v>427</v>
      </c>
      <c r="S67" t="s">
        <v>244</v>
      </c>
      <c r="T67" t="s">
        <v>326</v>
      </c>
      <c r="U67" t="s">
        <v>298</v>
      </c>
      <c r="W67" t="s">
        <v>428</v>
      </c>
    </row>
    <row r="68" spans="1:23">
      <c r="A68" t="s">
        <v>429</v>
      </c>
      <c r="B68" t="s">
        <v>56</v>
      </c>
      <c r="C68" t="s">
        <v>422</v>
      </c>
      <c r="D68" t="s">
        <v>27</v>
      </c>
      <c r="E68" t="s">
        <v>28</v>
      </c>
      <c r="F68" t="s">
        <v>29</v>
      </c>
      <c r="G68" t="s">
        <v>30</v>
      </c>
      <c r="H68" t="s">
        <v>93</v>
      </c>
      <c r="I68" t="s">
        <v>94</v>
      </c>
      <c r="J68" t="s">
        <v>173</v>
      </c>
      <c r="K68" t="s">
        <v>96</v>
      </c>
      <c r="M68" t="s">
        <v>174</v>
      </c>
      <c r="P68" t="s">
        <v>145</v>
      </c>
      <c r="R68" t="s">
        <v>430</v>
      </c>
      <c r="S68" t="s">
        <v>391</v>
      </c>
      <c r="T68" t="s">
        <v>37</v>
      </c>
      <c r="U68" t="s">
        <v>181</v>
      </c>
      <c r="W68" t="s">
        <v>431</v>
      </c>
    </row>
    <row r="69" spans="1:23">
      <c r="A69" t="s">
        <v>432</v>
      </c>
      <c r="B69" t="s">
        <v>25</v>
      </c>
      <c r="C69" t="s">
        <v>433</v>
      </c>
      <c r="D69" t="s">
        <v>27</v>
      </c>
      <c r="E69" t="s">
        <v>28</v>
      </c>
      <c r="F69" t="s">
        <v>29</v>
      </c>
      <c r="G69" t="s">
        <v>30</v>
      </c>
      <c r="H69" t="s">
        <v>93</v>
      </c>
      <c r="I69" t="s">
        <v>94</v>
      </c>
      <c r="J69" t="s">
        <v>127</v>
      </c>
      <c r="K69" t="s">
        <v>96</v>
      </c>
      <c r="M69" t="s">
        <v>97</v>
      </c>
      <c r="P69" t="s">
        <v>98</v>
      </c>
      <c r="R69" t="s">
        <v>434</v>
      </c>
      <c r="S69" t="s">
        <v>435</v>
      </c>
      <c r="T69" t="s">
        <v>37</v>
      </c>
      <c r="U69" t="s">
        <v>89</v>
      </c>
      <c r="W69" t="s">
        <v>436</v>
      </c>
    </row>
    <row r="70" spans="1:23">
      <c r="A70" t="s">
        <v>437</v>
      </c>
      <c r="B70" t="s">
        <v>78</v>
      </c>
      <c r="C70" t="s">
        <v>438</v>
      </c>
      <c r="D70" t="s">
        <v>27</v>
      </c>
      <c r="E70" t="s">
        <v>28</v>
      </c>
      <c r="F70" t="s">
        <v>29</v>
      </c>
      <c r="G70" t="s">
        <v>30</v>
      </c>
      <c r="H70" t="s">
        <v>67</v>
      </c>
      <c r="I70" t="s">
        <v>68</v>
      </c>
      <c r="J70" t="s">
        <v>439</v>
      </c>
      <c r="K70" t="s">
        <v>70</v>
      </c>
      <c r="M70" t="s">
        <v>440</v>
      </c>
      <c r="P70" t="s">
        <v>72</v>
      </c>
      <c r="R70" t="s">
        <v>441</v>
      </c>
      <c r="S70" t="s">
        <v>80</v>
      </c>
      <c r="T70" t="s">
        <v>37</v>
      </c>
      <c r="U70" t="s">
        <v>442</v>
      </c>
      <c r="W70" t="s">
        <v>443</v>
      </c>
    </row>
    <row r="71" spans="1:23">
      <c r="A71" t="s">
        <v>444</v>
      </c>
      <c r="B71" t="s">
        <v>149</v>
      </c>
      <c r="C71" t="s">
        <v>445</v>
      </c>
      <c r="D71" t="s">
        <v>27</v>
      </c>
      <c r="E71" t="s">
        <v>28</v>
      </c>
      <c r="F71" t="s">
        <v>29</v>
      </c>
      <c r="G71" t="s">
        <v>30</v>
      </c>
      <c r="H71" t="s">
        <v>31</v>
      </c>
      <c r="I71" t="s">
        <v>32</v>
      </c>
      <c r="J71" t="s">
        <v>167</v>
      </c>
      <c r="K71" t="s">
        <v>34</v>
      </c>
      <c r="M71" t="s">
        <v>168</v>
      </c>
      <c r="P71" t="s">
        <v>136</v>
      </c>
      <c r="R71" t="s">
        <v>446</v>
      </c>
      <c r="S71" t="s">
        <v>151</v>
      </c>
      <c r="T71" t="s">
        <v>37</v>
      </c>
      <c r="U71" t="s">
        <v>100</v>
      </c>
      <c r="W71" t="s">
        <v>447</v>
      </c>
    </row>
    <row r="72" spans="1:23">
      <c r="A72" t="s">
        <v>448</v>
      </c>
      <c r="B72" t="s">
        <v>224</v>
      </c>
      <c r="C72" t="s">
        <v>449</v>
      </c>
      <c r="D72" t="s">
        <v>27</v>
      </c>
      <c r="E72" t="s">
        <v>28</v>
      </c>
      <c r="F72" t="s">
        <v>29</v>
      </c>
      <c r="G72" t="s">
        <v>30</v>
      </c>
      <c r="H72" t="s">
        <v>31</v>
      </c>
      <c r="I72" t="s">
        <v>32</v>
      </c>
      <c r="J72" t="s">
        <v>450</v>
      </c>
      <c r="K72" t="s">
        <v>34</v>
      </c>
      <c r="M72" t="s">
        <v>451</v>
      </c>
      <c r="P72" t="s">
        <v>291</v>
      </c>
      <c r="R72" t="s">
        <v>452</v>
      </c>
      <c r="S72" t="s">
        <v>227</v>
      </c>
      <c r="T72" t="s">
        <v>37</v>
      </c>
      <c r="U72" t="s">
        <v>298</v>
      </c>
      <c r="W72" t="s">
        <v>453</v>
      </c>
    </row>
    <row r="73" spans="1:23">
      <c r="A73" t="s">
        <v>454</v>
      </c>
      <c r="B73" t="s">
        <v>56</v>
      </c>
      <c r="C73" t="s">
        <v>455</v>
      </c>
      <c r="D73" t="s">
        <v>27</v>
      </c>
      <c r="E73" t="s">
        <v>28</v>
      </c>
      <c r="F73" t="s">
        <v>29</v>
      </c>
      <c r="G73" t="s">
        <v>30</v>
      </c>
      <c r="H73" t="s">
        <v>93</v>
      </c>
      <c r="I73" t="s">
        <v>94</v>
      </c>
      <c r="J73" t="s">
        <v>456</v>
      </c>
      <c r="K73" t="s">
        <v>96</v>
      </c>
      <c r="M73" t="s">
        <v>457</v>
      </c>
      <c r="P73" t="s">
        <v>145</v>
      </c>
      <c r="R73" t="s">
        <v>458</v>
      </c>
      <c r="S73" t="s">
        <v>391</v>
      </c>
      <c r="T73" t="s">
        <v>37</v>
      </c>
      <c r="U73" t="s">
        <v>164</v>
      </c>
      <c r="W73" t="s">
        <v>459</v>
      </c>
    </row>
    <row r="74" spans="1:23">
      <c r="A74" t="s">
        <v>460</v>
      </c>
      <c r="B74" t="s">
        <v>132</v>
      </c>
      <c r="C74" t="s">
        <v>461</v>
      </c>
      <c r="D74" t="s">
        <v>66</v>
      </c>
      <c r="E74" t="s">
        <v>28</v>
      </c>
      <c r="F74" t="s">
        <v>29</v>
      </c>
      <c r="G74" t="s">
        <v>30</v>
      </c>
      <c r="H74" t="s">
        <v>31</v>
      </c>
      <c r="I74" t="s">
        <v>32</v>
      </c>
      <c r="J74" t="s">
        <v>33</v>
      </c>
      <c r="K74" t="s">
        <v>34</v>
      </c>
      <c r="M74" t="s">
        <v>35</v>
      </c>
      <c r="P74" t="s">
        <v>36</v>
      </c>
      <c r="R74" t="s">
        <v>462</v>
      </c>
      <c r="S74" t="s">
        <v>138</v>
      </c>
      <c r="T74" t="s">
        <v>37</v>
      </c>
      <c r="U74" t="s">
        <v>181</v>
      </c>
      <c r="W74" t="s">
        <v>463</v>
      </c>
    </row>
    <row r="75" spans="1:23">
      <c r="A75" t="s">
        <v>464</v>
      </c>
      <c r="B75" t="s">
        <v>64</v>
      </c>
      <c r="C75" t="s">
        <v>179</v>
      </c>
      <c r="D75" t="s">
        <v>66</v>
      </c>
      <c r="E75" t="s">
        <v>28</v>
      </c>
      <c r="F75" t="s">
        <v>29</v>
      </c>
      <c r="G75" t="s">
        <v>30</v>
      </c>
      <c r="H75" t="s">
        <v>93</v>
      </c>
      <c r="I75" t="s">
        <v>94</v>
      </c>
      <c r="J75" t="s">
        <v>173</v>
      </c>
      <c r="K75" t="s">
        <v>96</v>
      </c>
      <c r="M75" t="s">
        <v>174</v>
      </c>
      <c r="P75" t="s">
        <v>145</v>
      </c>
      <c r="R75" t="s">
        <v>465</v>
      </c>
      <c r="S75" t="s">
        <v>337</v>
      </c>
      <c r="T75" t="s">
        <v>37</v>
      </c>
      <c r="U75" t="s">
        <v>466</v>
      </c>
      <c r="W75" t="s">
        <v>467</v>
      </c>
    </row>
    <row r="76" spans="1:23">
      <c r="A76" t="s">
        <v>468</v>
      </c>
      <c r="B76" t="s">
        <v>469</v>
      </c>
      <c r="C76" t="s">
        <v>470</v>
      </c>
      <c r="D76" t="s">
        <v>27</v>
      </c>
      <c r="E76" t="s">
        <v>28</v>
      </c>
      <c r="F76" t="s">
        <v>29</v>
      </c>
      <c r="G76" t="s">
        <v>30</v>
      </c>
      <c r="H76" t="s">
        <v>93</v>
      </c>
      <c r="I76" t="s">
        <v>94</v>
      </c>
      <c r="J76" t="s">
        <v>295</v>
      </c>
      <c r="K76" t="s">
        <v>96</v>
      </c>
      <c r="M76" t="s">
        <v>296</v>
      </c>
      <c r="P76" t="s">
        <v>98</v>
      </c>
      <c r="R76" t="s">
        <v>471</v>
      </c>
      <c r="S76" t="s">
        <v>472</v>
      </c>
      <c r="T76" t="s">
        <v>37</v>
      </c>
      <c r="U76" t="s">
        <v>100</v>
      </c>
      <c r="W76" t="s">
        <v>473</v>
      </c>
    </row>
    <row r="77" spans="1:23">
      <c r="A77" t="s">
        <v>474</v>
      </c>
      <c r="B77" t="s">
        <v>64</v>
      </c>
      <c r="C77" t="s">
        <v>475</v>
      </c>
      <c r="D77" t="s">
        <v>66</v>
      </c>
      <c r="E77" t="s">
        <v>28</v>
      </c>
      <c r="F77" t="s">
        <v>29</v>
      </c>
      <c r="G77" t="s">
        <v>30</v>
      </c>
      <c r="H77" t="s">
        <v>67</v>
      </c>
      <c r="I77" t="s">
        <v>68</v>
      </c>
      <c r="J77" t="s">
        <v>476</v>
      </c>
      <c r="K77" t="s">
        <v>70</v>
      </c>
      <c r="M77" t="s">
        <v>477</v>
      </c>
      <c r="P77" t="s">
        <v>72</v>
      </c>
      <c r="R77" t="s">
        <v>478</v>
      </c>
      <c r="S77" t="s">
        <v>74</v>
      </c>
      <c r="T77" t="s">
        <v>37</v>
      </c>
      <c r="U77" t="s">
        <v>479</v>
      </c>
      <c r="W77" t="s">
        <v>480</v>
      </c>
    </row>
    <row r="78" spans="1:23">
      <c r="A78" t="s">
        <v>481</v>
      </c>
      <c r="B78" t="s">
        <v>64</v>
      </c>
      <c r="C78" t="s">
        <v>230</v>
      </c>
      <c r="D78" t="s">
        <v>66</v>
      </c>
      <c r="E78" t="s">
        <v>28</v>
      </c>
      <c r="F78" t="s">
        <v>29</v>
      </c>
      <c r="G78" t="s">
        <v>30</v>
      </c>
      <c r="H78" t="s">
        <v>93</v>
      </c>
      <c r="I78" t="s">
        <v>94</v>
      </c>
      <c r="J78" t="s">
        <v>482</v>
      </c>
      <c r="K78" t="s">
        <v>96</v>
      </c>
      <c r="M78" t="s">
        <v>483</v>
      </c>
      <c r="P78" t="s">
        <v>98</v>
      </c>
      <c r="R78" t="s">
        <v>484</v>
      </c>
      <c r="S78" t="s">
        <v>485</v>
      </c>
      <c r="T78" t="s">
        <v>37</v>
      </c>
      <c r="U78" t="s">
        <v>89</v>
      </c>
      <c r="W78" t="s">
        <v>486</v>
      </c>
    </row>
    <row r="79" spans="1:23" hidden="1">
      <c r="A79" t="s">
        <v>487</v>
      </c>
      <c r="B79" t="s">
        <v>469</v>
      </c>
      <c r="C79" t="s">
        <v>488</v>
      </c>
      <c r="D79" t="s">
        <v>27</v>
      </c>
      <c r="E79" t="s">
        <v>28</v>
      </c>
      <c r="F79" t="s">
        <v>489</v>
      </c>
      <c r="G79" t="s">
        <v>30</v>
      </c>
      <c r="H79" t="s">
        <v>67</v>
      </c>
      <c r="I79" t="s">
        <v>68</v>
      </c>
      <c r="J79" t="s">
        <v>490</v>
      </c>
      <c r="K79" t="s">
        <v>70</v>
      </c>
      <c r="M79" t="s">
        <v>491</v>
      </c>
      <c r="N79" t="s">
        <v>492</v>
      </c>
      <c r="O79" t="s">
        <v>493</v>
      </c>
      <c r="P79" t="s">
        <v>72</v>
      </c>
      <c r="R79" t="s">
        <v>494</v>
      </c>
      <c r="S79" t="s">
        <v>495</v>
      </c>
      <c r="T79" t="s">
        <v>326</v>
      </c>
      <c r="U79" t="s">
        <v>185</v>
      </c>
      <c r="W79" t="s">
        <v>496</v>
      </c>
    </row>
    <row r="80" spans="1:23">
      <c r="A80" t="s">
        <v>497</v>
      </c>
      <c r="B80" t="s">
        <v>132</v>
      </c>
      <c r="C80" t="s">
        <v>498</v>
      </c>
      <c r="D80" t="s">
        <v>66</v>
      </c>
      <c r="E80" t="s">
        <v>28</v>
      </c>
      <c r="F80" t="s">
        <v>29</v>
      </c>
      <c r="G80" t="s">
        <v>30</v>
      </c>
      <c r="H80" t="s">
        <v>31</v>
      </c>
      <c r="I80" t="s">
        <v>32</v>
      </c>
      <c r="J80" t="s">
        <v>218</v>
      </c>
      <c r="K80" t="s">
        <v>34</v>
      </c>
      <c r="M80" t="s">
        <v>219</v>
      </c>
      <c r="P80" t="s">
        <v>136</v>
      </c>
      <c r="R80" t="s">
        <v>499</v>
      </c>
      <c r="S80" t="s">
        <v>138</v>
      </c>
      <c r="T80" t="s">
        <v>37</v>
      </c>
      <c r="U80" t="s">
        <v>203</v>
      </c>
      <c r="W80" t="s">
        <v>500</v>
      </c>
    </row>
    <row r="81" spans="1:23">
      <c r="A81" t="s">
        <v>501</v>
      </c>
      <c r="B81" t="s">
        <v>78</v>
      </c>
      <c r="C81" t="s">
        <v>502</v>
      </c>
      <c r="D81" t="s">
        <v>27</v>
      </c>
      <c r="E81" t="s">
        <v>28</v>
      </c>
      <c r="F81" t="s">
        <v>29</v>
      </c>
      <c r="G81" t="s">
        <v>30</v>
      </c>
      <c r="H81" t="s">
        <v>93</v>
      </c>
      <c r="I81" t="s">
        <v>94</v>
      </c>
      <c r="J81" t="s">
        <v>482</v>
      </c>
      <c r="K81" t="s">
        <v>96</v>
      </c>
      <c r="M81" t="s">
        <v>483</v>
      </c>
      <c r="P81" t="s">
        <v>98</v>
      </c>
      <c r="R81" t="s">
        <v>503</v>
      </c>
      <c r="S81" t="s">
        <v>129</v>
      </c>
      <c r="T81" t="s">
        <v>37</v>
      </c>
      <c r="U81" t="s">
        <v>164</v>
      </c>
      <c r="W81" t="s">
        <v>504</v>
      </c>
    </row>
    <row r="82" spans="1:23">
      <c r="A82" t="s">
        <v>505</v>
      </c>
      <c r="B82" t="s">
        <v>141</v>
      </c>
      <c r="C82" t="s">
        <v>506</v>
      </c>
      <c r="D82" t="s">
        <v>27</v>
      </c>
      <c r="E82" t="s">
        <v>28</v>
      </c>
      <c r="F82" t="s">
        <v>29</v>
      </c>
      <c r="G82" t="s">
        <v>30</v>
      </c>
      <c r="H82" t="s">
        <v>93</v>
      </c>
      <c r="I82" t="s">
        <v>94</v>
      </c>
      <c r="J82" t="s">
        <v>266</v>
      </c>
      <c r="K82" t="s">
        <v>96</v>
      </c>
      <c r="M82" t="s">
        <v>267</v>
      </c>
      <c r="P82" t="s">
        <v>98</v>
      </c>
      <c r="R82" t="s">
        <v>507</v>
      </c>
      <c r="S82" t="s">
        <v>244</v>
      </c>
      <c r="T82" t="s">
        <v>360</v>
      </c>
      <c r="U82" t="s">
        <v>53</v>
      </c>
      <c r="W82" t="s">
        <v>508</v>
      </c>
    </row>
    <row r="83" spans="1:23">
      <c r="A83" t="s">
        <v>509</v>
      </c>
      <c r="B83" t="s">
        <v>132</v>
      </c>
      <c r="C83" t="s">
        <v>510</v>
      </c>
      <c r="D83" t="s">
        <v>66</v>
      </c>
      <c r="E83" t="s">
        <v>28</v>
      </c>
      <c r="F83" t="s">
        <v>29</v>
      </c>
      <c r="G83" t="s">
        <v>30</v>
      </c>
      <c r="H83" t="s">
        <v>93</v>
      </c>
      <c r="I83" t="s">
        <v>94</v>
      </c>
      <c r="J83" t="s">
        <v>143</v>
      </c>
      <c r="K83" t="s">
        <v>96</v>
      </c>
      <c r="M83" t="s">
        <v>144</v>
      </c>
      <c r="P83" t="s">
        <v>145</v>
      </c>
      <c r="R83" t="s">
        <v>511</v>
      </c>
      <c r="S83" t="s">
        <v>74</v>
      </c>
      <c r="T83" t="s">
        <v>37</v>
      </c>
      <c r="U83" t="s">
        <v>181</v>
      </c>
      <c r="W83" t="s">
        <v>512</v>
      </c>
    </row>
    <row r="84" spans="1:23">
      <c r="A84" t="s">
        <v>513</v>
      </c>
      <c r="B84" t="s">
        <v>514</v>
      </c>
      <c r="C84" t="s">
        <v>515</v>
      </c>
      <c r="D84" t="s">
        <v>27</v>
      </c>
      <c r="E84" t="s">
        <v>28</v>
      </c>
      <c r="F84" t="s">
        <v>29</v>
      </c>
      <c r="G84" t="s">
        <v>30</v>
      </c>
      <c r="H84" t="s">
        <v>93</v>
      </c>
      <c r="I84" t="s">
        <v>94</v>
      </c>
      <c r="J84" t="s">
        <v>352</v>
      </c>
      <c r="K84" t="s">
        <v>96</v>
      </c>
      <c r="M84" t="s">
        <v>353</v>
      </c>
      <c r="P84" t="s">
        <v>98</v>
      </c>
      <c r="R84" t="s">
        <v>516</v>
      </c>
      <c r="S84" t="s">
        <v>517</v>
      </c>
      <c r="T84" t="s">
        <v>37</v>
      </c>
      <c r="U84" t="s">
        <v>298</v>
      </c>
      <c r="W84" t="s">
        <v>518</v>
      </c>
    </row>
    <row r="85" spans="1:23">
      <c r="A85" t="s">
        <v>519</v>
      </c>
      <c r="B85" t="s">
        <v>216</v>
      </c>
      <c r="C85" t="s">
        <v>520</v>
      </c>
      <c r="D85" t="s">
        <v>27</v>
      </c>
      <c r="E85" t="s">
        <v>28</v>
      </c>
      <c r="F85" t="s">
        <v>29</v>
      </c>
      <c r="G85" t="s">
        <v>30</v>
      </c>
      <c r="H85" t="s">
        <v>93</v>
      </c>
      <c r="I85" t="s">
        <v>94</v>
      </c>
      <c r="J85" t="s">
        <v>255</v>
      </c>
      <c r="K85" t="s">
        <v>96</v>
      </c>
      <c r="M85" t="s">
        <v>256</v>
      </c>
      <c r="P85" t="s">
        <v>98</v>
      </c>
      <c r="R85" t="s">
        <v>521</v>
      </c>
      <c r="S85" t="s">
        <v>269</v>
      </c>
      <c r="T85" t="s">
        <v>326</v>
      </c>
      <c r="U85" t="s">
        <v>270</v>
      </c>
      <c r="W85" t="s">
        <v>522</v>
      </c>
    </row>
    <row r="86" spans="1:23">
      <c r="A86" t="s">
        <v>523</v>
      </c>
      <c r="B86" t="s">
        <v>45</v>
      </c>
      <c r="C86" t="s">
        <v>524</v>
      </c>
      <c r="D86" t="s">
        <v>66</v>
      </c>
      <c r="E86" t="s">
        <v>28</v>
      </c>
      <c r="F86" t="s">
        <v>29</v>
      </c>
      <c r="G86" t="s">
        <v>30</v>
      </c>
      <c r="H86" t="s">
        <v>189</v>
      </c>
      <c r="I86" t="s">
        <v>190</v>
      </c>
      <c r="J86" t="s">
        <v>525</v>
      </c>
      <c r="K86" t="s">
        <v>192</v>
      </c>
      <c r="M86" t="s">
        <v>526</v>
      </c>
      <c r="P86" t="s">
        <v>527</v>
      </c>
      <c r="R86" t="s">
        <v>528</v>
      </c>
      <c r="S86" t="s">
        <v>529</v>
      </c>
      <c r="T86" t="s">
        <v>37</v>
      </c>
      <c r="U86" t="s">
        <v>89</v>
      </c>
      <c r="W86" t="s">
        <v>530</v>
      </c>
    </row>
    <row r="87" spans="1:23">
      <c r="A87" t="s">
        <v>531</v>
      </c>
      <c r="B87" t="s">
        <v>78</v>
      </c>
      <c r="C87" t="s">
        <v>79</v>
      </c>
      <c r="D87" t="s">
        <v>27</v>
      </c>
      <c r="E87" t="s">
        <v>28</v>
      </c>
      <c r="F87" t="s">
        <v>29</v>
      </c>
      <c r="G87" t="s">
        <v>30</v>
      </c>
      <c r="H87" t="s">
        <v>67</v>
      </c>
      <c r="I87" t="s">
        <v>68</v>
      </c>
      <c r="J87" t="s">
        <v>532</v>
      </c>
      <c r="K87" t="s">
        <v>70</v>
      </c>
      <c r="M87" t="s">
        <v>533</v>
      </c>
      <c r="P87" t="s">
        <v>534</v>
      </c>
      <c r="R87" t="s">
        <v>535</v>
      </c>
      <c r="S87" t="s">
        <v>80</v>
      </c>
      <c r="T87" t="s">
        <v>37</v>
      </c>
      <c r="U87" t="s">
        <v>109</v>
      </c>
      <c r="W87" t="s">
        <v>536</v>
      </c>
    </row>
    <row r="88" spans="1:23">
      <c r="A88" t="s">
        <v>537</v>
      </c>
      <c r="B88" t="s">
        <v>78</v>
      </c>
      <c r="C88" t="s">
        <v>85</v>
      </c>
      <c r="D88" t="s">
        <v>27</v>
      </c>
      <c r="E88" t="s">
        <v>28</v>
      </c>
      <c r="F88" t="s">
        <v>29</v>
      </c>
      <c r="G88" t="s">
        <v>30</v>
      </c>
      <c r="H88" t="s">
        <v>93</v>
      </c>
      <c r="I88" t="s">
        <v>94</v>
      </c>
      <c r="J88" t="s">
        <v>352</v>
      </c>
      <c r="K88" t="s">
        <v>96</v>
      </c>
      <c r="M88" t="s">
        <v>353</v>
      </c>
      <c r="P88" t="s">
        <v>98</v>
      </c>
      <c r="R88" t="s">
        <v>538</v>
      </c>
      <c r="S88" t="s">
        <v>129</v>
      </c>
      <c r="T88" t="s">
        <v>326</v>
      </c>
      <c r="U88" t="s">
        <v>203</v>
      </c>
      <c r="W88" t="s">
        <v>539</v>
      </c>
    </row>
    <row r="89" spans="1:23">
      <c r="A89" t="s">
        <v>540</v>
      </c>
      <c r="B89" t="s">
        <v>141</v>
      </c>
      <c r="C89" t="s">
        <v>142</v>
      </c>
      <c r="D89" t="s">
        <v>27</v>
      </c>
      <c r="E89" t="s">
        <v>28</v>
      </c>
      <c r="F89" t="s">
        <v>29</v>
      </c>
      <c r="G89" t="s">
        <v>30</v>
      </c>
      <c r="H89" t="s">
        <v>93</v>
      </c>
      <c r="I89" t="s">
        <v>94</v>
      </c>
      <c r="J89" t="s">
        <v>456</v>
      </c>
      <c r="K89" t="s">
        <v>96</v>
      </c>
      <c r="M89" t="s">
        <v>457</v>
      </c>
      <c r="P89" t="s">
        <v>145</v>
      </c>
      <c r="R89" t="s">
        <v>541</v>
      </c>
      <c r="S89" t="s">
        <v>542</v>
      </c>
      <c r="T89" t="s">
        <v>37</v>
      </c>
      <c r="U89" t="s">
        <v>270</v>
      </c>
      <c r="W89" t="s">
        <v>543</v>
      </c>
    </row>
    <row r="90" spans="1:23">
      <c r="A90" t="s">
        <v>544</v>
      </c>
      <c r="B90" t="s">
        <v>224</v>
      </c>
      <c r="C90" t="s">
        <v>545</v>
      </c>
      <c r="D90" t="s">
        <v>27</v>
      </c>
      <c r="E90" t="s">
        <v>28</v>
      </c>
      <c r="F90" t="s">
        <v>29</v>
      </c>
      <c r="G90" t="s">
        <v>30</v>
      </c>
      <c r="H90" t="s">
        <v>31</v>
      </c>
      <c r="I90" t="s">
        <v>32</v>
      </c>
      <c r="J90" t="s">
        <v>546</v>
      </c>
      <c r="K90" t="s">
        <v>34</v>
      </c>
      <c r="M90" t="s">
        <v>547</v>
      </c>
      <c r="P90" t="s">
        <v>36</v>
      </c>
      <c r="R90" t="s">
        <v>548</v>
      </c>
      <c r="S90" t="s">
        <v>227</v>
      </c>
      <c r="T90" t="s">
        <v>37</v>
      </c>
      <c r="U90" t="s">
        <v>75</v>
      </c>
      <c r="W90" t="s">
        <v>549</v>
      </c>
    </row>
    <row r="91" spans="1:23">
      <c r="A91" t="s">
        <v>550</v>
      </c>
      <c r="B91" t="s">
        <v>402</v>
      </c>
      <c r="C91" t="s">
        <v>551</v>
      </c>
      <c r="D91" t="s">
        <v>66</v>
      </c>
      <c r="E91" t="s">
        <v>28</v>
      </c>
      <c r="F91" t="s">
        <v>413</v>
      </c>
      <c r="G91" t="s">
        <v>30</v>
      </c>
      <c r="H91" t="s">
        <v>189</v>
      </c>
      <c r="I91" t="s">
        <v>190</v>
      </c>
      <c r="J91" t="s">
        <v>525</v>
      </c>
      <c r="K91" t="s">
        <v>192</v>
      </c>
      <c r="M91" t="s">
        <v>526</v>
      </c>
      <c r="P91" t="s">
        <v>527</v>
      </c>
      <c r="R91" t="s">
        <v>552</v>
      </c>
      <c r="S91" t="s">
        <v>415</v>
      </c>
      <c r="T91" t="s">
        <v>37</v>
      </c>
      <c r="U91" t="s">
        <v>203</v>
      </c>
      <c r="W91" t="s">
        <v>553</v>
      </c>
    </row>
    <row r="92" spans="1:23">
      <c r="A92" t="s">
        <v>554</v>
      </c>
      <c r="B92" t="s">
        <v>224</v>
      </c>
      <c r="C92" t="s">
        <v>555</v>
      </c>
      <c r="D92" t="s">
        <v>27</v>
      </c>
      <c r="E92" t="s">
        <v>28</v>
      </c>
      <c r="F92" t="s">
        <v>29</v>
      </c>
      <c r="G92" t="s">
        <v>30</v>
      </c>
      <c r="H92" t="s">
        <v>31</v>
      </c>
      <c r="I92" t="s">
        <v>32</v>
      </c>
      <c r="J92" t="s">
        <v>546</v>
      </c>
      <c r="K92" t="s">
        <v>34</v>
      </c>
      <c r="M92" t="s">
        <v>547</v>
      </c>
      <c r="P92" t="s">
        <v>36</v>
      </c>
      <c r="R92" t="s">
        <v>556</v>
      </c>
      <c r="S92" t="s">
        <v>227</v>
      </c>
      <c r="T92" t="s">
        <v>37</v>
      </c>
      <c r="U92" t="s">
        <v>100</v>
      </c>
      <c r="W92" t="s">
        <v>557</v>
      </c>
    </row>
    <row r="93" spans="1:23">
      <c r="A93" t="s">
        <v>558</v>
      </c>
      <c r="B93" t="s">
        <v>64</v>
      </c>
      <c r="C93" t="s">
        <v>188</v>
      </c>
      <c r="D93" t="s">
        <v>66</v>
      </c>
      <c r="E93" t="s">
        <v>28</v>
      </c>
      <c r="F93" t="s">
        <v>29</v>
      </c>
      <c r="G93" t="s">
        <v>30</v>
      </c>
      <c r="H93" t="s">
        <v>189</v>
      </c>
      <c r="I93" t="s">
        <v>190</v>
      </c>
      <c r="J93" t="s">
        <v>525</v>
      </c>
      <c r="K93" t="s">
        <v>192</v>
      </c>
      <c r="M93" t="s">
        <v>526</v>
      </c>
      <c r="P93" t="s">
        <v>527</v>
      </c>
      <c r="R93" t="s">
        <v>559</v>
      </c>
      <c r="S93" t="s">
        <v>195</v>
      </c>
      <c r="T93" t="s">
        <v>37</v>
      </c>
      <c r="U93" t="s">
        <v>203</v>
      </c>
      <c r="W93" t="s">
        <v>560</v>
      </c>
    </row>
    <row r="94" spans="1:23">
      <c r="A94" t="s">
        <v>561</v>
      </c>
      <c r="B94" t="s">
        <v>78</v>
      </c>
      <c r="C94" t="s">
        <v>154</v>
      </c>
      <c r="D94" t="s">
        <v>27</v>
      </c>
      <c r="E94" t="s">
        <v>28</v>
      </c>
      <c r="F94" t="s">
        <v>29</v>
      </c>
      <c r="G94" t="s">
        <v>30</v>
      </c>
      <c r="H94" t="s">
        <v>93</v>
      </c>
      <c r="I94" t="s">
        <v>94</v>
      </c>
      <c r="J94" t="s">
        <v>231</v>
      </c>
      <c r="K94" t="s">
        <v>96</v>
      </c>
      <c r="M94" t="s">
        <v>232</v>
      </c>
      <c r="P94" t="s">
        <v>121</v>
      </c>
      <c r="R94" t="s">
        <v>562</v>
      </c>
      <c r="S94" t="s">
        <v>157</v>
      </c>
      <c r="T94" t="s">
        <v>88</v>
      </c>
      <c r="U94" t="s">
        <v>37</v>
      </c>
      <c r="W94" t="s">
        <v>563</v>
      </c>
    </row>
    <row r="95" spans="1:23">
      <c r="A95" t="s">
        <v>564</v>
      </c>
      <c r="B95" t="s">
        <v>64</v>
      </c>
      <c r="C95" t="s">
        <v>230</v>
      </c>
      <c r="D95" t="s">
        <v>66</v>
      </c>
      <c r="E95" t="s">
        <v>28</v>
      </c>
      <c r="F95" t="s">
        <v>29</v>
      </c>
      <c r="G95" t="s">
        <v>30</v>
      </c>
      <c r="H95" t="s">
        <v>93</v>
      </c>
      <c r="I95" t="s">
        <v>94</v>
      </c>
      <c r="J95" t="s">
        <v>277</v>
      </c>
      <c r="K95" t="s">
        <v>96</v>
      </c>
      <c r="M95" t="s">
        <v>278</v>
      </c>
      <c r="P95" t="s">
        <v>145</v>
      </c>
      <c r="R95" t="s">
        <v>565</v>
      </c>
      <c r="S95" t="s">
        <v>337</v>
      </c>
      <c r="T95" t="s">
        <v>37</v>
      </c>
      <c r="U95" t="s">
        <v>89</v>
      </c>
      <c r="W95" t="s">
        <v>566</v>
      </c>
    </row>
    <row r="96" spans="1:23">
      <c r="A96" t="s">
        <v>567</v>
      </c>
      <c r="B96" t="s">
        <v>78</v>
      </c>
      <c r="C96" t="s">
        <v>154</v>
      </c>
      <c r="D96" t="s">
        <v>27</v>
      </c>
      <c r="E96" t="s">
        <v>28</v>
      </c>
      <c r="F96" t="s">
        <v>29</v>
      </c>
      <c r="G96" t="s">
        <v>30</v>
      </c>
      <c r="H96" t="s">
        <v>93</v>
      </c>
      <c r="I96" t="s">
        <v>94</v>
      </c>
      <c r="J96" t="s">
        <v>143</v>
      </c>
      <c r="K96" t="s">
        <v>96</v>
      </c>
      <c r="M96" t="s">
        <v>144</v>
      </c>
      <c r="P96" t="s">
        <v>145</v>
      </c>
      <c r="R96" t="s">
        <v>568</v>
      </c>
      <c r="S96" t="s">
        <v>157</v>
      </c>
      <c r="T96" t="s">
        <v>37</v>
      </c>
      <c r="U96" t="s">
        <v>270</v>
      </c>
      <c r="W96" t="s">
        <v>569</v>
      </c>
    </row>
    <row r="97" spans="1:23">
      <c r="A97" t="s">
        <v>570</v>
      </c>
      <c r="B97" t="s">
        <v>514</v>
      </c>
      <c r="C97" t="s">
        <v>571</v>
      </c>
      <c r="D97" t="s">
        <v>27</v>
      </c>
      <c r="E97" t="s">
        <v>28</v>
      </c>
      <c r="F97" t="s">
        <v>29</v>
      </c>
      <c r="G97" t="s">
        <v>30</v>
      </c>
      <c r="H97" t="s">
        <v>93</v>
      </c>
      <c r="I97" t="s">
        <v>94</v>
      </c>
      <c r="J97" t="s">
        <v>266</v>
      </c>
      <c r="K97" t="s">
        <v>96</v>
      </c>
      <c r="M97" t="s">
        <v>267</v>
      </c>
      <c r="P97" t="s">
        <v>98</v>
      </c>
      <c r="R97" t="s">
        <v>572</v>
      </c>
      <c r="S97" t="s">
        <v>517</v>
      </c>
      <c r="T97" t="s">
        <v>88</v>
      </c>
      <c r="U97" t="s">
        <v>203</v>
      </c>
      <c r="W97" t="s">
        <v>573</v>
      </c>
    </row>
    <row r="98" spans="1:23">
      <c r="A98" t="s">
        <v>574</v>
      </c>
      <c r="B98" t="s">
        <v>78</v>
      </c>
      <c r="C98" t="s">
        <v>85</v>
      </c>
      <c r="D98" t="s">
        <v>27</v>
      </c>
      <c r="E98" t="s">
        <v>28</v>
      </c>
      <c r="F98" t="s">
        <v>29</v>
      </c>
      <c r="G98" t="s">
        <v>30</v>
      </c>
      <c r="H98" t="s">
        <v>93</v>
      </c>
      <c r="I98" t="s">
        <v>94</v>
      </c>
      <c r="J98" t="s">
        <v>308</v>
      </c>
      <c r="K98" t="s">
        <v>96</v>
      </c>
      <c r="M98" t="s">
        <v>309</v>
      </c>
      <c r="P98" t="s">
        <v>98</v>
      </c>
      <c r="R98" t="s">
        <v>575</v>
      </c>
      <c r="S98" t="s">
        <v>129</v>
      </c>
      <c r="T98" t="s">
        <v>355</v>
      </c>
      <c r="U98" t="s">
        <v>466</v>
      </c>
      <c r="W98" t="s">
        <v>576</v>
      </c>
    </row>
    <row r="99" spans="1:23">
      <c r="A99" t="s">
        <v>577</v>
      </c>
      <c r="B99" t="s">
        <v>224</v>
      </c>
      <c r="C99" t="s">
        <v>578</v>
      </c>
      <c r="D99" t="s">
        <v>27</v>
      </c>
      <c r="E99" t="s">
        <v>28</v>
      </c>
      <c r="F99" t="s">
        <v>29</v>
      </c>
      <c r="G99" t="s">
        <v>30</v>
      </c>
      <c r="H99" t="s">
        <v>31</v>
      </c>
      <c r="I99" t="s">
        <v>32</v>
      </c>
      <c r="J99" t="s">
        <v>450</v>
      </c>
      <c r="K99" t="s">
        <v>34</v>
      </c>
      <c r="M99" t="s">
        <v>451</v>
      </c>
      <c r="P99" t="s">
        <v>291</v>
      </c>
      <c r="R99" t="s">
        <v>579</v>
      </c>
      <c r="S99" t="s">
        <v>227</v>
      </c>
      <c r="T99" t="s">
        <v>37</v>
      </c>
      <c r="U99" t="s">
        <v>75</v>
      </c>
      <c r="W99" t="s">
        <v>580</v>
      </c>
    </row>
    <row r="100" spans="1:23">
      <c r="A100" t="s">
        <v>581</v>
      </c>
      <c r="B100" t="s">
        <v>514</v>
      </c>
      <c r="C100" t="s">
        <v>515</v>
      </c>
      <c r="D100" t="s">
        <v>27</v>
      </c>
      <c r="E100" t="s">
        <v>28</v>
      </c>
      <c r="F100" t="s">
        <v>29</v>
      </c>
      <c r="G100" t="s">
        <v>30</v>
      </c>
      <c r="H100" t="s">
        <v>93</v>
      </c>
      <c r="I100" t="s">
        <v>94</v>
      </c>
      <c r="J100" t="s">
        <v>255</v>
      </c>
      <c r="K100" t="s">
        <v>96</v>
      </c>
      <c r="M100" t="s">
        <v>256</v>
      </c>
      <c r="P100" t="s">
        <v>98</v>
      </c>
      <c r="R100" t="s">
        <v>582</v>
      </c>
      <c r="S100" t="s">
        <v>517</v>
      </c>
      <c r="T100" t="s">
        <v>37</v>
      </c>
      <c r="U100" t="s">
        <v>466</v>
      </c>
      <c r="W100" t="s">
        <v>583</v>
      </c>
    </row>
    <row r="101" spans="1:23" hidden="1">
      <c r="A101" t="s">
        <v>584</v>
      </c>
      <c r="B101" t="s">
        <v>25</v>
      </c>
      <c r="C101" t="s">
        <v>88</v>
      </c>
      <c r="D101" t="s">
        <v>27</v>
      </c>
      <c r="E101" t="s">
        <v>28</v>
      </c>
      <c r="F101" t="s">
        <v>585</v>
      </c>
      <c r="G101" t="s">
        <v>30</v>
      </c>
      <c r="H101" t="s">
        <v>586</v>
      </c>
      <c r="I101" t="s">
        <v>587</v>
      </c>
      <c r="J101" t="s">
        <v>588</v>
      </c>
      <c r="K101" t="s">
        <v>589</v>
      </c>
      <c r="M101" t="s">
        <v>491</v>
      </c>
      <c r="N101" t="s">
        <v>590</v>
      </c>
      <c r="O101" t="s">
        <v>591</v>
      </c>
      <c r="P101" t="s">
        <v>592</v>
      </c>
      <c r="R101" t="s">
        <v>593</v>
      </c>
      <c r="S101" t="s">
        <v>594</v>
      </c>
      <c r="T101" t="s">
        <v>595</v>
      </c>
      <c r="U101" t="s">
        <v>37</v>
      </c>
      <c r="V101" t="s">
        <v>596</v>
      </c>
      <c r="W101" t="s">
        <v>597</v>
      </c>
    </row>
    <row r="102" spans="1:23">
      <c r="A102" t="s">
        <v>598</v>
      </c>
      <c r="B102" t="s">
        <v>25</v>
      </c>
      <c r="C102" t="s">
        <v>599</v>
      </c>
      <c r="D102" t="s">
        <v>27</v>
      </c>
      <c r="E102" t="s">
        <v>28</v>
      </c>
      <c r="F102" t="s">
        <v>29</v>
      </c>
      <c r="G102" t="s">
        <v>30</v>
      </c>
      <c r="H102" t="s">
        <v>93</v>
      </c>
      <c r="I102" t="s">
        <v>94</v>
      </c>
      <c r="J102" t="s">
        <v>283</v>
      </c>
      <c r="K102" t="s">
        <v>96</v>
      </c>
      <c r="M102" t="s">
        <v>284</v>
      </c>
      <c r="P102" t="s">
        <v>98</v>
      </c>
      <c r="R102" t="s">
        <v>600</v>
      </c>
      <c r="S102" t="s">
        <v>435</v>
      </c>
      <c r="T102" t="s">
        <v>88</v>
      </c>
      <c r="U102" t="s">
        <v>37</v>
      </c>
      <c r="W102" t="s">
        <v>601</v>
      </c>
    </row>
    <row r="103" spans="1:23">
      <c r="A103" t="s">
        <v>602</v>
      </c>
      <c r="B103" t="s">
        <v>132</v>
      </c>
      <c r="C103" t="s">
        <v>603</v>
      </c>
      <c r="D103" t="s">
        <v>66</v>
      </c>
      <c r="E103" t="s">
        <v>28</v>
      </c>
      <c r="F103" t="s">
        <v>29</v>
      </c>
      <c r="G103" t="s">
        <v>30</v>
      </c>
      <c r="H103" t="s">
        <v>93</v>
      </c>
      <c r="I103" t="s">
        <v>94</v>
      </c>
      <c r="J103" t="s">
        <v>155</v>
      </c>
      <c r="K103" t="s">
        <v>96</v>
      </c>
      <c r="M103" t="s">
        <v>156</v>
      </c>
      <c r="P103" t="s">
        <v>121</v>
      </c>
      <c r="R103" t="s">
        <v>604</v>
      </c>
      <c r="S103" t="s">
        <v>605</v>
      </c>
      <c r="T103" t="s">
        <v>37</v>
      </c>
      <c r="U103" t="s">
        <v>203</v>
      </c>
      <c r="W103" t="s">
        <v>606</v>
      </c>
    </row>
    <row r="104" spans="1:23">
      <c r="A104" t="s">
        <v>607</v>
      </c>
      <c r="B104" t="s">
        <v>608</v>
      </c>
      <c r="C104" t="s">
        <v>426</v>
      </c>
      <c r="D104" t="s">
        <v>66</v>
      </c>
      <c r="E104" t="s">
        <v>28</v>
      </c>
      <c r="F104" t="s">
        <v>29</v>
      </c>
      <c r="G104" t="s">
        <v>30</v>
      </c>
      <c r="H104" t="s">
        <v>93</v>
      </c>
      <c r="I104" t="s">
        <v>94</v>
      </c>
      <c r="J104" t="s">
        <v>143</v>
      </c>
      <c r="K104" t="s">
        <v>96</v>
      </c>
      <c r="M104" t="s">
        <v>144</v>
      </c>
      <c r="P104" t="s">
        <v>145</v>
      </c>
      <c r="R104" t="s">
        <v>604</v>
      </c>
      <c r="S104" t="s">
        <v>609</v>
      </c>
      <c r="T104" t="s">
        <v>37</v>
      </c>
      <c r="U104" t="s">
        <v>89</v>
      </c>
      <c r="W104" t="s">
        <v>610</v>
      </c>
    </row>
    <row r="105" spans="1:23">
      <c r="A105" t="s">
        <v>611</v>
      </c>
      <c r="B105" t="s">
        <v>612</v>
      </c>
      <c r="C105" t="s">
        <v>613</v>
      </c>
      <c r="D105" t="s">
        <v>66</v>
      </c>
      <c r="E105" t="s">
        <v>28</v>
      </c>
      <c r="F105" t="s">
        <v>29</v>
      </c>
      <c r="G105" t="s">
        <v>30</v>
      </c>
      <c r="H105" t="s">
        <v>47</v>
      </c>
      <c r="I105" t="s">
        <v>48</v>
      </c>
      <c r="J105" t="s">
        <v>58</v>
      </c>
      <c r="K105" t="s">
        <v>50</v>
      </c>
      <c r="M105" t="s">
        <v>59</v>
      </c>
      <c r="P105" t="s">
        <v>60</v>
      </c>
      <c r="R105" t="s">
        <v>614</v>
      </c>
      <c r="S105" t="s">
        <v>108</v>
      </c>
      <c r="T105" t="s">
        <v>81</v>
      </c>
      <c r="U105" t="s">
        <v>61</v>
      </c>
      <c r="W105" t="s">
        <v>615</v>
      </c>
    </row>
    <row r="106" spans="1:23">
      <c r="A106" t="s">
        <v>616</v>
      </c>
      <c r="B106" t="s">
        <v>56</v>
      </c>
      <c r="C106" t="s">
        <v>282</v>
      </c>
      <c r="D106" t="s">
        <v>27</v>
      </c>
      <c r="E106" t="s">
        <v>28</v>
      </c>
      <c r="F106" t="s">
        <v>29</v>
      </c>
      <c r="G106" t="s">
        <v>30</v>
      </c>
      <c r="H106" t="s">
        <v>93</v>
      </c>
      <c r="I106" t="s">
        <v>94</v>
      </c>
      <c r="J106" t="s">
        <v>255</v>
      </c>
      <c r="K106" t="s">
        <v>96</v>
      </c>
      <c r="M106" t="s">
        <v>256</v>
      </c>
      <c r="P106" t="s">
        <v>98</v>
      </c>
      <c r="R106" t="s">
        <v>617</v>
      </c>
      <c r="S106" t="s">
        <v>311</v>
      </c>
      <c r="T106" t="s">
        <v>355</v>
      </c>
      <c r="U106" t="s">
        <v>75</v>
      </c>
      <c r="W106" t="s">
        <v>618</v>
      </c>
    </row>
    <row r="107" spans="1:23">
      <c r="A107" t="s">
        <v>619</v>
      </c>
      <c r="B107" t="s">
        <v>608</v>
      </c>
      <c r="C107" t="s">
        <v>620</v>
      </c>
      <c r="D107" t="s">
        <v>66</v>
      </c>
      <c r="E107" t="s">
        <v>28</v>
      </c>
      <c r="F107" t="s">
        <v>29</v>
      </c>
      <c r="G107" t="s">
        <v>30</v>
      </c>
      <c r="H107" t="s">
        <v>93</v>
      </c>
      <c r="I107" t="s">
        <v>94</v>
      </c>
      <c r="J107" t="s">
        <v>283</v>
      </c>
      <c r="K107" t="s">
        <v>96</v>
      </c>
      <c r="M107" t="s">
        <v>284</v>
      </c>
      <c r="P107" t="s">
        <v>98</v>
      </c>
      <c r="R107" t="s">
        <v>621</v>
      </c>
      <c r="S107" t="s">
        <v>622</v>
      </c>
      <c r="T107" t="s">
        <v>37</v>
      </c>
      <c r="U107" t="s">
        <v>100</v>
      </c>
      <c r="W107" t="s">
        <v>623</v>
      </c>
    </row>
    <row r="108" spans="1:23">
      <c r="A108" t="s">
        <v>624</v>
      </c>
      <c r="B108" t="s">
        <v>64</v>
      </c>
      <c r="C108" t="s">
        <v>65</v>
      </c>
      <c r="D108" t="s">
        <v>66</v>
      </c>
      <c r="E108" t="s">
        <v>28</v>
      </c>
      <c r="F108" t="s">
        <v>29</v>
      </c>
      <c r="G108" t="s">
        <v>30</v>
      </c>
      <c r="H108" t="s">
        <v>67</v>
      </c>
      <c r="I108" t="s">
        <v>68</v>
      </c>
      <c r="J108" t="s">
        <v>532</v>
      </c>
      <c r="K108" t="s">
        <v>70</v>
      </c>
      <c r="M108" t="s">
        <v>533</v>
      </c>
      <c r="P108" t="s">
        <v>534</v>
      </c>
      <c r="R108" t="s">
        <v>625</v>
      </c>
      <c r="S108" t="s">
        <v>74</v>
      </c>
      <c r="T108" t="s">
        <v>37</v>
      </c>
      <c r="U108" t="s">
        <v>116</v>
      </c>
      <c r="W108" t="s">
        <v>626</v>
      </c>
    </row>
    <row r="109" spans="1:23">
      <c r="A109" t="s">
        <v>627</v>
      </c>
      <c r="B109" t="s">
        <v>149</v>
      </c>
      <c r="C109" t="s">
        <v>628</v>
      </c>
      <c r="D109" t="s">
        <v>27</v>
      </c>
      <c r="E109" t="s">
        <v>28</v>
      </c>
      <c r="F109" t="s">
        <v>29</v>
      </c>
      <c r="G109" t="s">
        <v>30</v>
      </c>
      <c r="H109" t="s">
        <v>31</v>
      </c>
      <c r="I109" t="s">
        <v>32</v>
      </c>
      <c r="J109" t="s">
        <v>249</v>
      </c>
      <c r="K109" t="s">
        <v>34</v>
      </c>
      <c r="M109" t="s">
        <v>250</v>
      </c>
      <c r="P109" t="s">
        <v>136</v>
      </c>
      <c r="R109" t="s">
        <v>629</v>
      </c>
      <c r="S109" t="s">
        <v>151</v>
      </c>
      <c r="T109" t="s">
        <v>37</v>
      </c>
      <c r="U109" t="s">
        <v>100</v>
      </c>
      <c r="W109" t="s">
        <v>630</v>
      </c>
    </row>
    <row r="110" spans="1:23">
      <c r="A110" t="s">
        <v>631</v>
      </c>
      <c r="B110" t="s">
        <v>56</v>
      </c>
      <c r="C110" t="s">
        <v>422</v>
      </c>
      <c r="D110" t="s">
        <v>27</v>
      </c>
      <c r="E110" t="s">
        <v>28</v>
      </c>
      <c r="F110" t="s">
        <v>29</v>
      </c>
      <c r="G110" t="s">
        <v>30</v>
      </c>
      <c r="H110" t="s">
        <v>93</v>
      </c>
      <c r="I110" t="s">
        <v>94</v>
      </c>
      <c r="J110" t="s">
        <v>155</v>
      </c>
      <c r="K110" t="s">
        <v>96</v>
      </c>
      <c r="M110" t="s">
        <v>156</v>
      </c>
      <c r="P110" t="s">
        <v>121</v>
      </c>
      <c r="R110" t="s">
        <v>632</v>
      </c>
      <c r="S110" t="s">
        <v>123</v>
      </c>
      <c r="T110" t="s">
        <v>37</v>
      </c>
      <c r="U110" t="s">
        <v>181</v>
      </c>
      <c r="W110" t="s">
        <v>633</v>
      </c>
    </row>
    <row r="111" spans="1:23">
      <c r="A111" t="s">
        <v>634</v>
      </c>
      <c r="B111" t="s">
        <v>64</v>
      </c>
      <c r="C111" t="s">
        <v>230</v>
      </c>
      <c r="D111" t="s">
        <v>66</v>
      </c>
      <c r="E111" t="s">
        <v>28</v>
      </c>
      <c r="F111" t="s">
        <v>29</v>
      </c>
      <c r="G111" t="s">
        <v>30</v>
      </c>
      <c r="H111" t="s">
        <v>93</v>
      </c>
      <c r="I111" t="s">
        <v>94</v>
      </c>
      <c r="J111" t="s">
        <v>635</v>
      </c>
      <c r="K111" t="s">
        <v>96</v>
      </c>
      <c r="M111" t="s">
        <v>636</v>
      </c>
      <c r="P111" t="s">
        <v>98</v>
      </c>
      <c r="R111" t="s">
        <v>637</v>
      </c>
      <c r="S111" t="s">
        <v>244</v>
      </c>
      <c r="T111" t="s">
        <v>37</v>
      </c>
      <c r="U111" t="s">
        <v>61</v>
      </c>
      <c r="W111" t="s">
        <v>638</v>
      </c>
    </row>
    <row r="112" spans="1:23">
      <c r="A112" t="s">
        <v>639</v>
      </c>
      <c r="B112" t="s">
        <v>78</v>
      </c>
      <c r="C112" t="s">
        <v>273</v>
      </c>
      <c r="D112" t="s">
        <v>27</v>
      </c>
      <c r="E112" t="s">
        <v>28</v>
      </c>
      <c r="F112" t="s">
        <v>29</v>
      </c>
      <c r="G112" t="s">
        <v>30</v>
      </c>
      <c r="H112" t="s">
        <v>93</v>
      </c>
      <c r="I112" t="s">
        <v>94</v>
      </c>
      <c r="J112" t="s">
        <v>329</v>
      </c>
      <c r="K112" t="s">
        <v>96</v>
      </c>
      <c r="M112" t="s">
        <v>330</v>
      </c>
      <c r="P112" t="s">
        <v>121</v>
      </c>
      <c r="R112" t="s">
        <v>640</v>
      </c>
      <c r="S112" t="s">
        <v>157</v>
      </c>
      <c r="T112" t="s">
        <v>37</v>
      </c>
      <c r="U112" t="s">
        <v>61</v>
      </c>
      <c r="W112" t="s">
        <v>641</v>
      </c>
    </row>
    <row r="113" spans="1:23">
      <c r="A113" t="s">
        <v>642</v>
      </c>
      <c r="B113" t="s">
        <v>224</v>
      </c>
      <c r="C113" t="s">
        <v>578</v>
      </c>
      <c r="D113" t="s">
        <v>27</v>
      </c>
      <c r="E113" t="s">
        <v>28</v>
      </c>
      <c r="F113" t="s">
        <v>29</v>
      </c>
      <c r="G113" t="s">
        <v>30</v>
      </c>
      <c r="H113" t="s">
        <v>31</v>
      </c>
      <c r="I113" t="s">
        <v>32</v>
      </c>
      <c r="J113" t="s">
        <v>643</v>
      </c>
      <c r="K113" t="s">
        <v>34</v>
      </c>
      <c r="M113" t="s">
        <v>644</v>
      </c>
      <c r="P113" t="s">
        <v>36</v>
      </c>
      <c r="R113" t="s">
        <v>645</v>
      </c>
      <c r="S113" t="s">
        <v>227</v>
      </c>
      <c r="T113" t="s">
        <v>37</v>
      </c>
      <c r="U113" t="s">
        <v>75</v>
      </c>
      <c r="W113" t="s">
        <v>646</v>
      </c>
    </row>
    <row r="114" spans="1:23">
      <c r="A114" t="s">
        <v>647</v>
      </c>
      <c r="B114" t="s">
        <v>78</v>
      </c>
      <c r="C114" t="s">
        <v>648</v>
      </c>
      <c r="D114" t="s">
        <v>27</v>
      </c>
      <c r="E114" t="s">
        <v>28</v>
      </c>
      <c r="F114" t="s">
        <v>29</v>
      </c>
      <c r="G114" t="s">
        <v>30</v>
      </c>
      <c r="H114" t="s">
        <v>93</v>
      </c>
      <c r="I114" t="s">
        <v>94</v>
      </c>
      <c r="J114" t="s">
        <v>456</v>
      </c>
      <c r="K114" t="s">
        <v>96</v>
      </c>
      <c r="M114" t="s">
        <v>457</v>
      </c>
      <c r="P114" t="s">
        <v>145</v>
      </c>
      <c r="R114" t="s">
        <v>649</v>
      </c>
      <c r="S114" t="s">
        <v>157</v>
      </c>
      <c r="T114" t="s">
        <v>88</v>
      </c>
      <c r="U114" t="s">
        <v>53</v>
      </c>
      <c r="W114" t="s">
        <v>650</v>
      </c>
    </row>
    <row r="115" spans="1:23">
      <c r="A115" t="s">
        <v>651</v>
      </c>
      <c r="B115" t="s">
        <v>78</v>
      </c>
      <c r="C115" t="s">
        <v>273</v>
      </c>
      <c r="D115" t="s">
        <v>27</v>
      </c>
      <c r="E115" t="s">
        <v>28</v>
      </c>
      <c r="F115" t="s">
        <v>29</v>
      </c>
      <c r="G115" t="s">
        <v>30</v>
      </c>
      <c r="H115" t="s">
        <v>93</v>
      </c>
      <c r="I115" t="s">
        <v>94</v>
      </c>
      <c r="J115" t="s">
        <v>277</v>
      </c>
      <c r="K115" t="s">
        <v>96</v>
      </c>
      <c r="M115" t="s">
        <v>278</v>
      </c>
      <c r="P115" t="s">
        <v>145</v>
      </c>
      <c r="R115" t="s">
        <v>652</v>
      </c>
      <c r="S115" t="s">
        <v>157</v>
      </c>
      <c r="T115" t="s">
        <v>37</v>
      </c>
      <c r="U115" t="s">
        <v>298</v>
      </c>
      <c r="W115" t="s">
        <v>653</v>
      </c>
    </row>
    <row r="116" spans="1:23">
      <c r="A116" t="s">
        <v>654</v>
      </c>
      <c r="B116" t="s">
        <v>655</v>
      </c>
      <c r="C116" t="s">
        <v>656</v>
      </c>
      <c r="D116" t="s">
        <v>27</v>
      </c>
      <c r="E116" t="s">
        <v>28</v>
      </c>
      <c r="F116" t="s">
        <v>29</v>
      </c>
      <c r="G116" t="s">
        <v>30</v>
      </c>
      <c r="H116" t="s">
        <v>657</v>
      </c>
      <c r="I116" t="s">
        <v>658</v>
      </c>
      <c r="J116" t="s">
        <v>659</v>
      </c>
      <c r="K116" t="s">
        <v>660</v>
      </c>
      <c r="M116" t="s">
        <v>661</v>
      </c>
      <c r="P116" t="s">
        <v>662</v>
      </c>
      <c r="R116" t="s">
        <v>663</v>
      </c>
      <c r="S116" t="s">
        <v>664</v>
      </c>
      <c r="T116" t="s">
        <v>75</v>
      </c>
      <c r="U116" t="s">
        <v>665</v>
      </c>
      <c r="V116" t="s">
        <v>666</v>
      </c>
      <c r="W116" t="s">
        <v>667</v>
      </c>
    </row>
    <row r="117" spans="1:23">
      <c r="A117" t="s">
        <v>668</v>
      </c>
      <c r="B117" t="s">
        <v>64</v>
      </c>
      <c r="C117" t="s">
        <v>669</v>
      </c>
      <c r="D117" t="s">
        <v>66</v>
      </c>
      <c r="E117" t="s">
        <v>28</v>
      </c>
      <c r="F117" t="s">
        <v>29</v>
      </c>
      <c r="G117" t="s">
        <v>30</v>
      </c>
      <c r="H117" t="s">
        <v>67</v>
      </c>
      <c r="I117" t="s">
        <v>68</v>
      </c>
      <c r="J117" t="s">
        <v>670</v>
      </c>
      <c r="K117" t="s">
        <v>70</v>
      </c>
      <c r="M117" t="s">
        <v>671</v>
      </c>
      <c r="P117" t="s">
        <v>671</v>
      </c>
      <c r="R117" t="s">
        <v>672</v>
      </c>
      <c r="S117" t="s">
        <v>74</v>
      </c>
      <c r="T117" t="s">
        <v>37</v>
      </c>
      <c r="U117" t="s">
        <v>466</v>
      </c>
      <c r="W117" t="s">
        <v>673</v>
      </c>
    </row>
    <row r="118" spans="1:23">
      <c r="A118" t="s">
        <v>674</v>
      </c>
      <c r="B118" t="s">
        <v>224</v>
      </c>
      <c r="C118" t="s">
        <v>675</v>
      </c>
      <c r="D118" t="s">
        <v>27</v>
      </c>
      <c r="E118" t="s">
        <v>28</v>
      </c>
      <c r="F118" t="s">
        <v>29</v>
      </c>
      <c r="G118" t="s">
        <v>30</v>
      </c>
      <c r="H118" t="s">
        <v>31</v>
      </c>
      <c r="I118" t="s">
        <v>32</v>
      </c>
      <c r="J118" t="s">
        <v>161</v>
      </c>
      <c r="K118" t="s">
        <v>34</v>
      </c>
      <c r="M118" t="s">
        <v>162</v>
      </c>
      <c r="P118" t="s">
        <v>36</v>
      </c>
      <c r="R118" t="s">
        <v>676</v>
      </c>
      <c r="S118" t="s">
        <v>227</v>
      </c>
      <c r="T118" t="s">
        <v>37</v>
      </c>
      <c r="U118" t="s">
        <v>75</v>
      </c>
      <c r="W118" t="s">
        <v>677</v>
      </c>
    </row>
    <row r="119" spans="1:23">
      <c r="A119" t="s">
        <v>678</v>
      </c>
      <c r="B119" t="s">
        <v>224</v>
      </c>
      <c r="C119" t="s">
        <v>679</v>
      </c>
      <c r="D119" t="s">
        <v>27</v>
      </c>
      <c r="E119" t="s">
        <v>28</v>
      </c>
      <c r="F119" t="s">
        <v>29</v>
      </c>
      <c r="G119" t="s">
        <v>30</v>
      </c>
      <c r="H119" t="s">
        <v>31</v>
      </c>
      <c r="I119" t="s">
        <v>32</v>
      </c>
      <c r="J119" t="s">
        <v>134</v>
      </c>
      <c r="K119" t="s">
        <v>34</v>
      </c>
      <c r="M119" t="s">
        <v>135</v>
      </c>
      <c r="P119" t="s">
        <v>136</v>
      </c>
      <c r="R119" t="s">
        <v>680</v>
      </c>
      <c r="S119" t="s">
        <v>227</v>
      </c>
      <c r="T119" t="s">
        <v>37</v>
      </c>
      <c r="U119" t="s">
        <v>164</v>
      </c>
      <c r="W119" t="s">
        <v>681</v>
      </c>
    </row>
    <row r="120" spans="1:23">
      <c r="A120" t="s">
        <v>682</v>
      </c>
      <c r="B120" t="s">
        <v>132</v>
      </c>
      <c r="C120" t="s">
        <v>179</v>
      </c>
      <c r="D120" t="s">
        <v>66</v>
      </c>
      <c r="E120" t="s">
        <v>28</v>
      </c>
      <c r="F120" t="s">
        <v>29</v>
      </c>
      <c r="G120" t="s">
        <v>30</v>
      </c>
      <c r="H120" t="s">
        <v>93</v>
      </c>
      <c r="I120" t="s">
        <v>94</v>
      </c>
      <c r="J120" t="s">
        <v>683</v>
      </c>
      <c r="K120" t="s">
        <v>96</v>
      </c>
      <c r="M120" t="s">
        <v>684</v>
      </c>
      <c r="P120" t="s">
        <v>98</v>
      </c>
      <c r="R120" t="s">
        <v>685</v>
      </c>
      <c r="S120" t="s">
        <v>74</v>
      </c>
      <c r="T120" t="s">
        <v>37</v>
      </c>
      <c r="U120" t="s">
        <v>181</v>
      </c>
      <c r="W120" t="s">
        <v>686</v>
      </c>
    </row>
    <row r="121" spans="1:23">
      <c r="A121" t="s">
        <v>687</v>
      </c>
      <c r="B121" t="s">
        <v>64</v>
      </c>
      <c r="C121" t="s">
        <v>688</v>
      </c>
      <c r="D121" t="s">
        <v>66</v>
      </c>
      <c r="E121" t="s">
        <v>28</v>
      </c>
      <c r="F121" t="s">
        <v>29</v>
      </c>
      <c r="G121" t="s">
        <v>30</v>
      </c>
      <c r="H121" t="s">
        <v>689</v>
      </c>
      <c r="I121" t="s">
        <v>690</v>
      </c>
      <c r="J121" t="s">
        <v>691</v>
      </c>
      <c r="K121" t="s">
        <v>692</v>
      </c>
      <c r="M121" t="s">
        <v>693</v>
      </c>
      <c r="P121" t="s">
        <v>72</v>
      </c>
      <c r="R121" t="s">
        <v>694</v>
      </c>
      <c r="S121" t="s">
        <v>695</v>
      </c>
      <c r="T121" t="s">
        <v>37</v>
      </c>
      <c r="U121" t="s">
        <v>696</v>
      </c>
      <c r="V121" t="s">
        <v>697</v>
      </c>
      <c r="W121" t="s">
        <v>698</v>
      </c>
    </row>
    <row r="122" spans="1:23">
      <c r="A122" t="s">
        <v>699</v>
      </c>
      <c r="B122" t="s">
        <v>78</v>
      </c>
      <c r="C122" t="s">
        <v>700</v>
      </c>
      <c r="D122" t="s">
        <v>27</v>
      </c>
      <c r="E122" t="s">
        <v>28</v>
      </c>
      <c r="F122" t="s">
        <v>29</v>
      </c>
      <c r="G122" t="s">
        <v>30</v>
      </c>
      <c r="H122" t="s">
        <v>93</v>
      </c>
      <c r="I122" t="s">
        <v>94</v>
      </c>
      <c r="J122" t="s">
        <v>701</v>
      </c>
      <c r="K122" t="s">
        <v>96</v>
      </c>
      <c r="M122" t="s">
        <v>702</v>
      </c>
      <c r="P122" t="s">
        <v>592</v>
      </c>
      <c r="R122" t="s">
        <v>703</v>
      </c>
      <c r="S122" t="s">
        <v>129</v>
      </c>
      <c r="T122" t="s">
        <v>88</v>
      </c>
      <c r="U122" t="s">
        <v>37</v>
      </c>
      <c r="W122" t="s">
        <v>704</v>
      </c>
    </row>
    <row r="123" spans="1:23">
      <c r="A123" t="s">
        <v>705</v>
      </c>
      <c r="B123" t="s">
        <v>78</v>
      </c>
      <c r="C123" t="s">
        <v>85</v>
      </c>
      <c r="D123" t="s">
        <v>27</v>
      </c>
      <c r="E123" t="s">
        <v>28</v>
      </c>
      <c r="F123" t="s">
        <v>29</v>
      </c>
      <c r="G123" t="s">
        <v>30</v>
      </c>
      <c r="H123" t="s">
        <v>93</v>
      </c>
      <c r="I123" t="s">
        <v>94</v>
      </c>
      <c r="J123" t="s">
        <v>119</v>
      </c>
      <c r="K123" t="s">
        <v>96</v>
      </c>
      <c r="M123" t="s">
        <v>120</v>
      </c>
      <c r="P123" t="s">
        <v>121</v>
      </c>
      <c r="R123" t="s">
        <v>706</v>
      </c>
      <c r="S123" t="s">
        <v>157</v>
      </c>
      <c r="T123" t="s">
        <v>37</v>
      </c>
      <c r="U123" t="s">
        <v>270</v>
      </c>
      <c r="W123" t="s">
        <v>707</v>
      </c>
    </row>
    <row r="124" spans="1:23">
      <c r="A124" t="s">
        <v>708</v>
      </c>
      <c r="B124" t="s">
        <v>78</v>
      </c>
      <c r="C124" t="s">
        <v>273</v>
      </c>
      <c r="D124" t="s">
        <v>27</v>
      </c>
      <c r="E124" t="s">
        <v>28</v>
      </c>
      <c r="F124" t="s">
        <v>29</v>
      </c>
      <c r="G124" t="s">
        <v>30</v>
      </c>
      <c r="H124" t="s">
        <v>93</v>
      </c>
      <c r="I124" t="s">
        <v>94</v>
      </c>
      <c r="J124" t="s">
        <v>266</v>
      </c>
      <c r="K124" t="s">
        <v>96</v>
      </c>
      <c r="M124" t="s">
        <v>267</v>
      </c>
      <c r="P124" t="s">
        <v>98</v>
      </c>
      <c r="R124" t="s">
        <v>709</v>
      </c>
      <c r="S124" t="s">
        <v>129</v>
      </c>
      <c r="T124" t="s">
        <v>326</v>
      </c>
      <c r="U124" t="s">
        <v>203</v>
      </c>
      <c r="W124" t="s">
        <v>710</v>
      </c>
    </row>
    <row r="125" spans="1:23">
      <c r="A125" t="s">
        <v>711</v>
      </c>
      <c r="B125" t="s">
        <v>712</v>
      </c>
      <c r="C125" t="s">
        <v>713</v>
      </c>
      <c r="D125" t="s">
        <v>27</v>
      </c>
      <c r="E125" t="s">
        <v>28</v>
      </c>
      <c r="F125" t="s">
        <v>29</v>
      </c>
      <c r="G125" t="s">
        <v>30</v>
      </c>
      <c r="H125" t="s">
        <v>93</v>
      </c>
      <c r="I125" t="s">
        <v>94</v>
      </c>
      <c r="J125" t="s">
        <v>635</v>
      </c>
      <c r="K125" t="s">
        <v>96</v>
      </c>
      <c r="M125" t="s">
        <v>636</v>
      </c>
      <c r="P125" t="s">
        <v>98</v>
      </c>
      <c r="R125" t="s">
        <v>714</v>
      </c>
      <c r="S125" t="s">
        <v>129</v>
      </c>
      <c r="T125" t="s">
        <v>37</v>
      </c>
      <c r="U125" t="s">
        <v>298</v>
      </c>
      <c r="W125" t="s">
        <v>715</v>
      </c>
    </row>
    <row r="126" spans="1:23">
      <c r="A126" t="s">
        <v>716</v>
      </c>
      <c r="B126" t="s">
        <v>608</v>
      </c>
      <c r="C126" t="s">
        <v>506</v>
      </c>
      <c r="D126" t="s">
        <v>66</v>
      </c>
      <c r="E126" t="s">
        <v>28</v>
      </c>
      <c r="F126" t="s">
        <v>29</v>
      </c>
      <c r="G126" t="s">
        <v>30</v>
      </c>
      <c r="H126" t="s">
        <v>93</v>
      </c>
      <c r="I126" t="s">
        <v>94</v>
      </c>
      <c r="J126" t="s">
        <v>352</v>
      </c>
      <c r="K126" t="s">
        <v>96</v>
      </c>
      <c r="M126" t="s">
        <v>353</v>
      </c>
      <c r="P126" t="s">
        <v>98</v>
      </c>
      <c r="R126" t="s">
        <v>717</v>
      </c>
      <c r="S126" t="s">
        <v>622</v>
      </c>
      <c r="T126" t="s">
        <v>37</v>
      </c>
      <c r="U126" t="s">
        <v>270</v>
      </c>
      <c r="W126" t="s">
        <v>718</v>
      </c>
    </row>
    <row r="127" spans="1:23">
      <c r="A127" t="s">
        <v>719</v>
      </c>
      <c r="B127" t="s">
        <v>132</v>
      </c>
      <c r="C127" t="s">
        <v>179</v>
      </c>
      <c r="D127" t="s">
        <v>66</v>
      </c>
      <c r="E127" t="s">
        <v>28</v>
      </c>
      <c r="F127" t="s">
        <v>29</v>
      </c>
      <c r="G127" t="s">
        <v>30</v>
      </c>
      <c r="H127" t="s">
        <v>93</v>
      </c>
      <c r="I127" t="s">
        <v>94</v>
      </c>
      <c r="J127" t="s">
        <v>199</v>
      </c>
      <c r="K127" t="s">
        <v>96</v>
      </c>
      <c r="M127" t="s">
        <v>200</v>
      </c>
      <c r="P127" t="s">
        <v>145</v>
      </c>
      <c r="R127" t="s">
        <v>720</v>
      </c>
      <c r="S127" t="s">
        <v>74</v>
      </c>
      <c r="T127" t="s">
        <v>37</v>
      </c>
      <c r="U127" t="s">
        <v>100</v>
      </c>
      <c r="W127" t="s">
        <v>721</v>
      </c>
    </row>
    <row r="128" spans="1:23">
      <c r="A128" t="s">
        <v>722</v>
      </c>
      <c r="B128" t="s">
        <v>64</v>
      </c>
      <c r="C128" t="s">
        <v>188</v>
      </c>
      <c r="D128" t="s">
        <v>66</v>
      </c>
      <c r="E128" t="s">
        <v>28</v>
      </c>
      <c r="F128" t="s">
        <v>29</v>
      </c>
      <c r="G128" t="s">
        <v>30</v>
      </c>
      <c r="H128" t="s">
        <v>189</v>
      </c>
      <c r="I128" t="s">
        <v>190</v>
      </c>
      <c r="J128" t="s">
        <v>723</v>
      </c>
      <c r="K128" t="s">
        <v>192</v>
      </c>
      <c r="M128" t="s">
        <v>724</v>
      </c>
      <c r="P128" t="s">
        <v>527</v>
      </c>
      <c r="R128" t="s">
        <v>725</v>
      </c>
      <c r="S128" t="s">
        <v>195</v>
      </c>
      <c r="T128" t="s">
        <v>37</v>
      </c>
      <c r="U128" t="s">
        <v>100</v>
      </c>
      <c r="W128" t="s">
        <v>726</v>
      </c>
    </row>
    <row r="129" spans="1:23">
      <c r="A129" t="s">
        <v>727</v>
      </c>
      <c r="B129" t="s">
        <v>56</v>
      </c>
      <c r="C129" t="s">
        <v>282</v>
      </c>
      <c r="D129" t="s">
        <v>27</v>
      </c>
      <c r="E129" t="s">
        <v>28</v>
      </c>
      <c r="F129" t="s">
        <v>29</v>
      </c>
      <c r="G129" t="s">
        <v>30</v>
      </c>
      <c r="H129" t="s">
        <v>93</v>
      </c>
      <c r="I129" t="s">
        <v>94</v>
      </c>
      <c r="J129" t="s">
        <v>199</v>
      </c>
      <c r="K129" t="s">
        <v>96</v>
      </c>
      <c r="M129" t="s">
        <v>200</v>
      </c>
      <c r="P129" t="s">
        <v>145</v>
      </c>
      <c r="R129" t="s">
        <v>728</v>
      </c>
      <c r="S129" t="s">
        <v>391</v>
      </c>
      <c r="T129" t="s">
        <v>37</v>
      </c>
      <c r="U129" t="s">
        <v>181</v>
      </c>
      <c r="W129" t="s">
        <v>729</v>
      </c>
    </row>
    <row r="130" spans="1:23" hidden="1">
      <c r="A130" t="s">
        <v>730</v>
      </c>
      <c r="B130" t="s">
        <v>64</v>
      </c>
      <c r="C130" t="s">
        <v>731</v>
      </c>
      <c r="D130" t="s">
        <v>66</v>
      </c>
      <c r="E130" t="s">
        <v>28</v>
      </c>
      <c r="F130" t="s">
        <v>489</v>
      </c>
      <c r="G130" t="s">
        <v>30</v>
      </c>
      <c r="H130" t="s">
        <v>67</v>
      </c>
      <c r="I130" t="s">
        <v>68</v>
      </c>
      <c r="J130" t="s">
        <v>490</v>
      </c>
      <c r="K130" t="s">
        <v>70</v>
      </c>
      <c r="M130" t="s">
        <v>491</v>
      </c>
      <c r="N130" t="s">
        <v>492</v>
      </c>
      <c r="O130" t="s">
        <v>493</v>
      </c>
      <c r="P130" t="s">
        <v>72</v>
      </c>
      <c r="R130" t="s">
        <v>732</v>
      </c>
      <c r="S130" t="s">
        <v>733</v>
      </c>
      <c r="T130" t="s">
        <v>360</v>
      </c>
      <c r="U130" t="s">
        <v>734</v>
      </c>
      <c r="W130" t="s">
        <v>735</v>
      </c>
    </row>
    <row r="131" spans="1:23">
      <c r="A131" t="s">
        <v>736</v>
      </c>
      <c r="B131" t="s">
        <v>45</v>
      </c>
      <c r="C131" t="s">
        <v>737</v>
      </c>
      <c r="D131" t="s">
        <v>27</v>
      </c>
      <c r="E131" t="s">
        <v>28</v>
      </c>
      <c r="F131" t="s">
        <v>29</v>
      </c>
      <c r="G131" t="s">
        <v>30</v>
      </c>
      <c r="H131" t="s">
        <v>189</v>
      </c>
      <c r="I131" t="s">
        <v>190</v>
      </c>
      <c r="J131" t="s">
        <v>723</v>
      </c>
      <c r="K131" t="s">
        <v>192</v>
      </c>
      <c r="M131" t="s">
        <v>724</v>
      </c>
      <c r="P131" t="s">
        <v>527</v>
      </c>
      <c r="R131" t="s">
        <v>738</v>
      </c>
      <c r="S131" t="s">
        <v>529</v>
      </c>
      <c r="T131" t="s">
        <v>37</v>
      </c>
      <c r="U131" t="s">
        <v>181</v>
      </c>
      <c r="W131" t="s">
        <v>739</v>
      </c>
    </row>
    <row r="132" spans="1:23">
      <c r="A132" t="s">
        <v>740</v>
      </c>
      <c r="B132" t="s">
        <v>78</v>
      </c>
      <c r="C132" t="s">
        <v>154</v>
      </c>
      <c r="D132" t="s">
        <v>27</v>
      </c>
      <c r="E132" t="s">
        <v>28</v>
      </c>
      <c r="F132" t="s">
        <v>29</v>
      </c>
      <c r="G132" t="s">
        <v>30</v>
      </c>
      <c r="H132" t="s">
        <v>93</v>
      </c>
      <c r="I132" t="s">
        <v>94</v>
      </c>
      <c r="J132" t="s">
        <v>335</v>
      </c>
      <c r="K132" t="s">
        <v>96</v>
      </c>
      <c r="M132" t="s">
        <v>336</v>
      </c>
      <c r="P132" t="s">
        <v>145</v>
      </c>
      <c r="R132" t="s">
        <v>741</v>
      </c>
      <c r="S132" t="s">
        <v>157</v>
      </c>
      <c r="T132" t="s">
        <v>37</v>
      </c>
      <c r="U132" t="s">
        <v>298</v>
      </c>
      <c r="W132" t="s">
        <v>742</v>
      </c>
    </row>
    <row r="133" spans="1:23">
      <c r="A133" t="s">
        <v>743</v>
      </c>
      <c r="B133" t="s">
        <v>224</v>
      </c>
      <c r="C133" t="s">
        <v>744</v>
      </c>
      <c r="D133" t="s">
        <v>27</v>
      </c>
      <c r="E133" t="s">
        <v>28</v>
      </c>
      <c r="F133" t="s">
        <v>29</v>
      </c>
      <c r="G133" t="s">
        <v>30</v>
      </c>
      <c r="H133" t="s">
        <v>31</v>
      </c>
      <c r="I133" t="s">
        <v>32</v>
      </c>
      <c r="J133" t="s">
        <v>218</v>
      </c>
      <c r="K133" t="s">
        <v>34</v>
      </c>
      <c r="M133" t="s">
        <v>219</v>
      </c>
      <c r="P133" t="s">
        <v>136</v>
      </c>
      <c r="R133" t="s">
        <v>745</v>
      </c>
      <c r="S133" t="s">
        <v>227</v>
      </c>
      <c r="T133" t="s">
        <v>37</v>
      </c>
      <c r="U133" t="s">
        <v>298</v>
      </c>
      <c r="W133" t="s">
        <v>746</v>
      </c>
    </row>
    <row r="134" spans="1:23">
      <c r="A134" t="s">
        <v>747</v>
      </c>
      <c r="B134" t="s">
        <v>402</v>
      </c>
      <c r="C134" t="s">
        <v>748</v>
      </c>
      <c r="D134" t="s">
        <v>66</v>
      </c>
      <c r="E134" t="s">
        <v>28</v>
      </c>
      <c r="F134" t="s">
        <v>29</v>
      </c>
      <c r="G134" t="s">
        <v>30</v>
      </c>
      <c r="H134" t="s">
        <v>189</v>
      </c>
      <c r="I134" t="s">
        <v>190</v>
      </c>
      <c r="J134" t="s">
        <v>723</v>
      </c>
      <c r="K134" t="s">
        <v>192</v>
      </c>
      <c r="M134" t="s">
        <v>724</v>
      </c>
      <c r="P134" t="s">
        <v>527</v>
      </c>
      <c r="R134" t="s">
        <v>749</v>
      </c>
      <c r="S134" t="s">
        <v>415</v>
      </c>
      <c r="T134" t="s">
        <v>88</v>
      </c>
      <c r="U134" t="s">
        <v>61</v>
      </c>
      <c r="W134" t="s">
        <v>750</v>
      </c>
    </row>
    <row r="135" spans="1:23">
      <c r="A135" t="s">
        <v>751</v>
      </c>
      <c r="B135" t="s">
        <v>78</v>
      </c>
      <c r="C135" t="s">
        <v>85</v>
      </c>
      <c r="D135" t="s">
        <v>27</v>
      </c>
      <c r="E135" t="s">
        <v>28</v>
      </c>
      <c r="F135" t="s">
        <v>29</v>
      </c>
      <c r="G135" t="s">
        <v>30</v>
      </c>
      <c r="H135" t="s">
        <v>93</v>
      </c>
      <c r="I135" t="s">
        <v>94</v>
      </c>
      <c r="J135" t="s">
        <v>283</v>
      </c>
      <c r="K135" t="s">
        <v>96</v>
      </c>
      <c r="M135" t="s">
        <v>284</v>
      </c>
      <c r="P135" t="s">
        <v>98</v>
      </c>
      <c r="R135" t="s">
        <v>752</v>
      </c>
      <c r="S135" t="s">
        <v>129</v>
      </c>
      <c r="T135" t="s">
        <v>88</v>
      </c>
      <c r="U135" t="s">
        <v>181</v>
      </c>
      <c r="W135" t="s">
        <v>753</v>
      </c>
    </row>
    <row r="136" spans="1:23">
      <c r="A136" t="s">
        <v>754</v>
      </c>
      <c r="B136" t="s">
        <v>224</v>
      </c>
      <c r="C136" t="s">
        <v>755</v>
      </c>
      <c r="D136" t="s">
        <v>27</v>
      </c>
      <c r="E136" t="s">
        <v>28</v>
      </c>
      <c r="F136" t="s">
        <v>29</v>
      </c>
      <c r="G136" t="s">
        <v>30</v>
      </c>
      <c r="H136" t="s">
        <v>31</v>
      </c>
      <c r="I136" t="s">
        <v>32</v>
      </c>
      <c r="J136" t="s">
        <v>33</v>
      </c>
      <c r="K136" t="s">
        <v>34</v>
      </c>
      <c r="M136" t="s">
        <v>35</v>
      </c>
      <c r="P136" t="s">
        <v>36</v>
      </c>
      <c r="R136" t="s">
        <v>756</v>
      </c>
      <c r="S136" t="s">
        <v>227</v>
      </c>
      <c r="T136" t="s">
        <v>37</v>
      </c>
      <c r="U136" t="s">
        <v>164</v>
      </c>
      <c r="W136" t="s">
        <v>757</v>
      </c>
    </row>
    <row r="137" spans="1:23">
      <c r="A137" t="s">
        <v>758</v>
      </c>
      <c r="B137" t="s">
        <v>132</v>
      </c>
      <c r="C137" t="s">
        <v>386</v>
      </c>
      <c r="D137" t="s">
        <v>66</v>
      </c>
      <c r="E137" t="s">
        <v>28</v>
      </c>
      <c r="F137" t="s">
        <v>29</v>
      </c>
      <c r="G137" t="s">
        <v>30</v>
      </c>
      <c r="H137" t="s">
        <v>31</v>
      </c>
      <c r="I137" t="s">
        <v>32</v>
      </c>
      <c r="J137" t="s">
        <v>218</v>
      </c>
      <c r="K137" t="s">
        <v>34</v>
      </c>
      <c r="M137" t="s">
        <v>219</v>
      </c>
      <c r="P137" t="s">
        <v>136</v>
      </c>
      <c r="R137" t="s">
        <v>759</v>
      </c>
      <c r="S137" t="s">
        <v>138</v>
      </c>
      <c r="T137" t="s">
        <v>37</v>
      </c>
      <c r="U137" t="s">
        <v>298</v>
      </c>
      <c r="W137" t="s">
        <v>760</v>
      </c>
    </row>
    <row r="138" spans="1:23">
      <c r="A138" t="s">
        <v>761</v>
      </c>
      <c r="B138" t="s">
        <v>224</v>
      </c>
      <c r="C138" t="s">
        <v>744</v>
      </c>
      <c r="D138" t="s">
        <v>27</v>
      </c>
      <c r="E138" t="s">
        <v>28</v>
      </c>
      <c r="F138" t="s">
        <v>29</v>
      </c>
      <c r="G138" t="s">
        <v>30</v>
      </c>
      <c r="H138" t="s">
        <v>31</v>
      </c>
      <c r="I138" t="s">
        <v>32</v>
      </c>
      <c r="J138" t="s">
        <v>762</v>
      </c>
      <c r="K138" t="s">
        <v>34</v>
      </c>
      <c r="M138" t="s">
        <v>763</v>
      </c>
      <c r="P138" t="s">
        <v>36</v>
      </c>
      <c r="R138" t="s">
        <v>764</v>
      </c>
      <c r="S138" t="s">
        <v>227</v>
      </c>
      <c r="T138" t="s">
        <v>37</v>
      </c>
      <c r="U138" t="s">
        <v>181</v>
      </c>
      <c r="W138" t="s">
        <v>765</v>
      </c>
    </row>
    <row r="139" spans="1:23">
      <c r="A139" t="s">
        <v>766</v>
      </c>
      <c r="B139" t="s">
        <v>141</v>
      </c>
      <c r="C139" t="s">
        <v>418</v>
      </c>
      <c r="D139" t="s">
        <v>27</v>
      </c>
      <c r="E139" t="s">
        <v>28</v>
      </c>
      <c r="F139" t="s">
        <v>29</v>
      </c>
      <c r="G139" t="s">
        <v>30</v>
      </c>
      <c r="H139" t="s">
        <v>93</v>
      </c>
      <c r="I139" t="s">
        <v>94</v>
      </c>
      <c r="J139" t="s">
        <v>255</v>
      </c>
      <c r="K139" t="s">
        <v>96</v>
      </c>
      <c r="M139" t="s">
        <v>256</v>
      </c>
      <c r="P139" t="s">
        <v>98</v>
      </c>
      <c r="R139" t="s">
        <v>767</v>
      </c>
      <c r="S139" t="s">
        <v>244</v>
      </c>
      <c r="T139" t="s">
        <v>88</v>
      </c>
      <c r="U139" t="s">
        <v>61</v>
      </c>
      <c r="W139" t="s">
        <v>768</v>
      </c>
    </row>
    <row r="140" spans="1:23">
      <c r="A140" t="s">
        <v>769</v>
      </c>
      <c r="B140" t="s">
        <v>64</v>
      </c>
      <c r="C140" t="s">
        <v>179</v>
      </c>
      <c r="D140" t="s">
        <v>66</v>
      </c>
      <c r="E140" t="s">
        <v>28</v>
      </c>
      <c r="F140" t="s">
        <v>29</v>
      </c>
      <c r="G140" t="s">
        <v>30</v>
      </c>
      <c r="H140" t="s">
        <v>93</v>
      </c>
      <c r="I140" t="s">
        <v>94</v>
      </c>
      <c r="J140" t="s">
        <v>95</v>
      </c>
      <c r="K140" t="s">
        <v>96</v>
      </c>
      <c r="M140" t="s">
        <v>97</v>
      </c>
      <c r="P140" t="s">
        <v>98</v>
      </c>
      <c r="R140" t="s">
        <v>770</v>
      </c>
      <c r="S140" t="s">
        <v>485</v>
      </c>
      <c r="T140" t="s">
        <v>37</v>
      </c>
      <c r="U140" t="s">
        <v>466</v>
      </c>
      <c r="W140" t="s">
        <v>771</v>
      </c>
    </row>
    <row r="141" spans="1:23">
      <c r="A141" t="s">
        <v>772</v>
      </c>
      <c r="B141" t="s">
        <v>78</v>
      </c>
      <c r="C141" t="s">
        <v>773</v>
      </c>
      <c r="D141" t="s">
        <v>27</v>
      </c>
      <c r="E141" t="s">
        <v>28</v>
      </c>
      <c r="F141" t="s">
        <v>29</v>
      </c>
      <c r="G141" t="s">
        <v>30</v>
      </c>
      <c r="H141" t="s">
        <v>67</v>
      </c>
      <c r="I141" t="s">
        <v>68</v>
      </c>
      <c r="J141" t="s">
        <v>670</v>
      </c>
      <c r="K141" t="s">
        <v>70</v>
      </c>
      <c r="M141" t="s">
        <v>671</v>
      </c>
      <c r="P141" t="s">
        <v>671</v>
      </c>
      <c r="R141" t="s">
        <v>774</v>
      </c>
      <c r="S141" t="s">
        <v>80</v>
      </c>
      <c r="T141" t="s">
        <v>37</v>
      </c>
      <c r="U141" t="s">
        <v>775</v>
      </c>
      <c r="W141" t="s">
        <v>776</v>
      </c>
    </row>
    <row r="142" spans="1:23">
      <c r="A142" t="s">
        <v>777</v>
      </c>
      <c r="B142" t="s">
        <v>64</v>
      </c>
      <c r="C142" t="s">
        <v>778</v>
      </c>
      <c r="D142" t="s">
        <v>66</v>
      </c>
      <c r="E142" t="s">
        <v>28</v>
      </c>
      <c r="F142" t="s">
        <v>29</v>
      </c>
      <c r="G142" t="s">
        <v>30</v>
      </c>
      <c r="H142" t="s">
        <v>67</v>
      </c>
      <c r="I142" t="s">
        <v>68</v>
      </c>
      <c r="J142" t="s">
        <v>439</v>
      </c>
      <c r="K142" t="s">
        <v>70</v>
      </c>
      <c r="M142" t="s">
        <v>440</v>
      </c>
      <c r="P142" t="s">
        <v>72</v>
      </c>
      <c r="R142" t="s">
        <v>774</v>
      </c>
      <c r="S142" t="s">
        <v>74</v>
      </c>
      <c r="T142" t="s">
        <v>37</v>
      </c>
      <c r="U142" t="s">
        <v>109</v>
      </c>
      <c r="W142" t="s">
        <v>779</v>
      </c>
    </row>
    <row r="143" spans="1:23">
      <c r="A143" t="s">
        <v>780</v>
      </c>
      <c r="B143" t="s">
        <v>608</v>
      </c>
      <c r="C143" t="s">
        <v>506</v>
      </c>
      <c r="D143" t="s">
        <v>66</v>
      </c>
      <c r="E143" t="s">
        <v>28</v>
      </c>
      <c r="F143" t="s">
        <v>29</v>
      </c>
      <c r="G143" t="s">
        <v>30</v>
      </c>
      <c r="H143" t="s">
        <v>93</v>
      </c>
      <c r="I143" t="s">
        <v>94</v>
      </c>
      <c r="J143" t="s">
        <v>266</v>
      </c>
      <c r="K143" t="s">
        <v>96</v>
      </c>
      <c r="M143" t="s">
        <v>267</v>
      </c>
      <c r="P143" t="s">
        <v>98</v>
      </c>
      <c r="R143" t="s">
        <v>781</v>
      </c>
      <c r="S143" t="s">
        <v>622</v>
      </c>
      <c r="T143" t="s">
        <v>88</v>
      </c>
      <c r="U143" t="s">
        <v>164</v>
      </c>
      <c r="W143" t="s">
        <v>782</v>
      </c>
    </row>
    <row r="144" spans="1:23">
      <c r="A144" t="s">
        <v>783</v>
      </c>
      <c r="B144" t="s">
        <v>141</v>
      </c>
      <c r="C144" t="s">
        <v>784</v>
      </c>
      <c r="D144" t="s">
        <v>27</v>
      </c>
      <c r="E144" t="s">
        <v>28</v>
      </c>
      <c r="F144" t="s">
        <v>29</v>
      </c>
      <c r="G144" t="s">
        <v>30</v>
      </c>
      <c r="H144" t="s">
        <v>93</v>
      </c>
      <c r="I144" t="s">
        <v>94</v>
      </c>
      <c r="J144" t="s">
        <v>295</v>
      </c>
      <c r="K144" t="s">
        <v>96</v>
      </c>
      <c r="M144" t="s">
        <v>296</v>
      </c>
      <c r="P144" t="s">
        <v>98</v>
      </c>
      <c r="R144" t="s">
        <v>785</v>
      </c>
      <c r="S144" t="s">
        <v>146</v>
      </c>
      <c r="T144" t="s">
        <v>88</v>
      </c>
      <c r="U144" t="s">
        <v>100</v>
      </c>
      <c r="W144" t="s">
        <v>786</v>
      </c>
    </row>
    <row r="145" spans="1:23">
      <c r="A145" t="s">
        <v>787</v>
      </c>
      <c r="B145" t="s">
        <v>56</v>
      </c>
      <c r="C145" t="s">
        <v>282</v>
      </c>
      <c r="D145" t="s">
        <v>27</v>
      </c>
      <c r="E145" t="s">
        <v>28</v>
      </c>
      <c r="F145" t="s">
        <v>29</v>
      </c>
      <c r="G145" t="s">
        <v>30</v>
      </c>
      <c r="H145" t="s">
        <v>93</v>
      </c>
      <c r="I145" t="s">
        <v>94</v>
      </c>
      <c r="J145" t="s">
        <v>143</v>
      </c>
      <c r="K145" t="s">
        <v>96</v>
      </c>
      <c r="M145" t="s">
        <v>144</v>
      </c>
      <c r="P145" t="s">
        <v>145</v>
      </c>
      <c r="R145" t="s">
        <v>785</v>
      </c>
      <c r="S145" t="s">
        <v>391</v>
      </c>
      <c r="T145" t="s">
        <v>37</v>
      </c>
      <c r="U145" t="s">
        <v>466</v>
      </c>
      <c r="W145" t="s">
        <v>788</v>
      </c>
    </row>
    <row r="146" spans="1:23">
      <c r="A146" t="s">
        <v>789</v>
      </c>
      <c r="B146" t="s">
        <v>514</v>
      </c>
      <c r="C146" t="s">
        <v>790</v>
      </c>
      <c r="D146" t="s">
        <v>27</v>
      </c>
      <c r="E146" t="s">
        <v>28</v>
      </c>
      <c r="F146" t="s">
        <v>29</v>
      </c>
      <c r="G146" t="s">
        <v>30</v>
      </c>
      <c r="H146" t="s">
        <v>93</v>
      </c>
      <c r="I146" t="s">
        <v>94</v>
      </c>
      <c r="J146" t="s">
        <v>308</v>
      </c>
      <c r="K146" t="s">
        <v>96</v>
      </c>
      <c r="M146" t="s">
        <v>309</v>
      </c>
      <c r="P146" t="s">
        <v>98</v>
      </c>
      <c r="R146" t="s">
        <v>791</v>
      </c>
      <c r="S146" t="s">
        <v>517</v>
      </c>
      <c r="T146" t="s">
        <v>88</v>
      </c>
      <c r="U146" t="s">
        <v>75</v>
      </c>
      <c r="W146" t="s">
        <v>792</v>
      </c>
    </row>
    <row r="147" spans="1:23">
      <c r="A147" t="s">
        <v>793</v>
      </c>
      <c r="B147" t="s">
        <v>608</v>
      </c>
      <c r="C147" t="s">
        <v>506</v>
      </c>
      <c r="D147" t="s">
        <v>66</v>
      </c>
      <c r="E147" t="s">
        <v>28</v>
      </c>
      <c r="F147" t="s">
        <v>29</v>
      </c>
      <c r="G147" t="s">
        <v>30</v>
      </c>
      <c r="H147" t="s">
        <v>93</v>
      </c>
      <c r="I147" t="s">
        <v>94</v>
      </c>
      <c r="J147" t="s">
        <v>295</v>
      </c>
      <c r="K147" t="s">
        <v>96</v>
      </c>
      <c r="M147" t="s">
        <v>296</v>
      </c>
      <c r="P147" t="s">
        <v>98</v>
      </c>
      <c r="R147" t="s">
        <v>794</v>
      </c>
      <c r="S147" t="s">
        <v>609</v>
      </c>
      <c r="T147" t="s">
        <v>37</v>
      </c>
      <c r="U147" t="s">
        <v>100</v>
      </c>
      <c r="W147" t="s">
        <v>795</v>
      </c>
    </row>
    <row r="148" spans="1:23" hidden="1">
      <c r="A148" t="s">
        <v>796</v>
      </c>
      <c r="B148" t="s">
        <v>78</v>
      </c>
      <c r="C148" t="s">
        <v>797</v>
      </c>
      <c r="D148" t="s">
        <v>27</v>
      </c>
      <c r="E148" t="s">
        <v>28</v>
      </c>
      <c r="F148" t="s">
        <v>489</v>
      </c>
      <c r="G148" t="s">
        <v>30</v>
      </c>
      <c r="H148" t="s">
        <v>67</v>
      </c>
      <c r="I148" t="s">
        <v>68</v>
      </c>
      <c r="J148" t="s">
        <v>490</v>
      </c>
      <c r="K148" t="s">
        <v>70</v>
      </c>
      <c r="M148" t="s">
        <v>491</v>
      </c>
      <c r="N148" t="s">
        <v>492</v>
      </c>
      <c r="O148" t="s">
        <v>493</v>
      </c>
      <c r="P148" t="s">
        <v>72</v>
      </c>
      <c r="R148" t="s">
        <v>798</v>
      </c>
      <c r="S148" t="s">
        <v>80</v>
      </c>
      <c r="T148" t="s">
        <v>360</v>
      </c>
      <c r="U148" t="s">
        <v>799</v>
      </c>
      <c r="W148" t="s">
        <v>800</v>
      </c>
    </row>
    <row r="149" spans="1:23">
      <c r="A149" t="s">
        <v>801</v>
      </c>
      <c r="B149" t="s">
        <v>64</v>
      </c>
      <c r="C149" t="s">
        <v>188</v>
      </c>
      <c r="D149" t="s">
        <v>66</v>
      </c>
      <c r="E149" t="s">
        <v>28</v>
      </c>
      <c r="F149" t="s">
        <v>29</v>
      </c>
      <c r="G149" t="s">
        <v>30</v>
      </c>
      <c r="H149" t="s">
        <v>189</v>
      </c>
      <c r="I149" t="s">
        <v>190</v>
      </c>
      <c r="J149" t="s">
        <v>802</v>
      </c>
      <c r="K149" t="s">
        <v>192</v>
      </c>
      <c r="M149" t="s">
        <v>803</v>
      </c>
      <c r="P149" t="s">
        <v>72</v>
      </c>
      <c r="R149" t="s">
        <v>804</v>
      </c>
      <c r="S149" t="s">
        <v>195</v>
      </c>
      <c r="T149" t="s">
        <v>37</v>
      </c>
      <c r="U149" t="s">
        <v>75</v>
      </c>
      <c r="W149" t="s">
        <v>805</v>
      </c>
    </row>
    <row r="150" spans="1:23">
      <c r="A150" t="s">
        <v>806</v>
      </c>
      <c r="B150" t="s">
        <v>64</v>
      </c>
      <c r="C150" t="s">
        <v>188</v>
      </c>
      <c r="D150" t="s">
        <v>66</v>
      </c>
      <c r="E150" t="s">
        <v>28</v>
      </c>
      <c r="F150" t="s">
        <v>29</v>
      </c>
      <c r="G150" t="s">
        <v>30</v>
      </c>
      <c r="H150" t="s">
        <v>189</v>
      </c>
      <c r="I150" t="s">
        <v>190</v>
      </c>
      <c r="J150" t="s">
        <v>807</v>
      </c>
      <c r="K150" t="s">
        <v>192</v>
      </c>
      <c r="M150" t="s">
        <v>808</v>
      </c>
      <c r="P150" t="s">
        <v>72</v>
      </c>
      <c r="R150" t="s">
        <v>809</v>
      </c>
      <c r="S150" t="s">
        <v>195</v>
      </c>
      <c r="T150" t="s">
        <v>37</v>
      </c>
      <c r="U150" t="s">
        <v>75</v>
      </c>
      <c r="W150" t="s">
        <v>810</v>
      </c>
    </row>
    <row r="151" spans="1:23">
      <c r="A151" t="s">
        <v>811</v>
      </c>
      <c r="B151" t="s">
        <v>149</v>
      </c>
      <c r="C151" t="s">
        <v>367</v>
      </c>
      <c r="D151" t="s">
        <v>27</v>
      </c>
      <c r="E151" t="s">
        <v>28</v>
      </c>
      <c r="F151" t="s">
        <v>29</v>
      </c>
      <c r="G151" t="s">
        <v>30</v>
      </c>
      <c r="H151" t="s">
        <v>93</v>
      </c>
      <c r="I151" t="s">
        <v>94</v>
      </c>
      <c r="J151" t="s">
        <v>143</v>
      </c>
      <c r="K151" t="s">
        <v>96</v>
      </c>
      <c r="M151" t="s">
        <v>144</v>
      </c>
      <c r="P151" t="s">
        <v>145</v>
      </c>
      <c r="R151" t="s">
        <v>812</v>
      </c>
      <c r="S151" t="s">
        <v>202</v>
      </c>
      <c r="T151" t="s">
        <v>37</v>
      </c>
      <c r="U151" t="s">
        <v>89</v>
      </c>
      <c r="W151" t="s">
        <v>813</v>
      </c>
    </row>
    <row r="152" spans="1:23">
      <c r="A152" t="s">
        <v>814</v>
      </c>
      <c r="B152" t="s">
        <v>64</v>
      </c>
      <c r="C152" t="s">
        <v>188</v>
      </c>
      <c r="D152" t="s">
        <v>66</v>
      </c>
      <c r="E152" t="s">
        <v>28</v>
      </c>
      <c r="F152" t="s">
        <v>29</v>
      </c>
      <c r="G152" t="s">
        <v>30</v>
      </c>
      <c r="H152" t="s">
        <v>189</v>
      </c>
      <c r="I152" t="s">
        <v>190</v>
      </c>
      <c r="J152" t="s">
        <v>815</v>
      </c>
      <c r="K152" t="s">
        <v>192</v>
      </c>
      <c r="M152" t="s">
        <v>816</v>
      </c>
      <c r="P152" t="s">
        <v>72</v>
      </c>
      <c r="R152" t="s">
        <v>817</v>
      </c>
      <c r="S152" t="s">
        <v>195</v>
      </c>
      <c r="T152" t="s">
        <v>37</v>
      </c>
      <c r="U152" t="s">
        <v>75</v>
      </c>
      <c r="W152" t="s">
        <v>818</v>
      </c>
    </row>
    <row r="153" spans="1:23">
      <c r="A153" t="s">
        <v>819</v>
      </c>
      <c r="B153" t="s">
        <v>78</v>
      </c>
      <c r="C153" t="s">
        <v>502</v>
      </c>
      <c r="D153" t="s">
        <v>27</v>
      </c>
      <c r="E153" t="s">
        <v>28</v>
      </c>
      <c r="F153" t="s">
        <v>29</v>
      </c>
      <c r="G153" t="s">
        <v>30</v>
      </c>
      <c r="H153" t="s">
        <v>93</v>
      </c>
      <c r="I153" t="s">
        <v>94</v>
      </c>
      <c r="J153" t="s">
        <v>820</v>
      </c>
      <c r="K153" t="s">
        <v>96</v>
      </c>
      <c r="M153" t="s">
        <v>821</v>
      </c>
      <c r="P153" t="s">
        <v>145</v>
      </c>
      <c r="R153" t="s">
        <v>822</v>
      </c>
      <c r="S153" t="s">
        <v>157</v>
      </c>
      <c r="T153" t="s">
        <v>37</v>
      </c>
      <c r="U153" t="s">
        <v>298</v>
      </c>
      <c r="W153" t="s">
        <v>823</v>
      </c>
    </row>
    <row r="154" spans="1:23">
      <c r="A154" t="s">
        <v>824</v>
      </c>
      <c r="B154" t="s">
        <v>216</v>
      </c>
      <c r="C154" t="s">
        <v>825</v>
      </c>
      <c r="D154" t="s">
        <v>66</v>
      </c>
      <c r="E154" t="s">
        <v>28</v>
      </c>
      <c r="F154" t="s">
        <v>29</v>
      </c>
      <c r="G154" t="s">
        <v>30</v>
      </c>
      <c r="H154" t="s">
        <v>31</v>
      </c>
      <c r="I154" t="s">
        <v>32</v>
      </c>
      <c r="J154" t="s">
        <v>218</v>
      </c>
      <c r="K154" t="s">
        <v>34</v>
      </c>
      <c r="M154" t="s">
        <v>219</v>
      </c>
      <c r="P154" t="s">
        <v>136</v>
      </c>
      <c r="R154" t="s">
        <v>826</v>
      </c>
      <c r="S154" t="s">
        <v>221</v>
      </c>
      <c r="T154" t="s">
        <v>37</v>
      </c>
      <c r="U154" t="s">
        <v>75</v>
      </c>
      <c r="W154" t="s">
        <v>827</v>
      </c>
    </row>
    <row r="155" spans="1:23">
      <c r="A155" t="s">
        <v>828</v>
      </c>
      <c r="B155" t="s">
        <v>149</v>
      </c>
      <c r="C155" t="s">
        <v>198</v>
      </c>
      <c r="D155" t="s">
        <v>27</v>
      </c>
      <c r="E155" t="s">
        <v>28</v>
      </c>
      <c r="F155" t="s">
        <v>29</v>
      </c>
      <c r="G155" t="s">
        <v>30</v>
      </c>
      <c r="H155" t="s">
        <v>93</v>
      </c>
      <c r="I155" t="s">
        <v>94</v>
      </c>
      <c r="J155" t="s">
        <v>173</v>
      </c>
      <c r="K155" t="s">
        <v>96</v>
      </c>
      <c r="M155" t="s">
        <v>174</v>
      </c>
      <c r="P155" t="s">
        <v>145</v>
      </c>
      <c r="R155" t="s">
        <v>829</v>
      </c>
      <c r="S155" t="s">
        <v>202</v>
      </c>
      <c r="T155" t="s">
        <v>37</v>
      </c>
      <c r="U155" t="s">
        <v>89</v>
      </c>
      <c r="W155" t="s">
        <v>830</v>
      </c>
    </row>
    <row r="156" spans="1:23">
      <c r="A156" t="s">
        <v>831</v>
      </c>
      <c r="B156" t="s">
        <v>402</v>
      </c>
      <c r="C156" t="s">
        <v>412</v>
      </c>
      <c r="D156" t="s">
        <v>66</v>
      </c>
      <c r="E156" t="s">
        <v>28</v>
      </c>
      <c r="F156" t="s">
        <v>413</v>
      </c>
      <c r="G156" t="s">
        <v>30</v>
      </c>
      <c r="H156" t="s">
        <v>189</v>
      </c>
      <c r="I156" t="s">
        <v>190</v>
      </c>
      <c r="J156" t="s">
        <v>802</v>
      </c>
      <c r="K156" t="s">
        <v>192</v>
      </c>
      <c r="M156" t="s">
        <v>803</v>
      </c>
      <c r="P156" t="s">
        <v>72</v>
      </c>
      <c r="R156" t="s">
        <v>832</v>
      </c>
      <c r="S156" t="s">
        <v>415</v>
      </c>
      <c r="T156" t="s">
        <v>37</v>
      </c>
      <c r="U156" t="s">
        <v>75</v>
      </c>
      <c r="W156" t="s">
        <v>833</v>
      </c>
    </row>
    <row r="157" spans="1:23">
      <c r="A157" t="s">
        <v>834</v>
      </c>
      <c r="B157" t="s">
        <v>45</v>
      </c>
      <c r="C157" t="s">
        <v>835</v>
      </c>
      <c r="D157" t="s">
        <v>66</v>
      </c>
      <c r="E157" t="s">
        <v>28</v>
      </c>
      <c r="F157" t="s">
        <v>413</v>
      </c>
      <c r="G157" t="s">
        <v>30</v>
      </c>
      <c r="H157" t="s">
        <v>836</v>
      </c>
      <c r="I157" t="s">
        <v>837</v>
      </c>
      <c r="J157" t="s">
        <v>838</v>
      </c>
      <c r="K157" t="s">
        <v>839</v>
      </c>
      <c r="M157" t="s">
        <v>840</v>
      </c>
      <c r="P157" t="s">
        <v>841</v>
      </c>
      <c r="R157" t="s">
        <v>842</v>
      </c>
      <c r="S157" t="s">
        <v>195</v>
      </c>
      <c r="T157" t="s">
        <v>37</v>
      </c>
      <c r="U157" t="s">
        <v>61</v>
      </c>
      <c r="W157" t="s">
        <v>843</v>
      </c>
    </row>
    <row r="158" spans="1:23">
      <c r="A158" t="s">
        <v>844</v>
      </c>
      <c r="B158" t="s">
        <v>216</v>
      </c>
      <c r="C158" t="s">
        <v>845</v>
      </c>
      <c r="D158" t="s">
        <v>66</v>
      </c>
      <c r="E158" t="s">
        <v>28</v>
      </c>
      <c r="F158" t="s">
        <v>29</v>
      </c>
      <c r="G158" t="s">
        <v>30</v>
      </c>
      <c r="H158" t="s">
        <v>31</v>
      </c>
      <c r="I158" t="s">
        <v>32</v>
      </c>
      <c r="J158" t="s">
        <v>33</v>
      </c>
      <c r="K158" t="s">
        <v>34</v>
      </c>
      <c r="M158" t="s">
        <v>35</v>
      </c>
      <c r="P158" t="s">
        <v>36</v>
      </c>
      <c r="R158" t="s">
        <v>846</v>
      </c>
      <c r="S158" t="s">
        <v>221</v>
      </c>
      <c r="T158" t="s">
        <v>37</v>
      </c>
      <c r="U158" t="s">
        <v>53</v>
      </c>
      <c r="W158" t="s">
        <v>847</v>
      </c>
    </row>
    <row r="159" spans="1:23">
      <c r="A159" t="s">
        <v>848</v>
      </c>
      <c r="B159" t="s">
        <v>608</v>
      </c>
      <c r="C159" t="s">
        <v>849</v>
      </c>
      <c r="D159" t="s">
        <v>66</v>
      </c>
      <c r="E159" t="s">
        <v>28</v>
      </c>
      <c r="F159" t="s">
        <v>29</v>
      </c>
      <c r="G159" t="s">
        <v>30</v>
      </c>
      <c r="H159" t="s">
        <v>93</v>
      </c>
      <c r="I159" t="s">
        <v>94</v>
      </c>
      <c r="J159" t="s">
        <v>308</v>
      </c>
      <c r="K159" t="s">
        <v>96</v>
      </c>
      <c r="M159" t="s">
        <v>309</v>
      </c>
      <c r="P159" t="s">
        <v>98</v>
      </c>
      <c r="R159" t="s">
        <v>850</v>
      </c>
      <c r="S159" t="s">
        <v>622</v>
      </c>
      <c r="T159" t="s">
        <v>326</v>
      </c>
      <c r="U159" t="s">
        <v>181</v>
      </c>
      <c r="W159" t="s">
        <v>851</v>
      </c>
    </row>
    <row r="160" spans="1:23">
      <c r="A160" t="s">
        <v>852</v>
      </c>
      <c r="B160" t="s">
        <v>224</v>
      </c>
      <c r="C160" t="s">
        <v>853</v>
      </c>
      <c r="D160" t="s">
        <v>27</v>
      </c>
      <c r="E160" t="s">
        <v>28</v>
      </c>
      <c r="F160" t="s">
        <v>29</v>
      </c>
      <c r="G160" t="s">
        <v>30</v>
      </c>
      <c r="H160" t="s">
        <v>31</v>
      </c>
      <c r="I160" t="s">
        <v>32</v>
      </c>
      <c r="J160" t="s">
        <v>218</v>
      </c>
      <c r="K160" t="s">
        <v>34</v>
      </c>
      <c r="M160" t="s">
        <v>219</v>
      </c>
      <c r="P160" t="s">
        <v>136</v>
      </c>
      <c r="R160" t="s">
        <v>854</v>
      </c>
      <c r="S160" t="s">
        <v>227</v>
      </c>
      <c r="T160" t="s">
        <v>37</v>
      </c>
      <c r="U160" t="s">
        <v>270</v>
      </c>
      <c r="W160" t="s">
        <v>855</v>
      </c>
    </row>
    <row r="161" spans="1:23">
      <c r="A161" t="s">
        <v>856</v>
      </c>
      <c r="B161" t="s">
        <v>78</v>
      </c>
      <c r="C161" t="s">
        <v>154</v>
      </c>
      <c r="D161" t="s">
        <v>27</v>
      </c>
      <c r="E161" t="s">
        <v>28</v>
      </c>
      <c r="F161" t="s">
        <v>29</v>
      </c>
      <c r="G161" t="s">
        <v>30</v>
      </c>
      <c r="H161" t="s">
        <v>93</v>
      </c>
      <c r="I161" t="s">
        <v>94</v>
      </c>
      <c r="J161" t="s">
        <v>255</v>
      </c>
      <c r="K161" t="s">
        <v>96</v>
      </c>
      <c r="M161" t="s">
        <v>256</v>
      </c>
      <c r="P161" t="s">
        <v>98</v>
      </c>
      <c r="R161" t="s">
        <v>857</v>
      </c>
      <c r="S161" t="s">
        <v>129</v>
      </c>
      <c r="T161" t="s">
        <v>88</v>
      </c>
      <c r="U161" t="s">
        <v>164</v>
      </c>
      <c r="W161" t="s">
        <v>858</v>
      </c>
    </row>
    <row r="162" spans="1:23">
      <c r="A162" t="s">
        <v>859</v>
      </c>
      <c r="B162" t="s">
        <v>608</v>
      </c>
      <c r="C162" t="s">
        <v>860</v>
      </c>
      <c r="D162" t="s">
        <v>66</v>
      </c>
      <c r="E162" t="s">
        <v>28</v>
      </c>
      <c r="F162" t="s">
        <v>29</v>
      </c>
      <c r="G162" t="s">
        <v>30</v>
      </c>
      <c r="H162" t="s">
        <v>93</v>
      </c>
      <c r="I162" t="s">
        <v>94</v>
      </c>
      <c r="J162" t="s">
        <v>255</v>
      </c>
      <c r="K162" t="s">
        <v>96</v>
      </c>
      <c r="M162" t="s">
        <v>256</v>
      </c>
      <c r="P162" t="s">
        <v>98</v>
      </c>
      <c r="R162" t="s">
        <v>861</v>
      </c>
      <c r="S162" t="s">
        <v>622</v>
      </c>
      <c r="T162" t="s">
        <v>37</v>
      </c>
      <c r="U162" t="s">
        <v>164</v>
      </c>
      <c r="W162" t="s">
        <v>862</v>
      </c>
    </row>
    <row r="163" spans="1:23">
      <c r="A163" t="s">
        <v>863</v>
      </c>
      <c r="B163" t="s">
        <v>141</v>
      </c>
      <c r="C163" t="s">
        <v>864</v>
      </c>
      <c r="D163" t="s">
        <v>27</v>
      </c>
      <c r="E163" t="s">
        <v>28</v>
      </c>
      <c r="F163" t="s">
        <v>29</v>
      </c>
      <c r="G163" t="s">
        <v>30</v>
      </c>
      <c r="H163" t="s">
        <v>93</v>
      </c>
      <c r="I163" t="s">
        <v>94</v>
      </c>
      <c r="J163" t="s">
        <v>155</v>
      </c>
      <c r="K163" t="s">
        <v>96</v>
      </c>
      <c r="M163" t="s">
        <v>156</v>
      </c>
      <c r="P163" t="s">
        <v>121</v>
      </c>
      <c r="R163" t="s">
        <v>865</v>
      </c>
      <c r="S163" t="s">
        <v>866</v>
      </c>
      <c r="T163" t="s">
        <v>37</v>
      </c>
      <c r="U163" t="s">
        <v>270</v>
      </c>
      <c r="W163" t="s">
        <v>867</v>
      </c>
    </row>
    <row r="164" spans="1:23">
      <c r="A164" t="s">
        <v>868</v>
      </c>
      <c r="B164" t="s">
        <v>78</v>
      </c>
      <c r="C164" t="s">
        <v>869</v>
      </c>
      <c r="D164" t="s">
        <v>27</v>
      </c>
      <c r="E164" t="s">
        <v>28</v>
      </c>
      <c r="F164" t="s">
        <v>29</v>
      </c>
      <c r="G164" t="s">
        <v>30</v>
      </c>
      <c r="H164" t="s">
        <v>67</v>
      </c>
      <c r="I164" t="s">
        <v>68</v>
      </c>
      <c r="J164" t="s">
        <v>476</v>
      </c>
      <c r="K164" t="s">
        <v>70</v>
      </c>
      <c r="M164" t="s">
        <v>477</v>
      </c>
      <c r="P164" t="s">
        <v>72</v>
      </c>
      <c r="R164" t="s">
        <v>870</v>
      </c>
      <c r="S164" t="s">
        <v>80</v>
      </c>
      <c r="T164" t="s">
        <v>37</v>
      </c>
      <c r="U164" t="s">
        <v>871</v>
      </c>
      <c r="W164" t="s">
        <v>872</v>
      </c>
    </row>
    <row r="165" spans="1:23">
      <c r="A165" t="s">
        <v>873</v>
      </c>
      <c r="B165" t="s">
        <v>874</v>
      </c>
      <c r="C165" t="s">
        <v>875</v>
      </c>
      <c r="D165" t="s">
        <v>66</v>
      </c>
      <c r="E165" t="s">
        <v>876</v>
      </c>
      <c r="F165" t="s">
        <v>29</v>
      </c>
      <c r="G165" t="s">
        <v>30</v>
      </c>
      <c r="H165" t="s">
        <v>586</v>
      </c>
      <c r="I165" t="s">
        <v>587</v>
      </c>
      <c r="J165" t="s">
        <v>877</v>
      </c>
      <c r="K165" t="s">
        <v>589</v>
      </c>
      <c r="L165" t="s">
        <v>878</v>
      </c>
      <c r="M165" t="s">
        <v>879</v>
      </c>
      <c r="P165" t="s">
        <v>98</v>
      </c>
      <c r="W165" t="s">
        <v>880</v>
      </c>
    </row>
    <row r="166" spans="1:23">
      <c r="A166" t="s">
        <v>881</v>
      </c>
      <c r="B166" t="s">
        <v>56</v>
      </c>
      <c r="C166" t="s">
        <v>92</v>
      </c>
      <c r="D166" t="s">
        <v>27</v>
      </c>
      <c r="E166" t="s">
        <v>876</v>
      </c>
      <c r="F166" t="s">
        <v>29</v>
      </c>
      <c r="G166" t="s">
        <v>30</v>
      </c>
      <c r="H166" t="s">
        <v>93</v>
      </c>
      <c r="I166" t="s">
        <v>94</v>
      </c>
      <c r="J166" t="s">
        <v>283</v>
      </c>
      <c r="K166" t="s">
        <v>96</v>
      </c>
      <c r="L166" t="s">
        <v>878</v>
      </c>
      <c r="M166" t="s">
        <v>284</v>
      </c>
      <c r="P166" t="s">
        <v>98</v>
      </c>
      <c r="W166" t="s">
        <v>882</v>
      </c>
    </row>
    <row r="167" spans="1:23">
      <c r="A167" t="s">
        <v>883</v>
      </c>
      <c r="B167" t="s">
        <v>84</v>
      </c>
      <c r="C167" t="s">
        <v>875</v>
      </c>
      <c r="D167" t="s">
        <v>27</v>
      </c>
      <c r="E167" t="s">
        <v>876</v>
      </c>
      <c r="F167" t="s">
        <v>29</v>
      </c>
      <c r="G167" t="s">
        <v>30</v>
      </c>
      <c r="H167" t="s">
        <v>586</v>
      </c>
      <c r="I167" t="s">
        <v>587</v>
      </c>
      <c r="J167" t="s">
        <v>884</v>
      </c>
      <c r="K167" t="s">
        <v>589</v>
      </c>
      <c r="L167" t="s">
        <v>878</v>
      </c>
      <c r="M167" t="s">
        <v>885</v>
      </c>
      <c r="P167" t="s">
        <v>121</v>
      </c>
      <c r="W167" t="s">
        <v>886</v>
      </c>
    </row>
    <row r="168" spans="1:23">
      <c r="A168" t="s">
        <v>887</v>
      </c>
      <c r="B168" t="s">
        <v>78</v>
      </c>
      <c r="C168" t="s">
        <v>112</v>
      </c>
      <c r="D168" t="s">
        <v>27</v>
      </c>
      <c r="E168" t="s">
        <v>876</v>
      </c>
      <c r="F168" t="s">
        <v>29</v>
      </c>
      <c r="G168" t="s">
        <v>30</v>
      </c>
      <c r="H168" t="s">
        <v>67</v>
      </c>
      <c r="I168" t="s">
        <v>68</v>
      </c>
      <c r="J168" t="s">
        <v>113</v>
      </c>
      <c r="K168" t="s">
        <v>70</v>
      </c>
      <c r="L168" t="s">
        <v>878</v>
      </c>
      <c r="M168" t="s">
        <v>114</v>
      </c>
      <c r="P168" t="s">
        <v>72</v>
      </c>
      <c r="W168" t="s">
        <v>888</v>
      </c>
    </row>
    <row r="169" spans="1:23" hidden="1">
      <c r="A169" t="s">
        <v>889</v>
      </c>
      <c r="B169" t="s">
        <v>84</v>
      </c>
      <c r="C169" t="s">
        <v>875</v>
      </c>
      <c r="D169" t="s">
        <v>27</v>
      </c>
      <c r="E169" t="s">
        <v>876</v>
      </c>
      <c r="F169" t="s">
        <v>489</v>
      </c>
      <c r="G169" t="s">
        <v>30</v>
      </c>
      <c r="H169" t="s">
        <v>586</v>
      </c>
      <c r="I169" t="s">
        <v>587</v>
      </c>
      <c r="J169" t="s">
        <v>588</v>
      </c>
      <c r="K169" t="s">
        <v>589</v>
      </c>
      <c r="L169" t="s">
        <v>878</v>
      </c>
      <c r="M169" t="s">
        <v>491</v>
      </c>
      <c r="N169" t="s">
        <v>590</v>
      </c>
      <c r="O169" t="s">
        <v>591</v>
      </c>
      <c r="P169" t="s">
        <v>592</v>
      </c>
      <c r="W169" t="s">
        <v>890</v>
      </c>
    </row>
    <row r="170" spans="1:23">
      <c r="A170" t="s">
        <v>891</v>
      </c>
      <c r="B170" t="s">
        <v>78</v>
      </c>
      <c r="C170" t="s">
        <v>85</v>
      </c>
      <c r="D170" t="s">
        <v>27</v>
      </c>
      <c r="E170" t="s">
        <v>876</v>
      </c>
      <c r="F170" t="s">
        <v>29</v>
      </c>
      <c r="G170" t="s">
        <v>30</v>
      </c>
      <c r="H170" t="s">
        <v>93</v>
      </c>
      <c r="I170" t="s">
        <v>94</v>
      </c>
      <c r="J170" t="s">
        <v>119</v>
      </c>
      <c r="K170" t="s">
        <v>96</v>
      </c>
      <c r="L170" t="s">
        <v>878</v>
      </c>
      <c r="M170" t="s">
        <v>120</v>
      </c>
      <c r="P170" t="s">
        <v>121</v>
      </c>
      <c r="W170" t="s">
        <v>892</v>
      </c>
    </row>
    <row r="171" spans="1:23" hidden="1">
      <c r="A171" t="s">
        <v>893</v>
      </c>
      <c r="B171" t="s">
        <v>25</v>
      </c>
      <c r="C171" t="s">
        <v>88</v>
      </c>
      <c r="D171" t="s">
        <v>27</v>
      </c>
      <c r="E171" t="s">
        <v>876</v>
      </c>
      <c r="F171" t="s">
        <v>585</v>
      </c>
      <c r="G171" t="s">
        <v>30</v>
      </c>
      <c r="H171" t="s">
        <v>586</v>
      </c>
      <c r="I171" t="s">
        <v>587</v>
      </c>
      <c r="J171" t="s">
        <v>588</v>
      </c>
      <c r="K171" t="s">
        <v>589</v>
      </c>
      <c r="L171" t="s">
        <v>894</v>
      </c>
      <c r="M171" t="s">
        <v>491</v>
      </c>
      <c r="N171" t="s">
        <v>590</v>
      </c>
      <c r="O171" t="s">
        <v>591</v>
      </c>
      <c r="P171" t="s">
        <v>592</v>
      </c>
      <c r="W171" t="s">
        <v>895</v>
      </c>
    </row>
    <row r="172" spans="1:23">
      <c r="A172" t="s">
        <v>896</v>
      </c>
      <c r="B172" t="s">
        <v>56</v>
      </c>
      <c r="C172" t="s">
        <v>875</v>
      </c>
      <c r="D172" t="s">
        <v>27</v>
      </c>
      <c r="E172" t="s">
        <v>876</v>
      </c>
      <c r="F172" t="s">
        <v>413</v>
      </c>
      <c r="G172" t="s">
        <v>30</v>
      </c>
      <c r="H172" t="s">
        <v>586</v>
      </c>
      <c r="I172" t="s">
        <v>587</v>
      </c>
      <c r="J172" t="s">
        <v>877</v>
      </c>
      <c r="K172" t="s">
        <v>589</v>
      </c>
      <c r="L172" t="s">
        <v>878</v>
      </c>
      <c r="M172" t="s">
        <v>879</v>
      </c>
      <c r="P172" t="s">
        <v>98</v>
      </c>
      <c r="W172" t="s">
        <v>897</v>
      </c>
    </row>
    <row r="173" spans="1:23">
      <c r="A173" t="s">
        <v>898</v>
      </c>
      <c r="B173" t="s">
        <v>224</v>
      </c>
      <c r="C173" t="s">
        <v>679</v>
      </c>
      <c r="D173" t="s">
        <v>27</v>
      </c>
      <c r="E173" t="s">
        <v>876</v>
      </c>
      <c r="F173" t="s">
        <v>29</v>
      </c>
      <c r="G173" t="s">
        <v>30</v>
      </c>
      <c r="H173" t="s">
        <v>31</v>
      </c>
      <c r="I173" t="s">
        <v>32</v>
      </c>
      <c r="J173" t="s">
        <v>643</v>
      </c>
      <c r="K173" t="s">
        <v>34</v>
      </c>
      <c r="L173" t="s">
        <v>878</v>
      </c>
      <c r="M173" t="s">
        <v>644</v>
      </c>
      <c r="P173" t="s">
        <v>36</v>
      </c>
      <c r="W173" t="s">
        <v>899</v>
      </c>
    </row>
    <row r="174" spans="1:23">
      <c r="A174" t="s">
        <v>900</v>
      </c>
      <c r="B174" t="s">
        <v>224</v>
      </c>
      <c r="C174" t="s">
        <v>901</v>
      </c>
      <c r="D174" t="s">
        <v>27</v>
      </c>
      <c r="E174" t="s">
        <v>876</v>
      </c>
      <c r="F174" t="s">
        <v>413</v>
      </c>
      <c r="G174" t="s">
        <v>30</v>
      </c>
      <c r="H174" t="s">
        <v>31</v>
      </c>
      <c r="I174" t="s">
        <v>32</v>
      </c>
      <c r="J174" t="s">
        <v>134</v>
      </c>
      <c r="K174" t="s">
        <v>34</v>
      </c>
      <c r="L174" t="s">
        <v>878</v>
      </c>
      <c r="M174" t="s">
        <v>135</v>
      </c>
      <c r="P174" t="s">
        <v>136</v>
      </c>
      <c r="W174" t="s">
        <v>902</v>
      </c>
    </row>
    <row r="175" spans="1:23">
      <c r="A175" t="s">
        <v>903</v>
      </c>
      <c r="B175" t="s">
        <v>224</v>
      </c>
      <c r="C175" t="s">
        <v>904</v>
      </c>
      <c r="D175" t="s">
        <v>27</v>
      </c>
      <c r="E175" t="s">
        <v>876</v>
      </c>
      <c r="F175" t="s">
        <v>29</v>
      </c>
      <c r="G175" t="s">
        <v>30</v>
      </c>
      <c r="H175" t="s">
        <v>47</v>
      </c>
      <c r="I175" t="s">
        <v>48</v>
      </c>
      <c r="J175" t="s">
        <v>105</v>
      </c>
      <c r="K175" t="s">
        <v>50</v>
      </c>
      <c r="L175" t="s">
        <v>878</v>
      </c>
      <c r="M175" t="s">
        <v>106</v>
      </c>
      <c r="P175" t="s">
        <v>52</v>
      </c>
      <c r="W175" t="s">
        <v>905</v>
      </c>
    </row>
    <row r="176" spans="1:23">
      <c r="A176" t="s">
        <v>906</v>
      </c>
      <c r="B176" t="s">
        <v>78</v>
      </c>
      <c r="C176" t="s">
        <v>907</v>
      </c>
      <c r="D176" t="s">
        <v>27</v>
      </c>
      <c r="E176" t="s">
        <v>876</v>
      </c>
      <c r="F176" t="s">
        <v>29</v>
      </c>
      <c r="G176" t="s">
        <v>30</v>
      </c>
      <c r="H176" t="s">
        <v>93</v>
      </c>
      <c r="I176" t="s">
        <v>94</v>
      </c>
      <c r="J176" t="s">
        <v>199</v>
      </c>
      <c r="K176" t="s">
        <v>96</v>
      </c>
      <c r="L176" t="s">
        <v>878</v>
      </c>
      <c r="M176" t="s">
        <v>200</v>
      </c>
      <c r="P176" t="s">
        <v>145</v>
      </c>
      <c r="W176" t="s">
        <v>908</v>
      </c>
    </row>
    <row r="177" spans="1:23">
      <c r="A177" t="s">
        <v>909</v>
      </c>
      <c r="B177" t="s">
        <v>64</v>
      </c>
      <c r="C177" t="s">
        <v>65</v>
      </c>
      <c r="D177" t="s">
        <v>66</v>
      </c>
      <c r="E177" t="s">
        <v>876</v>
      </c>
      <c r="F177" t="s">
        <v>29</v>
      </c>
      <c r="G177" t="s">
        <v>30</v>
      </c>
      <c r="H177" t="s">
        <v>67</v>
      </c>
      <c r="I177" t="s">
        <v>68</v>
      </c>
      <c r="J177" t="s">
        <v>532</v>
      </c>
      <c r="K177" t="s">
        <v>70</v>
      </c>
      <c r="L177" t="s">
        <v>878</v>
      </c>
      <c r="M177" t="s">
        <v>533</v>
      </c>
      <c r="P177" t="s">
        <v>534</v>
      </c>
      <c r="W177" t="s">
        <v>910</v>
      </c>
    </row>
    <row r="178" spans="1:23">
      <c r="A178" t="s">
        <v>911</v>
      </c>
      <c r="B178" t="s">
        <v>25</v>
      </c>
      <c r="C178" t="s">
        <v>912</v>
      </c>
      <c r="D178" t="s">
        <v>27</v>
      </c>
      <c r="E178" t="s">
        <v>876</v>
      </c>
      <c r="F178" t="s">
        <v>29</v>
      </c>
      <c r="G178" t="s">
        <v>30</v>
      </c>
      <c r="H178" t="s">
        <v>47</v>
      </c>
      <c r="I178" t="s">
        <v>48</v>
      </c>
      <c r="J178" t="s">
        <v>913</v>
      </c>
      <c r="K178" t="s">
        <v>50</v>
      </c>
      <c r="L178" t="s">
        <v>878</v>
      </c>
      <c r="M178" t="s">
        <v>914</v>
      </c>
      <c r="P178" t="s">
        <v>52</v>
      </c>
      <c r="W178" t="s">
        <v>915</v>
      </c>
    </row>
    <row r="179" spans="1:23">
      <c r="A179" t="s">
        <v>916</v>
      </c>
      <c r="B179" t="s">
        <v>917</v>
      </c>
      <c r="C179" t="s">
        <v>918</v>
      </c>
      <c r="D179" t="s">
        <v>66</v>
      </c>
      <c r="E179" t="s">
        <v>876</v>
      </c>
      <c r="F179" t="s">
        <v>29</v>
      </c>
      <c r="G179" t="s">
        <v>30</v>
      </c>
      <c r="H179" t="s">
        <v>67</v>
      </c>
      <c r="I179" t="s">
        <v>68</v>
      </c>
      <c r="J179" t="s">
        <v>113</v>
      </c>
      <c r="K179" t="s">
        <v>70</v>
      </c>
      <c r="L179" t="s">
        <v>878</v>
      </c>
      <c r="M179" t="s">
        <v>114</v>
      </c>
      <c r="P179" t="s">
        <v>72</v>
      </c>
      <c r="W179" t="s">
        <v>919</v>
      </c>
    </row>
    <row r="180" spans="1:23">
      <c r="A180" t="s">
        <v>920</v>
      </c>
      <c r="B180" t="s">
        <v>141</v>
      </c>
      <c r="C180" t="s">
        <v>875</v>
      </c>
      <c r="D180" t="s">
        <v>27</v>
      </c>
      <c r="E180" t="s">
        <v>876</v>
      </c>
      <c r="F180" t="s">
        <v>29</v>
      </c>
      <c r="G180" t="s">
        <v>30</v>
      </c>
      <c r="H180" t="s">
        <v>586</v>
      </c>
      <c r="I180" t="s">
        <v>587</v>
      </c>
      <c r="J180" t="s">
        <v>921</v>
      </c>
      <c r="K180" t="s">
        <v>589</v>
      </c>
      <c r="L180" t="s">
        <v>878</v>
      </c>
      <c r="M180" t="s">
        <v>922</v>
      </c>
      <c r="P180" t="s">
        <v>98</v>
      </c>
      <c r="W180" t="s">
        <v>923</v>
      </c>
    </row>
    <row r="181" spans="1:23">
      <c r="A181" t="s">
        <v>924</v>
      </c>
      <c r="B181" t="s">
        <v>925</v>
      </c>
      <c r="C181" t="s">
        <v>926</v>
      </c>
      <c r="D181" t="s">
        <v>27</v>
      </c>
      <c r="E181" t="s">
        <v>876</v>
      </c>
      <c r="F181" t="s">
        <v>29</v>
      </c>
      <c r="G181" t="s">
        <v>30</v>
      </c>
      <c r="H181" t="s">
        <v>927</v>
      </c>
      <c r="I181" t="s">
        <v>928</v>
      </c>
      <c r="J181" t="s">
        <v>929</v>
      </c>
      <c r="K181" t="s">
        <v>930</v>
      </c>
      <c r="L181" t="s">
        <v>878</v>
      </c>
      <c r="M181" t="s">
        <v>931</v>
      </c>
      <c r="P181" t="s">
        <v>98</v>
      </c>
      <c r="W181" t="s">
        <v>932</v>
      </c>
    </row>
    <row r="182" spans="1:23">
      <c r="A182" t="s">
        <v>933</v>
      </c>
      <c r="B182" t="s">
        <v>149</v>
      </c>
      <c r="C182" t="s">
        <v>934</v>
      </c>
      <c r="D182" t="s">
        <v>27</v>
      </c>
      <c r="E182" t="s">
        <v>876</v>
      </c>
      <c r="F182" t="s">
        <v>29</v>
      </c>
      <c r="G182" t="s">
        <v>30</v>
      </c>
      <c r="H182" t="s">
        <v>31</v>
      </c>
      <c r="I182" t="s">
        <v>32</v>
      </c>
      <c r="J182" t="s">
        <v>134</v>
      </c>
      <c r="K182" t="s">
        <v>34</v>
      </c>
      <c r="L182" t="s">
        <v>878</v>
      </c>
      <c r="M182" t="s">
        <v>135</v>
      </c>
      <c r="P182" t="s">
        <v>136</v>
      </c>
      <c r="W182" t="s">
        <v>935</v>
      </c>
    </row>
    <row r="183" spans="1:23">
      <c r="A183" t="s">
        <v>936</v>
      </c>
      <c r="B183" t="s">
        <v>45</v>
      </c>
      <c r="C183" t="s">
        <v>372</v>
      </c>
      <c r="D183" t="s">
        <v>27</v>
      </c>
      <c r="E183" t="s">
        <v>876</v>
      </c>
      <c r="F183" t="s">
        <v>29</v>
      </c>
      <c r="G183" t="s">
        <v>30</v>
      </c>
      <c r="H183" t="s">
        <v>47</v>
      </c>
      <c r="I183" t="s">
        <v>48</v>
      </c>
      <c r="J183" t="s">
        <v>86</v>
      </c>
      <c r="K183" t="s">
        <v>50</v>
      </c>
      <c r="L183" t="s">
        <v>878</v>
      </c>
      <c r="M183" t="s">
        <v>87</v>
      </c>
      <c r="P183" t="s">
        <v>52</v>
      </c>
      <c r="W183" t="s">
        <v>937</v>
      </c>
    </row>
    <row r="184" spans="1:23">
      <c r="A184" t="s">
        <v>938</v>
      </c>
      <c r="B184" t="s">
        <v>84</v>
      </c>
      <c r="C184" t="s">
        <v>875</v>
      </c>
      <c r="D184" t="s">
        <v>27</v>
      </c>
      <c r="E184" t="s">
        <v>876</v>
      </c>
      <c r="F184" t="s">
        <v>29</v>
      </c>
      <c r="G184" t="s">
        <v>30</v>
      </c>
      <c r="H184" t="s">
        <v>586</v>
      </c>
      <c r="I184" t="s">
        <v>587</v>
      </c>
      <c r="J184" t="s">
        <v>939</v>
      </c>
      <c r="K184" t="s">
        <v>589</v>
      </c>
      <c r="L184" t="s">
        <v>878</v>
      </c>
      <c r="M184" t="s">
        <v>940</v>
      </c>
      <c r="P184" t="s">
        <v>121</v>
      </c>
      <c r="W184" t="s">
        <v>941</v>
      </c>
    </row>
    <row r="185" spans="1:23">
      <c r="A185" t="s">
        <v>942</v>
      </c>
      <c r="B185" t="s">
        <v>45</v>
      </c>
      <c r="C185" t="s">
        <v>943</v>
      </c>
      <c r="D185" t="s">
        <v>66</v>
      </c>
      <c r="E185" t="s">
        <v>876</v>
      </c>
      <c r="F185" t="s">
        <v>413</v>
      </c>
      <c r="G185" t="s">
        <v>30</v>
      </c>
      <c r="H185" t="s">
        <v>836</v>
      </c>
      <c r="I185" t="s">
        <v>837</v>
      </c>
      <c r="J185" t="s">
        <v>838</v>
      </c>
      <c r="K185" t="s">
        <v>839</v>
      </c>
      <c r="L185" t="s">
        <v>878</v>
      </c>
      <c r="M185" t="s">
        <v>840</v>
      </c>
      <c r="P185" t="s">
        <v>841</v>
      </c>
      <c r="W185" t="s">
        <v>944</v>
      </c>
    </row>
    <row r="186" spans="1:23">
      <c r="A186" t="s">
        <v>945</v>
      </c>
      <c r="B186" t="s">
        <v>45</v>
      </c>
      <c r="C186" t="s">
        <v>230</v>
      </c>
      <c r="D186" t="s">
        <v>66</v>
      </c>
      <c r="E186" t="s">
        <v>876</v>
      </c>
      <c r="F186" t="s">
        <v>29</v>
      </c>
      <c r="G186" t="s">
        <v>30</v>
      </c>
      <c r="H186" t="s">
        <v>93</v>
      </c>
      <c r="I186" t="s">
        <v>94</v>
      </c>
      <c r="J186" t="s">
        <v>352</v>
      </c>
      <c r="K186" t="s">
        <v>96</v>
      </c>
      <c r="L186" t="s">
        <v>878</v>
      </c>
      <c r="M186" t="s">
        <v>353</v>
      </c>
      <c r="P186" t="s">
        <v>98</v>
      </c>
      <c r="W186" t="s">
        <v>946</v>
      </c>
    </row>
    <row r="187" spans="1:23">
      <c r="A187" t="s">
        <v>947</v>
      </c>
      <c r="B187" t="s">
        <v>874</v>
      </c>
      <c r="C187" t="s">
        <v>875</v>
      </c>
      <c r="D187" t="s">
        <v>66</v>
      </c>
      <c r="E187" t="s">
        <v>876</v>
      </c>
      <c r="F187" t="s">
        <v>29</v>
      </c>
      <c r="G187" t="s">
        <v>30</v>
      </c>
      <c r="H187" t="s">
        <v>586</v>
      </c>
      <c r="I187" t="s">
        <v>587</v>
      </c>
      <c r="J187" t="s">
        <v>884</v>
      </c>
      <c r="K187" t="s">
        <v>589</v>
      </c>
      <c r="L187" t="s">
        <v>878</v>
      </c>
      <c r="M187" t="s">
        <v>885</v>
      </c>
      <c r="P187" t="s">
        <v>121</v>
      </c>
      <c r="W187" t="s">
        <v>948</v>
      </c>
    </row>
    <row r="188" spans="1:23" hidden="1">
      <c r="A188" t="s">
        <v>949</v>
      </c>
      <c r="B188" t="s">
        <v>925</v>
      </c>
      <c r="C188" t="s">
        <v>950</v>
      </c>
      <c r="D188" t="s">
        <v>66</v>
      </c>
      <c r="E188" t="s">
        <v>876</v>
      </c>
      <c r="F188" t="s">
        <v>951</v>
      </c>
      <c r="G188" t="s">
        <v>952</v>
      </c>
      <c r="H188" t="s">
        <v>953</v>
      </c>
      <c r="K188" t="s">
        <v>954</v>
      </c>
      <c r="L188" t="s">
        <v>955</v>
      </c>
      <c r="M188" t="s">
        <v>491</v>
      </c>
      <c r="N188" t="s">
        <v>956</v>
      </c>
      <c r="O188" t="s">
        <v>957</v>
      </c>
      <c r="P188" t="s">
        <v>491</v>
      </c>
      <c r="Q188" t="s">
        <v>958</v>
      </c>
      <c r="W188" t="s">
        <v>959</v>
      </c>
    </row>
    <row r="189" spans="1:23">
      <c r="A189" t="s">
        <v>960</v>
      </c>
      <c r="B189" t="s">
        <v>25</v>
      </c>
      <c r="C189" t="s">
        <v>599</v>
      </c>
      <c r="D189" t="s">
        <v>27</v>
      </c>
      <c r="E189" t="s">
        <v>876</v>
      </c>
      <c r="F189" t="s">
        <v>29</v>
      </c>
      <c r="G189" t="s">
        <v>30</v>
      </c>
      <c r="H189" t="s">
        <v>93</v>
      </c>
      <c r="I189" t="s">
        <v>94</v>
      </c>
      <c r="J189" t="s">
        <v>283</v>
      </c>
      <c r="K189" t="s">
        <v>96</v>
      </c>
      <c r="L189" t="s">
        <v>878</v>
      </c>
      <c r="M189" t="s">
        <v>284</v>
      </c>
      <c r="P189" t="s">
        <v>98</v>
      </c>
      <c r="W189" t="s">
        <v>961</v>
      </c>
    </row>
    <row r="190" spans="1:23">
      <c r="A190" t="s">
        <v>962</v>
      </c>
      <c r="B190" t="s">
        <v>78</v>
      </c>
      <c r="C190" t="s">
        <v>875</v>
      </c>
      <c r="D190" t="s">
        <v>27</v>
      </c>
      <c r="E190" t="s">
        <v>876</v>
      </c>
      <c r="F190" t="s">
        <v>29</v>
      </c>
      <c r="G190" t="s">
        <v>30</v>
      </c>
      <c r="H190" t="s">
        <v>586</v>
      </c>
      <c r="I190" t="s">
        <v>587</v>
      </c>
      <c r="J190" t="s">
        <v>963</v>
      </c>
      <c r="K190" t="s">
        <v>589</v>
      </c>
      <c r="L190" t="s">
        <v>878</v>
      </c>
      <c r="M190" t="s">
        <v>964</v>
      </c>
      <c r="P190" t="s">
        <v>98</v>
      </c>
      <c r="W190" t="s">
        <v>965</v>
      </c>
    </row>
    <row r="191" spans="1:23">
      <c r="A191" t="s">
        <v>966</v>
      </c>
      <c r="B191" t="s">
        <v>25</v>
      </c>
      <c r="C191" t="s">
        <v>967</v>
      </c>
      <c r="D191" t="s">
        <v>27</v>
      </c>
      <c r="E191" t="s">
        <v>876</v>
      </c>
      <c r="F191" t="s">
        <v>29</v>
      </c>
      <c r="G191" t="s">
        <v>30</v>
      </c>
      <c r="H191" t="s">
        <v>586</v>
      </c>
      <c r="I191" t="s">
        <v>587</v>
      </c>
      <c r="J191" t="s">
        <v>968</v>
      </c>
      <c r="K191" t="s">
        <v>589</v>
      </c>
      <c r="L191" t="s">
        <v>878</v>
      </c>
      <c r="M191" t="s">
        <v>969</v>
      </c>
      <c r="P191" t="s">
        <v>98</v>
      </c>
      <c r="W191" t="s">
        <v>970</v>
      </c>
    </row>
    <row r="192" spans="1:23">
      <c r="A192" t="s">
        <v>971</v>
      </c>
      <c r="B192" t="s">
        <v>917</v>
      </c>
      <c r="C192" t="s">
        <v>972</v>
      </c>
      <c r="D192" t="s">
        <v>27</v>
      </c>
      <c r="E192" t="s">
        <v>876</v>
      </c>
      <c r="F192" t="s">
        <v>29</v>
      </c>
      <c r="G192" t="s">
        <v>30</v>
      </c>
      <c r="H192" t="s">
        <v>31</v>
      </c>
      <c r="I192" t="s">
        <v>32</v>
      </c>
      <c r="J192" t="s">
        <v>134</v>
      </c>
      <c r="K192" t="s">
        <v>34</v>
      </c>
      <c r="L192" t="s">
        <v>878</v>
      </c>
      <c r="M192" t="s">
        <v>135</v>
      </c>
      <c r="P192" t="s">
        <v>136</v>
      </c>
      <c r="W192" t="s">
        <v>973</v>
      </c>
    </row>
    <row r="193" spans="1:23">
      <c r="A193" t="s">
        <v>974</v>
      </c>
      <c r="B193" t="s">
        <v>171</v>
      </c>
      <c r="C193" t="s">
        <v>154</v>
      </c>
      <c r="D193" t="s">
        <v>27</v>
      </c>
      <c r="E193" t="s">
        <v>876</v>
      </c>
      <c r="F193" t="s">
        <v>29</v>
      </c>
      <c r="G193" t="s">
        <v>30</v>
      </c>
      <c r="H193" t="s">
        <v>975</v>
      </c>
      <c r="I193" t="s">
        <v>976</v>
      </c>
      <c r="J193" t="s">
        <v>977</v>
      </c>
      <c r="K193" t="s">
        <v>978</v>
      </c>
      <c r="L193" t="s">
        <v>878</v>
      </c>
      <c r="M193" t="s">
        <v>979</v>
      </c>
      <c r="P193" t="s">
        <v>980</v>
      </c>
      <c r="W193" t="s">
        <v>981</v>
      </c>
    </row>
    <row r="194" spans="1:23">
      <c r="A194" t="s">
        <v>982</v>
      </c>
      <c r="B194" t="s">
        <v>874</v>
      </c>
      <c r="C194" t="s">
        <v>524</v>
      </c>
      <c r="D194" t="s">
        <v>66</v>
      </c>
      <c r="E194" t="s">
        <v>876</v>
      </c>
      <c r="F194" t="s">
        <v>29</v>
      </c>
      <c r="G194" t="s">
        <v>30</v>
      </c>
      <c r="H194" t="s">
        <v>47</v>
      </c>
      <c r="I194" t="s">
        <v>48</v>
      </c>
      <c r="J194" t="s">
        <v>983</v>
      </c>
      <c r="K194" t="s">
        <v>50</v>
      </c>
      <c r="L194" t="s">
        <v>878</v>
      </c>
      <c r="M194" t="s">
        <v>984</v>
      </c>
      <c r="P194" t="s">
        <v>985</v>
      </c>
      <c r="W194" t="s">
        <v>986</v>
      </c>
    </row>
    <row r="195" spans="1:23">
      <c r="A195" t="s">
        <v>987</v>
      </c>
      <c r="B195" t="s">
        <v>874</v>
      </c>
      <c r="C195" t="s">
        <v>320</v>
      </c>
      <c r="D195" t="s">
        <v>66</v>
      </c>
      <c r="E195" t="s">
        <v>876</v>
      </c>
      <c r="F195" t="s">
        <v>29</v>
      </c>
      <c r="G195" t="s">
        <v>30</v>
      </c>
      <c r="H195" t="s">
        <v>93</v>
      </c>
      <c r="I195" t="s">
        <v>94</v>
      </c>
      <c r="J195" t="s">
        <v>95</v>
      </c>
      <c r="K195" t="s">
        <v>96</v>
      </c>
      <c r="L195" t="s">
        <v>878</v>
      </c>
      <c r="M195" t="s">
        <v>97</v>
      </c>
      <c r="P195" t="s">
        <v>98</v>
      </c>
      <c r="W195" t="s">
        <v>988</v>
      </c>
    </row>
    <row r="196" spans="1:23">
      <c r="A196" t="s">
        <v>989</v>
      </c>
      <c r="B196" t="s">
        <v>64</v>
      </c>
      <c r="C196" t="s">
        <v>242</v>
      </c>
      <c r="D196" t="s">
        <v>66</v>
      </c>
      <c r="E196" t="s">
        <v>876</v>
      </c>
      <c r="F196" t="s">
        <v>29</v>
      </c>
      <c r="G196" t="s">
        <v>30</v>
      </c>
      <c r="H196" t="s">
        <v>67</v>
      </c>
      <c r="I196" t="s">
        <v>68</v>
      </c>
      <c r="J196" t="s">
        <v>302</v>
      </c>
      <c r="K196" t="s">
        <v>70</v>
      </c>
      <c r="L196" t="s">
        <v>878</v>
      </c>
      <c r="M196" t="s">
        <v>303</v>
      </c>
      <c r="P196" t="s">
        <v>304</v>
      </c>
      <c r="W196" t="s">
        <v>990</v>
      </c>
    </row>
    <row r="197" spans="1:23">
      <c r="A197" t="s">
        <v>991</v>
      </c>
      <c r="B197" t="s">
        <v>84</v>
      </c>
      <c r="C197" t="s">
        <v>875</v>
      </c>
      <c r="D197" t="s">
        <v>27</v>
      </c>
      <c r="E197" t="s">
        <v>876</v>
      </c>
      <c r="F197" t="s">
        <v>29</v>
      </c>
      <c r="G197" t="s">
        <v>30</v>
      </c>
      <c r="H197" t="s">
        <v>586</v>
      </c>
      <c r="I197" t="s">
        <v>587</v>
      </c>
      <c r="J197" t="s">
        <v>963</v>
      </c>
      <c r="K197" t="s">
        <v>589</v>
      </c>
      <c r="L197" t="s">
        <v>878</v>
      </c>
      <c r="M197" t="s">
        <v>964</v>
      </c>
      <c r="P197" t="s">
        <v>98</v>
      </c>
      <c r="W197" t="s">
        <v>992</v>
      </c>
    </row>
    <row r="198" spans="1:23">
      <c r="A198" t="s">
        <v>993</v>
      </c>
      <c r="B198" t="s">
        <v>78</v>
      </c>
      <c r="C198" t="s">
        <v>875</v>
      </c>
      <c r="D198" t="s">
        <v>27</v>
      </c>
      <c r="E198" t="s">
        <v>876</v>
      </c>
      <c r="F198" t="s">
        <v>29</v>
      </c>
      <c r="G198" t="s">
        <v>30</v>
      </c>
      <c r="H198" t="s">
        <v>586</v>
      </c>
      <c r="I198" t="s">
        <v>587</v>
      </c>
      <c r="J198" t="s">
        <v>921</v>
      </c>
      <c r="K198" t="s">
        <v>589</v>
      </c>
      <c r="L198" t="s">
        <v>878</v>
      </c>
      <c r="M198" t="s">
        <v>922</v>
      </c>
      <c r="P198" t="s">
        <v>98</v>
      </c>
      <c r="W198" t="s">
        <v>994</v>
      </c>
    </row>
    <row r="199" spans="1:23">
      <c r="A199" t="s">
        <v>995</v>
      </c>
      <c r="B199" t="s">
        <v>78</v>
      </c>
      <c r="C199" t="s">
        <v>996</v>
      </c>
      <c r="D199" t="s">
        <v>27</v>
      </c>
      <c r="E199" t="s">
        <v>876</v>
      </c>
      <c r="F199" t="s">
        <v>29</v>
      </c>
      <c r="G199" t="s">
        <v>30</v>
      </c>
      <c r="H199" t="s">
        <v>657</v>
      </c>
      <c r="I199" t="s">
        <v>658</v>
      </c>
      <c r="L199" t="s">
        <v>878</v>
      </c>
      <c r="V199" t="s">
        <v>997</v>
      </c>
      <c r="W199" t="s">
        <v>998</v>
      </c>
    </row>
    <row r="200" spans="1:23">
      <c r="A200" t="s">
        <v>999</v>
      </c>
      <c r="B200" t="s">
        <v>216</v>
      </c>
      <c r="C200" t="s">
        <v>1000</v>
      </c>
      <c r="D200" t="s">
        <v>66</v>
      </c>
      <c r="E200" t="s">
        <v>876</v>
      </c>
      <c r="F200" t="s">
        <v>29</v>
      </c>
      <c r="G200" t="s">
        <v>30</v>
      </c>
      <c r="H200" t="s">
        <v>31</v>
      </c>
      <c r="I200" t="s">
        <v>32</v>
      </c>
      <c r="J200" t="s">
        <v>218</v>
      </c>
      <c r="K200" t="s">
        <v>34</v>
      </c>
      <c r="L200" t="s">
        <v>878</v>
      </c>
      <c r="M200" t="s">
        <v>219</v>
      </c>
      <c r="P200" t="s">
        <v>136</v>
      </c>
      <c r="W200" t="s">
        <v>1001</v>
      </c>
    </row>
    <row r="201" spans="1:23" hidden="1">
      <c r="A201" t="s">
        <v>1002</v>
      </c>
      <c r="B201" t="s">
        <v>1003</v>
      </c>
      <c r="C201" t="s">
        <v>510</v>
      </c>
      <c r="D201" t="s">
        <v>27</v>
      </c>
      <c r="E201" t="s">
        <v>876</v>
      </c>
      <c r="F201" t="s">
        <v>1004</v>
      </c>
      <c r="G201" t="s">
        <v>952</v>
      </c>
      <c r="H201" t="s">
        <v>1005</v>
      </c>
      <c r="I201" t="s">
        <v>1006</v>
      </c>
      <c r="K201" t="s">
        <v>1007</v>
      </c>
      <c r="L201" t="s">
        <v>878</v>
      </c>
      <c r="M201" t="s">
        <v>491</v>
      </c>
      <c r="P201" t="s">
        <v>491</v>
      </c>
      <c r="Q201" t="s">
        <v>1008</v>
      </c>
      <c r="V201" t="s">
        <v>1009</v>
      </c>
      <c r="W201" t="s">
        <v>1010</v>
      </c>
    </row>
    <row r="202" spans="1:23">
      <c r="A202" t="s">
        <v>1011</v>
      </c>
      <c r="B202" t="s">
        <v>41</v>
      </c>
      <c r="C202" t="s">
        <v>1012</v>
      </c>
      <c r="D202" t="s">
        <v>27</v>
      </c>
      <c r="E202" t="s">
        <v>876</v>
      </c>
      <c r="F202" t="s">
        <v>29</v>
      </c>
      <c r="G202" t="s">
        <v>30</v>
      </c>
      <c r="H202" t="s">
        <v>31</v>
      </c>
      <c r="I202" t="s">
        <v>32</v>
      </c>
      <c r="J202" t="s">
        <v>33</v>
      </c>
      <c r="K202" t="s">
        <v>34</v>
      </c>
      <c r="L202" t="s">
        <v>878</v>
      </c>
      <c r="M202" t="s">
        <v>35</v>
      </c>
      <c r="P202" t="s">
        <v>36</v>
      </c>
      <c r="W202" t="s">
        <v>1013</v>
      </c>
    </row>
    <row r="203" spans="1:23">
      <c r="A203" t="s">
        <v>1014</v>
      </c>
      <c r="B203" t="s">
        <v>56</v>
      </c>
      <c r="C203" t="s">
        <v>1015</v>
      </c>
      <c r="D203" t="s">
        <v>27</v>
      </c>
      <c r="E203" t="s">
        <v>876</v>
      </c>
      <c r="F203" t="s">
        <v>29</v>
      </c>
      <c r="G203" t="s">
        <v>30</v>
      </c>
      <c r="H203" t="s">
        <v>47</v>
      </c>
      <c r="I203" t="s">
        <v>48</v>
      </c>
      <c r="J203" t="s">
        <v>86</v>
      </c>
      <c r="K203" t="s">
        <v>50</v>
      </c>
      <c r="L203" t="s">
        <v>878</v>
      </c>
      <c r="M203" t="s">
        <v>87</v>
      </c>
      <c r="P203" t="s">
        <v>52</v>
      </c>
      <c r="W203" t="s">
        <v>1016</v>
      </c>
    </row>
    <row r="204" spans="1:23">
      <c r="A204" t="s">
        <v>1017</v>
      </c>
      <c r="B204" t="s">
        <v>216</v>
      </c>
      <c r="C204" t="s">
        <v>1018</v>
      </c>
      <c r="D204" t="s">
        <v>66</v>
      </c>
      <c r="E204" t="s">
        <v>876</v>
      </c>
      <c r="F204" t="s">
        <v>29</v>
      </c>
      <c r="G204" t="s">
        <v>30</v>
      </c>
      <c r="H204" t="s">
        <v>31</v>
      </c>
      <c r="I204" t="s">
        <v>32</v>
      </c>
      <c r="J204" t="s">
        <v>218</v>
      </c>
      <c r="K204" t="s">
        <v>34</v>
      </c>
      <c r="L204" t="s">
        <v>878</v>
      </c>
      <c r="M204" t="s">
        <v>219</v>
      </c>
      <c r="P204" t="s">
        <v>136</v>
      </c>
      <c r="W204" t="s">
        <v>1019</v>
      </c>
    </row>
    <row r="205" spans="1:23">
      <c r="A205" t="s">
        <v>1020</v>
      </c>
      <c r="B205" t="s">
        <v>25</v>
      </c>
      <c r="C205" t="s">
        <v>1021</v>
      </c>
      <c r="D205" t="s">
        <v>27</v>
      </c>
      <c r="E205" t="s">
        <v>876</v>
      </c>
      <c r="F205" t="s">
        <v>29</v>
      </c>
      <c r="G205" t="s">
        <v>30</v>
      </c>
      <c r="H205" t="s">
        <v>47</v>
      </c>
      <c r="I205" t="s">
        <v>48</v>
      </c>
      <c r="J205" t="s">
        <v>1022</v>
      </c>
      <c r="K205" t="s">
        <v>50</v>
      </c>
      <c r="L205" t="s">
        <v>878</v>
      </c>
      <c r="M205" t="s">
        <v>1023</v>
      </c>
      <c r="P205" t="s">
        <v>60</v>
      </c>
      <c r="W205" t="s">
        <v>1024</v>
      </c>
    </row>
    <row r="206" spans="1:23">
      <c r="A206" t="s">
        <v>1025</v>
      </c>
      <c r="B206" t="s">
        <v>224</v>
      </c>
      <c r="C206" t="s">
        <v>648</v>
      </c>
      <c r="D206" t="s">
        <v>27</v>
      </c>
      <c r="E206" t="s">
        <v>876</v>
      </c>
      <c r="F206" t="s">
        <v>29</v>
      </c>
      <c r="G206" t="s">
        <v>30</v>
      </c>
      <c r="H206" t="s">
        <v>47</v>
      </c>
      <c r="I206" t="s">
        <v>48</v>
      </c>
      <c r="J206" t="s">
        <v>49</v>
      </c>
      <c r="K206" t="s">
        <v>50</v>
      </c>
      <c r="L206" t="s">
        <v>878</v>
      </c>
      <c r="M206" t="s">
        <v>51</v>
      </c>
      <c r="P206" t="s">
        <v>52</v>
      </c>
      <c r="W206" t="s">
        <v>1026</v>
      </c>
    </row>
    <row r="207" spans="1:23">
      <c r="A207" t="s">
        <v>1027</v>
      </c>
      <c r="B207" t="s">
        <v>56</v>
      </c>
      <c r="C207" t="s">
        <v>206</v>
      </c>
      <c r="D207" t="s">
        <v>27</v>
      </c>
      <c r="E207" t="s">
        <v>876</v>
      </c>
      <c r="F207" t="s">
        <v>29</v>
      </c>
      <c r="G207" t="s">
        <v>30</v>
      </c>
      <c r="H207" t="s">
        <v>93</v>
      </c>
      <c r="I207" t="s">
        <v>94</v>
      </c>
      <c r="J207" t="s">
        <v>255</v>
      </c>
      <c r="K207" t="s">
        <v>96</v>
      </c>
      <c r="L207" t="s">
        <v>878</v>
      </c>
      <c r="M207" t="s">
        <v>256</v>
      </c>
      <c r="P207" t="s">
        <v>98</v>
      </c>
      <c r="W207" t="s">
        <v>1028</v>
      </c>
    </row>
    <row r="208" spans="1:23">
      <c r="A208" t="s">
        <v>1029</v>
      </c>
      <c r="B208" t="s">
        <v>224</v>
      </c>
      <c r="C208" t="s">
        <v>904</v>
      </c>
      <c r="D208" t="s">
        <v>27</v>
      </c>
      <c r="E208" t="s">
        <v>876</v>
      </c>
      <c r="F208" t="s">
        <v>29</v>
      </c>
      <c r="G208" t="s">
        <v>30</v>
      </c>
      <c r="H208" t="s">
        <v>47</v>
      </c>
      <c r="I208" t="s">
        <v>48</v>
      </c>
      <c r="J208" t="s">
        <v>1030</v>
      </c>
      <c r="K208" t="s">
        <v>50</v>
      </c>
      <c r="L208" t="s">
        <v>878</v>
      </c>
      <c r="M208" t="s">
        <v>1031</v>
      </c>
      <c r="P208" t="s">
        <v>406</v>
      </c>
      <c r="W208" t="s">
        <v>1032</v>
      </c>
    </row>
    <row r="209" spans="1:23">
      <c r="A209" t="s">
        <v>1033</v>
      </c>
      <c r="B209" t="s">
        <v>78</v>
      </c>
      <c r="C209" t="s">
        <v>1034</v>
      </c>
      <c r="D209" t="s">
        <v>27</v>
      </c>
      <c r="E209" t="s">
        <v>876</v>
      </c>
      <c r="F209" t="s">
        <v>29</v>
      </c>
      <c r="G209" t="s">
        <v>30</v>
      </c>
      <c r="H209" t="s">
        <v>93</v>
      </c>
      <c r="I209" t="s">
        <v>94</v>
      </c>
      <c r="J209" t="s">
        <v>701</v>
      </c>
      <c r="K209" t="s">
        <v>96</v>
      </c>
      <c r="L209" t="s">
        <v>878</v>
      </c>
      <c r="M209" t="s">
        <v>702</v>
      </c>
      <c r="P209" t="s">
        <v>592</v>
      </c>
      <c r="W209" t="s">
        <v>1035</v>
      </c>
    </row>
    <row r="210" spans="1:23">
      <c r="A210" t="s">
        <v>1036</v>
      </c>
      <c r="B210" t="s">
        <v>78</v>
      </c>
      <c r="C210" t="s">
        <v>1037</v>
      </c>
      <c r="D210" t="s">
        <v>27</v>
      </c>
      <c r="E210" t="s">
        <v>876</v>
      </c>
      <c r="F210" t="s">
        <v>29</v>
      </c>
      <c r="G210" t="s">
        <v>30</v>
      </c>
      <c r="H210" t="s">
        <v>93</v>
      </c>
      <c r="I210" t="s">
        <v>94</v>
      </c>
      <c r="J210" t="s">
        <v>255</v>
      </c>
      <c r="K210" t="s">
        <v>96</v>
      </c>
      <c r="L210" t="s">
        <v>878</v>
      </c>
      <c r="M210" t="s">
        <v>256</v>
      </c>
      <c r="P210" t="s">
        <v>98</v>
      </c>
      <c r="W210" t="s">
        <v>1038</v>
      </c>
    </row>
    <row r="211" spans="1:23">
      <c r="A211" t="s">
        <v>1039</v>
      </c>
      <c r="B211" t="s">
        <v>1040</v>
      </c>
      <c r="C211" t="s">
        <v>1041</v>
      </c>
      <c r="D211" t="s">
        <v>27</v>
      </c>
      <c r="E211" t="s">
        <v>876</v>
      </c>
      <c r="F211" t="s">
        <v>29</v>
      </c>
      <c r="G211" t="s">
        <v>30</v>
      </c>
      <c r="H211" t="s">
        <v>657</v>
      </c>
      <c r="I211" t="s">
        <v>658</v>
      </c>
      <c r="J211" t="s">
        <v>1042</v>
      </c>
      <c r="K211" t="s">
        <v>660</v>
      </c>
      <c r="L211" t="s">
        <v>878</v>
      </c>
      <c r="M211" t="s">
        <v>1043</v>
      </c>
      <c r="P211" t="s">
        <v>662</v>
      </c>
      <c r="W211" t="s">
        <v>1044</v>
      </c>
    </row>
    <row r="212" spans="1:23">
      <c r="A212" t="s">
        <v>1045</v>
      </c>
      <c r="B212" t="s">
        <v>84</v>
      </c>
      <c r="C212" t="s">
        <v>875</v>
      </c>
      <c r="D212" t="s">
        <v>27</v>
      </c>
      <c r="E212" t="s">
        <v>876</v>
      </c>
      <c r="F212" t="s">
        <v>29</v>
      </c>
      <c r="G212" t="s">
        <v>30</v>
      </c>
      <c r="H212" t="s">
        <v>586</v>
      </c>
      <c r="I212" t="s">
        <v>587</v>
      </c>
      <c r="J212" t="s">
        <v>921</v>
      </c>
      <c r="K212" t="s">
        <v>589</v>
      </c>
      <c r="L212" t="s">
        <v>878</v>
      </c>
      <c r="M212" t="s">
        <v>922</v>
      </c>
      <c r="P212" t="s">
        <v>98</v>
      </c>
      <c r="W212" t="s">
        <v>1046</v>
      </c>
    </row>
    <row r="213" spans="1:23">
      <c r="A213" t="s">
        <v>1047</v>
      </c>
      <c r="B213" t="s">
        <v>25</v>
      </c>
      <c r="C213" t="s">
        <v>875</v>
      </c>
      <c r="D213" t="s">
        <v>27</v>
      </c>
      <c r="E213" t="s">
        <v>876</v>
      </c>
      <c r="F213" t="s">
        <v>29</v>
      </c>
      <c r="G213" t="s">
        <v>30</v>
      </c>
      <c r="H213" t="s">
        <v>586</v>
      </c>
      <c r="I213" t="s">
        <v>587</v>
      </c>
      <c r="J213" t="s">
        <v>1048</v>
      </c>
      <c r="K213" t="s">
        <v>589</v>
      </c>
      <c r="L213" t="s">
        <v>878</v>
      </c>
      <c r="M213" t="s">
        <v>1049</v>
      </c>
      <c r="P213" t="s">
        <v>98</v>
      </c>
      <c r="W213" t="s">
        <v>1050</v>
      </c>
    </row>
    <row r="214" spans="1:23">
      <c r="A214" t="s">
        <v>1051</v>
      </c>
      <c r="B214" t="s">
        <v>874</v>
      </c>
      <c r="C214" t="s">
        <v>1052</v>
      </c>
      <c r="D214" t="s">
        <v>66</v>
      </c>
      <c r="E214" t="s">
        <v>876</v>
      </c>
      <c r="F214" t="s">
        <v>413</v>
      </c>
      <c r="G214" t="s">
        <v>30</v>
      </c>
      <c r="H214" t="s">
        <v>836</v>
      </c>
      <c r="I214" t="s">
        <v>837</v>
      </c>
      <c r="L214" t="s">
        <v>878</v>
      </c>
      <c r="W214" t="s">
        <v>1053</v>
      </c>
    </row>
    <row r="215" spans="1:23">
      <c r="A215" t="s">
        <v>1054</v>
      </c>
      <c r="B215" t="s">
        <v>132</v>
      </c>
      <c r="C215" t="s">
        <v>282</v>
      </c>
      <c r="D215" t="s">
        <v>66</v>
      </c>
      <c r="E215" t="s">
        <v>876</v>
      </c>
      <c r="F215" t="s">
        <v>29</v>
      </c>
      <c r="G215" t="s">
        <v>30</v>
      </c>
      <c r="H215" t="s">
        <v>47</v>
      </c>
      <c r="I215" t="s">
        <v>48</v>
      </c>
      <c r="J215" t="s">
        <v>105</v>
      </c>
      <c r="K215" t="s">
        <v>50</v>
      </c>
      <c r="L215" t="s">
        <v>878</v>
      </c>
      <c r="M215" t="s">
        <v>106</v>
      </c>
      <c r="P215" t="s">
        <v>52</v>
      </c>
      <c r="W215" t="s">
        <v>1055</v>
      </c>
    </row>
    <row r="216" spans="1:23">
      <c r="A216" t="s">
        <v>1056</v>
      </c>
      <c r="B216" t="s">
        <v>874</v>
      </c>
      <c r="C216" t="s">
        <v>875</v>
      </c>
      <c r="D216" t="s">
        <v>66</v>
      </c>
      <c r="E216" t="s">
        <v>876</v>
      </c>
      <c r="F216" t="s">
        <v>29</v>
      </c>
      <c r="G216" t="s">
        <v>30</v>
      </c>
      <c r="H216" t="s">
        <v>586</v>
      </c>
      <c r="I216" t="s">
        <v>587</v>
      </c>
      <c r="J216" t="s">
        <v>921</v>
      </c>
      <c r="K216" t="s">
        <v>589</v>
      </c>
      <c r="L216" t="s">
        <v>878</v>
      </c>
      <c r="M216" t="s">
        <v>922</v>
      </c>
      <c r="P216" t="s">
        <v>98</v>
      </c>
      <c r="W216" t="s">
        <v>1057</v>
      </c>
    </row>
    <row r="217" spans="1:23">
      <c r="A217" t="s">
        <v>1058</v>
      </c>
      <c r="B217" t="s">
        <v>25</v>
      </c>
      <c r="C217" t="s">
        <v>875</v>
      </c>
      <c r="D217" t="s">
        <v>27</v>
      </c>
      <c r="E217" t="s">
        <v>876</v>
      </c>
      <c r="F217" t="s">
        <v>29</v>
      </c>
      <c r="G217" t="s">
        <v>30</v>
      </c>
      <c r="H217" t="s">
        <v>586</v>
      </c>
      <c r="I217" t="s">
        <v>587</v>
      </c>
      <c r="J217" t="s">
        <v>1059</v>
      </c>
      <c r="K217" t="s">
        <v>589</v>
      </c>
      <c r="L217" t="s">
        <v>878</v>
      </c>
      <c r="M217" t="s">
        <v>1060</v>
      </c>
      <c r="P217" t="s">
        <v>98</v>
      </c>
      <c r="W217" t="s">
        <v>1061</v>
      </c>
    </row>
    <row r="218" spans="1:23">
      <c r="A218" t="s">
        <v>1062</v>
      </c>
      <c r="B218" t="s">
        <v>216</v>
      </c>
      <c r="C218" t="s">
        <v>620</v>
      </c>
      <c r="D218" t="s">
        <v>27</v>
      </c>
      <c r="E218" t="s">
        <v>876</v>
      </c>
      <c r="F218" t="s">
        <v>29</v>
      </c>
      <c r="G218" t="s">
        <v>30</v>
      </c>
      <c r="H218" t="s">
        <v>47</v>
      </c>
      <c r="I218" t="s">
        <v>48</v>
      </c>
      <c r="J218" t="s">
        <v>1022</v>
      </c>
      <c r="K218" t="s">
        <v>50</v>
      </c>
      <c r="L218" t="s">
        <v>878</v>
      </c>
      <c r="M218" t="s">
        <v>1023</v>
      </c>
      <c r="P218" t="s">
        <v>60</v>
      </c>
      <c r="W218" t="s">
        <v>1063</v>
      </c>
    </row>
    <row r="219" spans="1:23">
      <c r="A219" t="s">
        <v>1064</v>
      </c>
      <c r="B219" t="s">
        <v>25</v>
      </c>
      <c r="C219" t="s">
        <v>875</v>
      </c>
      <c r="D219" t="s">
        <v>27</v>
      </c>
      <c r="E219" t="s">
        <v>876</v>
      </c>
      <c r="F219" t="s">
        <v>29</v>
      </c>
      <c r="G219" t="s">
        <v>30</v>
      </c>
      <c r="H219" t="s">
        <v>586</v>
      </c>
      <c r="I219" t="s">
        <v>587</v>
      </c>
      <c r="J219" t="s">
        <v>939</v>
      </c>
      <c r="K219" t="s">
        <v>589</v>
      </c>
      <c r="L219" t="s">
        <v>878</v>
      </c>
      <c r="M219" t="s">
        <v>940</v>
      </c>
      <c r="P219" t="s">
        <v>121</v>
      </c>
      <c r="W219" t="s">
        <v>1065</v>
      </c>
    </row>
    <row r="220" spans="1:23">
      <c r="A220" t="s">
        <v>1066</v>
      </c>
      <c r="B220" t="s">
        <v>149</v>
      </c>
      <c r="C220" t="s">
        <v>875</v>
      </c>
      <c r="D220" t="s">
        <v>27</v>
      </c>
      <c r="E220" t="s">
        <v>876</v>
      </c>
      <c r="F220" t="s">
        <v>29</v>
      </c>
      <c r="G220" t="s">
        <v>30</v>
      </c>
      <c r="H220" t="s">
        <v>586</v>
      </c>
      <c r="I220" t="s">
        <v>587</v>
      </c>
      <c r="J220" t="s">
        <v>921</v>
      </c>
      <c r="K220" t="s">
        <v>589</v>
      </c>
      <c r="L220" t="s">
        <v>878</v>
      </c>
      <c r="M220" t="s">
        <v>922</v>
      </c>
      <c r="P220" t="s">
        <v>98</v>
      </c>
      <c r="W220" t="s">
        <v>1067</v>
      </c>
    </row>
    <row r="221" spans="1:23">
      <c r="A221" t="s">
        <v>1068</v>
      </c>
      <c r="B221" t="s">
        <v>874</v>
      </c>
      <c r="C221" t="s">
        <v>875</v>
      </c>
      <c r="D221" t="s">
        <v>27</v>
      </c>
      <c r="E221" t="s">
        <v>876</v>
      </c>
      <c r="F221" t="s">
        <v>29</v>
      </c>
      <c r="G221" t="s">
        <v>30</v>
      </c>
      <c r="H221" t="s">
        <v>586</v>
      </c>
      <c r="I221" t="s">
        <v>587</v>
      </c>
      <c r="J221" t="s">
        <v>1069</v>
      </c>
      <c r="K221" t="s">
        <v>589</v>
      </c>
      <c r="L221" t="s">
        <v>878</v>
      </c>
      <c r="M221" t="s">
        <v>1070</v>
      </c>
      <c r="P221" t="s">
        <v>98</v>
      </c>
      <c r="W221" t="s">
        <v>1071</v>
      </c>
    </row>
    <row r="222" spans="1:23">
      <c r="A222" t="s">
        <v>1072</v>
      </c>
      <c r="B222" t="s">
        <v>132</v>
      </c>
      <c r="C222" t="s">
        <v>386</v>
      </c>
      <c r="D222" t="s">
        <v>66</v>
      </c>
      <c r="E222" t="s">
        <v>876</v>
      </c>
      <c r="F222" t="s">
        <v>29</v>
      </c>
      <c r="G222" t="s">
        <v>30</v>
      </c>
      <c r="H222" t="s">
        <v>47</v>
      </c>
      <c r="I222" t="s">
        <v>48</v>
      </c>
      <c r="J222" t="s">
        <v>1022</v>
      </c>
      <c r="K222" t="s">
        <v>50</v>
      </c>
      <c r="L222" t="s">
        <v>878</v>
      </c>
      <c r="M222" t="s">
        <v>1023</v>
      </c>
      <c r="P222" t="s">
        <v>60</v>
      </c>
      <c r="W222" t="s">
        <v>1073</v>
      </c>
    </row>
    <row r="223" spans="1:23">
      <c r="A223" t="s">
        <v>1074</v>
      </c>
      <c r="B223" t="s">
        <v>224</v>
      </c>
      <c r="C223" t="s">
        <v>648</v>
      </c>
      <c r="D223" t="s">
        <v>27</v>
      </c>
      <c r="E223" t="s">
        <v>876</v>
      </c>
      <c r="F223" t="s">
        <v>29</v>
      </c>
      <c r="G223" t="s">
        <v>30</v>
      </c>
      <c r="H223" t="s">
        <v>47</v>
      </c>
      <c r="I223" t="s">
        <v>48</v>
      </c>
      <c r="J223" t="s">
        <v>983</v>
      </c>
      <c r="K223" t="s">
        <v>50</v>
      </c>
      <c r="L223" t="s">
        <v>878</v>
      </c>
      <c r="M223" t="s">
        <v>984</v>
      </c>
      <c r="P223" t="s">
        <v>985</v>
      </c>
      <c r="W223" t="s">
        <v>1075</v>
      </c>
    </row>
    <row r="224" spans="1:23">
      <c r="A224" t="s">
        <v>1076</v>
      </c>
      <c r="B224" t="s">
        <v>149</v>
      </c>
      <c r="C224" t="s">
        <v>912</v>
      </c>
      <c r="D224" t="s">
        <v>27</v>
      </c>
      <c r="E224" t="s">
        <v>876</v>
      </c>
      <c r="F224" t="s">
        <v>29</v>
      </c>
      <c r="G224" t="s">
        <v>30</v>
      </c>
      <c r="H224" t="s">
        <v>1077</v>
      </c>
      <c r="I224" t="s">
        <v>1078</v>
      </c>
      <c r="J224" t="s">
        <v>1079</v>
      </c>
      <c r="K224" t="s">
        <v>1080</v>
      </c>
      <c r="L224" t="s">
        <v>878</v>
      </c>
      <c r="M224" t="s">
        <v>1081</v>
      </c>
      <c r="P224" t="s">
        <v>1082</v>
      </c>
      <c r="W224" t="s">
        <v>1083</v>
      </c>
    </row>
    <row r="225" spans="1:23">
      <c r="A225" t="s">
        <v>1084</v>
      </c>
      <c r="B225" t="s">
        <v>56</v>
      </c>
      <c r="C225" t="s">
        <v>1085</v>
      </c>
      <c r="D225" t="s">
        <v>27</v>
      </c>
      <c r="E225" t="s">
        <v>876</v>
      </c>
      <c r="F225" t="s">
        <v>29</v>
      </c>
      <c r="G225" t="s">
        <v>30</v>
      </c>
      <c r="H225" t="s">
        <v>93</v>
      </c>
      <c r="I225" t="s">
        <v>94</v>
      </c>
      <c r="J225" t="s">
        <v>266</v>
      </c>
      <c r="K225" t="s">
        <v>96</v>
      </c>
      <c r="L225" t="s">
        <v>878</v>
      </c>
      <c r="M225" t="s">
        <v>267</v>
      </c>
      <c r="P225" t="s">
        <v>98</v>
      </c>
      <c r="W225" t="s">
        <v>1086</v>
      </c>
    </row>
    <row r="226" spans="1:23">
      <c r="A226" t="s">
        <v>1087</v>
      </c>
      <c r="B226" t="s">
        <v>25</v>
      </c>
      <c r="C226" t="s">
        <v>912</v>
      </c>
      <c r="D226" t="s">
        <v>27</v>
      </c>
      <c r="E226" t="s">
        <v>876</v>
      </c>
      <c r="F226" t="s">
        <v>29</v>
      </c>
      <c r="G226" t="s">
        <v>30</v>
      </c>
      <c r="H226" t="s">
        <v>47</v>
      </c>
      <c r="I226" t="s">
        <v>48</v>
      </c>
      <c r="J226" t="s">
        <v>1088</v>
      </c>
      <c r="K226" t="s">
        <v>50</v>
      </c>
      <c r="L226" t="s">
        <v>878</v>
      </c>
      <c r="M226" t="s">
        <v>1089</v>
      </c>
      <c r="P226" t="s">
        <v>52</v>
      </c>
      <c r="W226" t="s">
        <v>1090</v>
      </c>
    </row>
    <row r="227" spans="1:23">
      <c r="A227" t="s">
        <v>1091</v>
      </c>
      <c r="B227" t="s">
        <v>84</v>
      </c>
      <c r="C227" t="s">
        <v>875</v>
      </c>
      <c r="D227" t="s">
        <v>27</v>
      </c>
      <c r="E227" t="s">
        <v>876</v>
      </c>
      <c r="F227" t="s">
        <v>29</v>
      </c>
      <c r="G227" t="s">
        <v>30</v>
      </c>
      <c r="H227" t="s">
        <v>586</v>
      </c>
      <c r="I227" t="s">
        <v>587</v>
      </c>
      <c r="J227" t="s">
        <v>1092</v>
      </c>
      <c r="K227" t="s">
        <v>589</v>
      </c>
      <c r="L227" t="s">
        <v>878</v>
      </c>
      <c r="M227" t="s">
        <v>1093</v>
      </c>
      <c r="P227" t="s">
        <v>121</v>
      </c>
      <c r="W227" t="s">
        <v>1094</v>
      </c>
    </row>
    <row r="228" spans="1:23">
      <c r="A228" t="s">
        <v>1095</v>
      </c>
      <c r="B228" t="s">
        <v>78</v>
      </c>
      <c r="C228" t="s">
        <v>907</v>
      </c>
      <c r="D228" t="s">
        <v>27</v>
      </c>
      <c r="E228" t="s">
        <v>876</v>
      </c>
      <c r="F228" t="s">
        <v>29</v>
      </c>
      <c r="G228" t="s">
        <v>30</v>
      </c>
      <c r="H228" t="s">
        <v>93</v>
      </c>
      <c r="I228" t="s">
        <v>94</v>
      </c>
      <c r="J228" t="s">
        <v>820</v>
      </c>
      <c r="K228" t="s">
        <v>96</v>
      </c>
      <c r="L228" t="s">
        <v>878</v>
      </c>
      <c r="M228" t="s">
        <v>821</v>
      </c>
      <c r="P228" t="s">
        <v>145</v>
      </c>
      <c r="W228" t="s">
        <v>1096</v>
      </c>
    </row>
    <row r="229" spans="1:23">
      <c r="A229" t="s">
        <v>1097</v>
      </c>
      <c r="B229" t="s">
        <v>224</v>
      </c>
      <c r="C229" t="s">
        <v>1098</v>
      </c>
      <c r="D229" t="s">
        <v>27</v>
      </c>
      <c r="E229" t="s">
        <v>876</v>
      </c>
      <c r="F229" t="s">
        <v>29</v>
      </c>
      <c r="G229" t="s">
        <v>30</v>
      </c>
      <c r="H229" t="s">
        <v>47</v>
      </c>
      <c r="I229" t="s">
        <v>48</v>
      </c>
      <c r="J229" t="s">
        <v>58</v>
      </c>
      <c r="K229" t="s">
        <v>50</v>
      </c>
      <c r="L229" t="s">
        <v>878</v>
      </c>
      <c r="M229" t="s">
        <v>59</v>
      </c>
      <c r="P229" t="s">
        <v>60</v>
      </c>
      <c r="W229" t="s">
        <v>1099</v>
      </c>
    </row>
    <row r="230" spans="1:23">
      <c r="A230" t="s">
        <v>1100</v>
      </c>
      <c r="B230" t="s">
        <v>874</v>
      </c>
      <c r="C230" t="s">
        <v>510</v>
      </c>
      <c r="D230" t="s">
        <v>66</v>
      </c>
      <c r="E230" t="s">
        <v>876</v>
      </c>
      <c r="F230" t="s">
        <v>29</v>
      </c>
      <c r="G230" t="s">
        <v>30</v>
      </c>
      <c r="H230" t="s">
        <v>93</v>
      </c>
      <c r="I230" t="s">
        <v>94</v>
      </c>
      <c r="J230" t="s">
        <v>295</v>
      </c>
      <c r="K230" t="s">
        <v>96</v>
      </c>
      <c r="L230" t="s">
        <v>878</v>
      </c>
      <c r="M230" t="s">
        <v>296</v>
      </c>
      <c r="P230" t="s">
        <v>98</v>
      </c>
      <c r="W230" t="s">
        <v>1101</v>
      </c>
    </row>
    <row r="231" spans="1:23">
      <c r="A231" t="s">
        <v>1102</v>
      </c>
      <c r="B231" t="s">
        <v>917</v>
      </c>
      <c r="C231" t="s">
        <v>1103</v>
      </c>
      <c r="D231" t="s">
        <v>66</v>
      </c>
      <c r="E231" t="s">
        <v>876</v>
      </c>
      <c r="F231" t="s">
        <v>29</v>
      </c>
      <c r="G231" t="s">
        <v>30</v>
      </c>
      <c r="H231" t="s">
        <v>67</v>
      </c>
      <c r="I231" t="s">
        <v>68</v>
      </c>
      <c r="J231" t="s">
        <v>670</v>
      </c>
      <c r="K231" t="s">
        <v>70</v>
      </c>
      <c r="L231" t="s">
        <v>878</v>
      </c>
      <c r="M231" t="s">
        <v>671</v>
      </c>
      <c r="P231" t="s">
        <v>671</v>
      </c>
      <c r="W231" t="s">
        <v>1104</v>
      </c>
    </row>
    <row r="232" spans="1:23">
      <c r="A232" t="s">
        <v>1105</v>
      </c>
      <c r="B232" t="s">
        <v>64</v>
      </c>
      <c r="C232" t="s">
        <v>475</v>
      </c>
      <c r="D232" t="s">
        <v>66</v>
      </c>
      <c r="E232" t="s">
        <v>876</v>
      </c>
      <c r="F232" t="s">
        <v>29</v>
      </c>
      <c r="G232" t="s">
        <v>30</v>
      </c>
      <c r="H232" t="s">
        <v>67</v>
      </c>
      <c r="I232" t="s">
        <v>68</v>
      </c>
      <c r="J232" t="s">
        <v>476</v>
      </c>
      <c r="K232" t="s">
        <v>70</v>
      </c>
      <c r="L232" t="s">
        <v>878</v>
      </c>
      <c r="M232" t="s">
        <v>477</v>
      </c>
      <c r="P232" t="s">
        <v>72</v>
      </c>
      <c r="W232" t="s">
        <v>1106</v>
      </c>
    </row>
    <row r="233" spans="1:23" hidden="1">
      <c r="A233" t="s">
        <v>1107</v>
      </c>
      <c r="B233" t="s">
        <v>874</v>
      </c>
      <c r="C233" t="s">
        <v>603</v>
      </c>
      <c r="D233" t="s">
        <v>66</v>
      </c>
      <c r="E233" t="s">
        <v>876</v>
      </c>
      <c r="F233" t="s">
        <v>489</v>
      </c>
      <c r="G233" t="s">
        <v>30</v>
      </c>
      <c r="H233" t="s">
        <v>93</v>
      </c>
      <c r="I233" t="s">
        <v>94</v>
      </c>
      <c r="J233" t="s">
        <v>1108</v>
      </c>
      <c r="K233" t="s">
        <v>1109</v>
      </c>
      <c r="L233" t="s">
        <v>878</v>
      </c>
      <c r="M233" t="s">
        <v>491</v>
      </c>
      <c r="N233" t="s">
        <v>1110</v>
      </c>
      <c r="O233" t="s">
        <v>1111</v>
      </c>
      <c r="P233" t="s">
        <v>592</v>
      </c>
      <c r="W233" t="s">
        <v>1112</v>
      </c>
    </row>
    <row r="234" spans="1:23">
      <c r="A234" t="s">
        <v>1113</v>
      </c>
      <c r="B234" t="s">
        <v>216</v>
      </c>
      <c r="C234" t="s">
        <v>324</v>
      </c>
      <c r="D234" t="s">
        <v>27</v>
      </c>
      <c r="E234" t="s">
        <v>876</v>
      </c>
      <c r="F234" t="s">
        <v>29</v>
      </c>
      <c r="G234" t="s">
        <v>30</v>
      </c>
      <c r="H234" t="s">
        <v>47</v>
      </c>
      <c r="I234" t="s">
        <v>48</v>
      </c>
      <c r="J234" t="s">
        <v>1114</v>
      </c>
      <c r="K234" t="s">
        <v>50</v>
      </c>
      <c r="L234" t="s">
        <v>878</v>
      </c>
      <c r="M234" t="s">
        <v>1115</v>
      </c>
      <c r="P234" t="s">
        <v>406</v>
      </c>
      <c r="W234" t="s">
        <v>1116</v>
      </c>
    </row>
    <row r="235" spans="1:23">
      <c r="A235" t="s">
        <v>1117</v>
      </c>
      <c r="B235" t="s">
        <v>84</v>
      </c>
      <c r="C235" t="s">
        <v>875</v>
      </c>
      <c r="D235" t="s">
        <v>27</v>
      </c>
      <c r="E235" t="s">
        <v>876</v>
      </c>
      <c r="F235" t="s">
        <v>413</v>
      </c>
      <c r="G235" t="s">
        <v>30</v>
      </c>
      <c r="H235" t="s">
        <v>586</v>
      </c>
      <c r="I235" t="s">
        <v>587</v>
      </c>
      <c r="J235" t="s">
        <v>877</v>
      </c>
      <c r="K235" t="s">
        <v>589</v>
      </c>
      <c r="L235" t="s">
        <v>878</v>
      </c>
      <c r="M235" t="s">
        <v>879</v>
      </c>
      <c r="P235" t="s">
        <v>98</v>
      </c>
      <c r="W235" t="s">
        <v>1118</v>
      </c>
    </row>
    <row r="236" spans="1:23">
      <c r="A236" t="s">
        <v>1119</v>
      </c>
      <c r="B236" t="s">
        <v>64</v>
      </c>
      <c r="C236" t="s">
        <v>506</v>
      </c>
      <c r="D236" t="s">
        <v>66</v>
      </c>
      <c r="E236" t="s">
        <v>876</v>
      </c>
      <c r="F236" t="s">
        <v>29</v>
      </c>
      <c r="G236" t="s">
        <v>30</v>
      </c>
      <c r="H236" t="s">
        <v>189</v>
      </c>
      <c r="I236" t="s">
        <v>190</v>
      </c>
      <c r="J236" t="s">
        <v>191</v>
      </c>
      <c r="K236" t="s">
        <v>192</v>
      </c>
      <c r="L236" t="s">
        <v>878</v>
      </c>
      <c r="M236" t="s">
        <v>193</v>
      </c>
      <c r="P236" t="s">
        <v>72</v>
      </c>
      <c r="W236" t="s">
        <v>1120</v>
      </c>
    </row>
    <row r="237" spans="1:23">
      <c r="A237" t="s">
        <v>1121</v>
      </c>
      <c r="B237" t="s">
        <v>224</v>
      </c>
      <c r="C237" t="s">
        <v>648</v>
      </c>
      <c r="D237" t="s">
        <v>27</v>
      </c>
      <c r="E237" t="s">
        <v>876</v>
      </c>
      <c r="F237" t="s">
        <v>29</v>
      </c>
      <c r="G237" t="s">
        <v>30</v>
      </c>
      <c r="H237" t="s">
        <v>47</v>
      </c>
      <c r="I237" t="s">
        <v>48</v>
      </c>
      <c r="J237" t="s">
        <v>1114</v>
      </c>
      <c r="K237" t="s">
        <v>50</v>
      </c>
      <c r="L237" t="s">
        <v>878</v>
      </c>
      <c r="M237" t="s">
        <v>1115</v>
      </c>
      <c r="P237" t="s">
        <v>406</v>
      </c>
      <c r="W237" t="s">
        <v>1122</v>
      </c>
    </row>
    <row r="238" spans="1:23">
      <c r="A238" t="s">
        <v>1123</v>
      </c>
      <c r="B238" t="s">
        <v>56</v>
      </c>
      <c r="C238" t="s">
        <v>875</v>
      </c>
      <c r="D238" t="s">
        <v>27</v>
      </c>
      <c r="E238" t="s">
        <v>876</v>
      </c>
      <c r="F238" t="s">
        <v>29</v>
      </c>
      <c r="G238" t="s">
        <v>30</v>
      </c>
      <c r="H238" t="s">
        <v>586</v>
      </c>
      <c r="I238" t="s">
        <v>587</v>
      </c>
      <c r="J238" t="s">
        <v>1124</v>
      </c>
      <c r="K238" t="s">
        <v>589</v>
      </c>
      <c r="L238" t="s">
        <v>878</v>
      </c>
      <c r="M238" t="s">
        <v>1125</v>
      </c>
      <c r="P238" t="s">
        <v>121</v>
      </c>
      <c r="W238" t="s">
        <v>1126</v>
      </c>
    </row>
    <row r="239" spans="1:23">
      <c r="A239" t="s">
        <v>1127</v>
      </c>
      <c r="B239" t="s">
        <v>224</v>
      </c>
      <c r="C239" t="s">
        <v>1128</v>
      </c>
      <c r="D239" t="s">
        <v>27</v>
      </c>
      <c r="E239" t="s">
        <v>876</v>
      </c>
      <c r="F239" t="s">
        <v>29</v>
      </c>
      <c r="G239" t="s">
        <v>30</v>
      </c>
      <c r="H239" t="s">
        <v>47</v>
      </c>
      <c r="I239" t="s">
        <v>48</v>
      </c>
      <c r="J239" t="s">
        <v>1088</v>
      </c>
      <c r="K239" t="s">
        <v>50</v>
      </c>
      <c r="L239" t="s">
        <v>878</v>
      </c>
      <c r="M239" t="s">
        <v>1089</v>
      </c>
      <c r="P239" t="s">
        <v>52</v>
      </c>
      <c r="W239" t="s">
        <v>1129</v>
      </c>
    </row>
    <row r="240" spans="1:23">
      <c r="A240" t="s">
        <v>1130</v>
      </c>
      <c r="B240" t="s">
        <v>25</v>
      </c>
      <c r="C240" t="s">
        <v>912</v>
      </c>
      <c r="D240" t="s">
        <v>27</v>
      </c>
      <c r="E240" t="s">
        <v>876</v>
      </c>
      <c r="F240" t="s">
        <v>29</v>
      </c>
      <c r="G240" t="s">
        <v>30</v>
      </c>
      <c r="H240" t="s">
        <v>47</v>
      </c>
      <c r="I240" t="s">
        <v>48</v>
      </c>
      <c r="J240" t="s">
        <v>1131</v>
      </c>
      <c r="K240" t="s">
        <v>50</v>
      </c>
      <c r="L240" t="s">
        <v>878</v>
      </c>
      <c r="M240" t="s">
        <v>1132</v>
      </c>
      <c r="P240" t="s">
        <v>406</v>
      </c>
      <c r="W240" t="s">
        <v>1133</v>
      </c>
    </row>
    <row r="241" spans="1:23">
      <c r="A241" t="s">
        <v>1134</v>
      </c>
      <c r="B241" t="s">
        <v>874</v>
      </c>
      <c r="C241" t="s">
        <v>1135</v>
      </c>
      <c r="D241" t="s">
        <v>66</v>
      </c>
      <c r="E241" t="s">
        <v>876</v>
      </c>
      <c r="F241" t="s">
        <v>29</v>
      </c>
      <c r="G241" t="s">
        <v>30</v>
      </c>
      <c r="H241" t="s">
        <v>93</v>
      </c>
      <c r="I241" t="s">
        <v>94</v>
      </c>
      <c r="J241" t="s">
        <v>701</v>
      </c>
      <c r="K241" t="s">
        <v>96</v>
      </c>
      <c r="L241" t="s">
        <v>878</v>
      </c>
      <c r="M241" t="s">
        <v>702</v>
      </c>
      <c r="P241" t="s">
        <v>592</v>
      </c>
      <c r="W241" t="s">
        <v>1136</v>
      </c>
    </row>
    <row r="242" spans="1:23">
      <c r="A242" t="s">
        <v>1137</v>
      </c>
      <c r="B242" t="s">
        <v>917</v>
      </c>
      <c r="C242" t="s">
        <v>1138</v>
      </c>
      <c r="D242" t="s">
        <v>66</v>
      </c>
      <c r="E242" t="s">
        <v>876</v>
      </c>
      <c r="F242" t="s">
        <v>29</v>
      </c>
      <c r="G242" t="s">
        <v>30</v>
      </c>
      <c r="H242" t="s">
        <v>189</v>
      </c>
      <c r="I242" t="s">
        <v>190</v>
      </c>
      <c r="J242" t="s">
        <v>802</v>
      </c>
      <c r="K242" t="s">
        <v>192</v>
      </c>
      <c r="L242" t="s">
        <v>878</v>
      </c>
      <c r="M242" t="s">
        <v>803</v>
      </c>
      <c r="P242" t="s">
        <v>72</v>
      </c>
      <c r="W242" t="s">
        <v>1139</v>
      </c>
    </row>
    <row r="243" spans="1:23">
      <c r="A243" t="s">
        <v>1140</v>
      </c>
      <c r="B243" t="s">
        <v>56</v>
      </c>
      <c r="C243" t="s">
        <v>875</v>
      </c>
      <c r="D243" t="s">
        <v>27</v>
      </c>
      <c r="E243" t="s">
        <v>876</v>
      </c>
      <c r="F243" t="s">
        <v>413</v>
      </c>
      <c r="G243" t="s">
        <v>30</v>
      </c>
      <c r="H243" t="s">
        <v>586</v>
      </c>
      <c r="I243" t="s">
        <v>587</v>
      </c>
      <c r="J243" t="s">
        <v>1092</v>
      </c>
      <c r="K243" t="s">
        <v>589</v>
      </c>
      <c r="L243" t="s">
        <v>878</v>
      </c>
      <c r="M243" t="s">
        <v>1093</v>
      </c>
      <c r="P243" t="s">
        <v>121</v>
      </c>
      <c r="W243" t="s">
        <v>1141</v>
      </c>
    </row>
    <row r="244" spans="1:23">
      <c r="A244" t="s">
        <v>1142</v>
      </c>
      <c r="B244" t="s">
        <v>874</v>
      </c>
      <c r="C244" t="s">
        <v>1143</v>
      </c>
      <c r="D244" t="s">
        <v>66</v>
      </c>
      <c r="E244" t="s">
        <v>876</v>
      </c>
      <c r="F244" t="s">
        <v>29</v>
      </c>
      <c r="G244" t="s">
        <v>30</v>
      </c>
      <c r="H244" t="s">
        <v>93</v>
      </c>
      <c r="I244" t="s">
        <v>94</v>
      </c>
      <c r="J244" t="s">
        <v>155</v>
      </c>
      <c r="K244" t="s">
        <v>96</v>
      </c>
      <c r="L244" t="s">
        <v>878</v>
      </c>
      <c r="M244" t="s">
        <v>156</v>
      </c>
      <c r="P244" t="s">
        <v>121</v>
      </c>
      <c r="W244" t="s">
        <v>1144</v>
      </c>
    </row>
    <row r="245" spans="1:23">
      <c r="A245" t="s">
        <v>1145</v>
      </c>
      <c r="B245" t="s">
        <v>216</v>
      </c>
      <c r="C245" t="s">
        <v>1146</v>
      </c>
      <c r="D245" t="s">
        <v>27</v>
      </c>
      <c r="E245" t="s">
        <v>876</v>
      </c>
      <c r="F245" t="s">
        <v>29</v>
      </c>
      <c r="G245" t="s">
        <v>30</v>
      </c>
      <c r="H245" t="s">
        <v>93</v>
      </c>
      <c r="I245" t="s">
        <v>94</v>
      </c>
      <c r="J245" t="s">
        <v>352</v>
      </c>
      <c r="K245" t="s">
        <v>96</v>
      </c>
      <c r="L245" t="s">
        <v>878</v>
      </c>
      <c r="M245" t="s">
        <v>353</v>
      </c>
      <c r="P245" t="s">
        <v>98</v>
      </c>
      <c r="W245" t="s">
        <v>1147</v>
      </c>
    </row>
    <row r="246" spans="1:23">
      <c r="A246" t="s">
        <v>1148</v>
      </c>
      <c r="B246" t="s">
        <v>925</v>
      </c>
      <c r="C246" t="s">
        <v>875</v>
      </c>
      <c r="D246" t="s">
        <v>27</v>
      </c>
      <c r="E246" t="s">
        <v>876</v>
      </c>
      <c r="F246" t="s">
        <v>29</v>
      </c>
      <c r="G246" t="s">
        <v>30</v>
      </c>
      <c r="H246" t="s">
        <v>586</v>
      </c>
      <c r="I246" t="s">
        <v>587</v>
      </c>
      <c r="J246" t="s">
        <v>921</v>
      </c>
      <c r="K246" t="s">
        <v>589</v>
      </c>
      <c r="L246" t="s">
        <v>878</v>
      </c>
      <c r="M246" t="s">
        <v>922</v>
      </c>
      <c r="P246" t="s">
        <v>98</v>
      </c>
      <c r="W246" t="s">
        <v>1149</v>
      </c>
    </row>
    <row r="247" spans="1:23" hidden="1">
      <c r="A247" t="s">
        <v>1150</v>
      </c>
      <c r="B247" t="s">
        <v>132</v>
      </c>
      <c r="C247" t="s">
        <v>1151</v>
      </c>
      <c r="D247" t="s">
        <v>66</v>
      </c>
      <c r="E247" t="s">
        <v>876</v>
      </c>
      <c r="F247" t="s">
        <v>585</v>
      </c>
      <c r="G247" t="s">
        <v>30</v>
      </c>
      <c r="H247" t="s">
        <v>31</v>
      </c>
      <c r="I247" t="s">
        <v>32</v>
      </c>
      <c r="J247" t="s">
        <v>1108</v>
      </c>
      <c r="K247" t="s">
        <v>34</v>
      </c>
      <c r="L247" t="s">
        <v>878</v>
      </c>
      <c r="M247" t="s">
        <v>491</v>
      </c>
      <c r="N247" t="s">
        <v>1152</v>
      </c>
      <c r="O247" t="s">
        <v>1153</v>
      </c>
      <c r="P247" t="s">
        <v>36</v>
      </c>
      <c r="W247" t="s">
        <v>1154</v>
      </c>
    </row>
    <row r="248" spans="1:23">
      <c r="A248" t="s">
        <v>1155</v>
      </c>
      <c r="B248" t="s">
        <v>925</v>
      </c>
      <c r="C248" t="s">
        <v>926</v>
      </c>
      <c r="D248" t="s">
        <v>27</v>
      </c>
      <c r="E248" t="s">
        <v>876</v>
      </c>
      <c r="F248" t="s">
        <v>29</v>
      </c>
      <c r="G248" t="s">
        <v>30</v>
      </c>
      <c r="H248" t="s">
        <v>927</v>
      </c>
      <c r="I248" t="s">
        <v>928</v>
      </c>
      <c r="J248" t="s">
        <v>1156</v>
      </c>
      <c r="K248" t="s">
        <v>930</v>
      </c>
      <c r="L248" t="s">
        <v>878</v>
      </c>
      <c r="M248" t="s">
        <v>1157</v>
      </c>
      <c r="P248" t="s">
        <v>98</v>
      </c>
      <c r="W248" t="s">
        <v>1158</v>
      </c>
    </row>
    <row r="249" spans="1:23">
      <c r="A249" t="s">
        <v>1159</v>
      </c>
      <c r="B249" t="s">
        <v>224</v>
      </c>
      <c r="C249" t="s">
        <v>288</v>
      </c>
      <c r="D249" t="s">
        <v>27</v>
      </c>
      <c r="E249" t="s">
        <v>876</v>
      </c>
      <c r="F249" t="s">
        <v>29</v>
      </c>
      <c r="G249" t="s">
        <v>30</v>
      </c>
      <c r="H249" t="s">
        <v>31</v>
      </c>
      <c r="I249" t="s">
        <v>32</v>
      </c>
      <c r="J249" t="s">
        <v>289</v>
      </c>
      <c r="K249" t="s">
        <v>34</v>
      </c>
      <c r="L249" t="s">
        <v>878</v>
      </c>
      <c r="M249" t="s">
        <v>290</v>
      </c>
      <c r="P249" t="s">
        <v>291</v>
      </c>
      <c r="W249" t="s">
        <v>1160</v>
      </c>
    </row>
    <row r="250" spans="1:23">
      <c r="A250" t="s">
        <v>1161</v>
      </c>
      <c r="B250" t="s">
        <v>224</v>
      </c>
      <c r="C250" t="s">
        <v>1128</v>
      </c>
      <c r="D250" t="s">
        <v>27</v>
      </c>
      <c r="E250" t="s">
        <v>876</v>
      </c>
      <c r="F250" t="s">
        <v>29</v>
      </c>
      <c r="G250" t="s">
        <v>30</v>
      </c>
      <c r="H250" t="s">
        <v>47</v>
      </c>
      <c r="I250" t="s">
        <v>48</v>
      </c>
      <c r="J250" t="s">
        <v>1131</v>
      </c>
      <c r="K250" t="s">
        <v>50</v>
      </c>
      <c r="L250" t="s">
        <v>878</v>
      </c>
      <c r="M250" t="s">
        <v>1132</v>
      </c>
      <c r="P250" t="s">
        <v>406</v>
      </c>
      <c r="W250" t="s">
        <v>1162</v>
      </c>
    </row>
    <row r="251" spans="1:23">
      <c r="A251" t="s">
        <v>1163</v>
      </c>
      <c r="B251" t="s">
        <v>224</v>
      </c>
      <c r="C251" t="s">
        <v>679</v>
      </c>
      <c r="D251" t="s">
        <v>27</v>
      </c>
      <c r="E251" t="s">
        <v>876</v>
      </c>
      <c r="F251" t="s">
        <v>29</v>
      </c>
      <c r="G251" t="s">
        <v>30</v>
      </c>
      <c r="H251" t="s">
        <v>31</v>
      </c>
      <c r="I251" t="s">
        <v>32</v>
      </c>
      <c r="J251" t="s">
        <v>134</v>
      </c>
      <c r="K251" t="s">
        <v>34</v>
      </c>
      <c r="L251" t="s">
        <v>878</v>
      </c>
      <c r="M251" t="s">
        <v>135</v>
      </c>
      <c r="P251" t="s">
        <v>136</v>
      </c>
      <c r="W251" t="s">
        <v>1164</v>
      </c>
    </row>
    <row r="252" spans="1:23">
      <c r="A252" t="s">
        <v>1165</v>
      </c>
      <c r="B252" t="s">
        <v>84</v>
      </c>
      <c r="C252" t="s">
        <v>875</v>
      </c>
      <c r="D252" t="s">
        <v>27</v>
      </c>
      <c r="E252" t="s">
        <v>876</v>
      </c>
      <c r="F252" t="s">
        <v>29</v>
      </c>
      <c r="G252" t="s">
        <v>30</v>
      </c>
      <c r="H252" t="s">
        <v>586</v>
      </c>
      <c r="I252" t="s">
        <v>587</v>
      </c>
      <c r="J252" t="s">
        <v>1069</v>
      </c>
      <c r="K252" t="s">
        <v>589</v>
      </c>
      <c r="L252" t="s">
        <v>878</v>
      </c>
      <c r="M252" t="s">
        <v>1070</v>
      </c>
      <c r="P252" t="s">
        <v>98</v>
      </c>
      <c r="W252" t="s">
        <v>1166</v>
      </c>
    </row>
    <row r="253" spans="1:23">
      <c r="A253" t="s">
        <v>1167</v>
      </c>
      <c r="B253" t="s">
        <v>469</v>
      </c>
      <c r="C253" t="s">
        <v>912</v>
      </c>
      <c r="D253" t="s">
        <v>27</v>
      </c>
      <c r="E253" t="s">
        <v>876</v>
      </c>
      <c r="F253" t="s">
        <v>29</v>
      </c>
      <c r="G253" t="s">
        <v>30</v>
      </c>
      <c r="H253" t="s">
        <v>1168</v>
      </c>
      <c r="I253" t="s">
        <v>1169</v>
      </c>
      <c r="J253" t="s">
        <v>1170</v>
      </c>
      <c r="K253" t="s">
        <v>1171</v>
      </c>
      <c r="L253" t="s">
        <v>878</v>
      </c>
      <c r="M253" t="s">
        <v>1172</v>
      </c>
      <c r="P253" t="s">
        <v>1173</v>
      </c>
      <c r="V253" t="s">
        <v>1174</v>
      </c>
      <c r="W253" t="s">
        <v>1175</v>
      </c>
    </row>
    <row r="254" spans="1:23">
      <c r="A254" t="s">
        <v>1176</v>
      </c>
      <c r="B254" t="s">
        <v>149</v>
      </c>
      <c r="C254" t="s">
        <v>1177</v>
      </c>
      <c r="D254" t="s">
        <v>27</v>
      </c>
      <c r="E254" t="s">
        <v>876</v>
      </c>
      <c r="F254" t="s">
        <v>29</v>
      </c>
      <c r="G254" t="s">
        <v>30</v>
      </c>
      <c r="H254" t="s">
        <v>31</v>
      </c>
      <c r="I254" t="s">
        <v>32</v>
      </c>
      <c r="J254" t="s">
        <v>167</v>
      </c>
      <c r="K254" t="s">
        <v>34</v>
      </c>
      <c r="L254" t="s">
        <v>878</v>
      </c>
      <c r="M254" t="s">
        <v>168</v>
      </c>
      <c r="P254" t="s">
        <v>136</v>
      </c>
      <c r="W254" t="s">
        <v>1178</v>
      </c>
    </row>
    <row r="255" spans="1:23">
      <c r="A255" t="s">
        <v>1179</v>
      </c>
      <c r="B255" t="s">
        <v>874</v>
      </c>
      <c r="C255" t="s">
        <v>875</v>
      </c>
      <c r="D255" t="s">
        <v>66</v>
      </c>
      <c r="E255" t="s">
        <v>876</v>
      </c>
      <c r="F255" t="s">
        <v>29</v>
      </c>
      <c r="G255" t="s">
        <v>30</v>
      </c>
      <c r="H255" t="s">
        <v>586</v>
      </c>
      <c r="I255" t="s">
        <v>587</v>
      </c>
      <c r="J255" t="s">
        <v>963</v>
      </c>
      <c r="K255" t="s">
        <v>589</v>
      </c>
      <c r="L255" t="s">
        <v>878</v>
      </c>
      <c r="M255" t="s">
        <v>964</v>
      </c>
      <c r="P255" t="s">
        <v>98</v>
      </c>
      <c r="W255" t="s">
        <v>1180</v>
      </c>
    </row>
    <row r="256" spans="1:23">
      <c r="A256" t="s">
        <v>1181</v>
      </c>
      <c r="B256" t="s">
        <v>78</v>
      </c>
      <c r="C256" t="s">
        <v>79</v>
      </c>
      <c r="D256" t="s">
        <v>27</v>
      </c>
      <c r="E256" t="s">
        <v>876</v>
      </c>
      <c r="F256" t="s">
        <v>29</v>
      </c>
      <c r="G256" t="s">
        <v>30</v>
      </c>
      <c r="H256" t="s">
        <v>67</v>
      </c>
      <c r="I256" t="s">
        <v>68</v>
      </c>
      <c r="J256" t="s">
        <v>69</v>
      </c>
      <c r="K256" t="s">
        <v>70</v>
      </c>
      <c r="L256" t="s">
        <v>878</v>
      </c>
      <c r="M256" t="s">
        <v>71</v>
      </c>
      <c r="P256" t="s">
        <v>72</v>
      </c>
      <c r="W256" t="s">
        <v>1182</v>
      </c>
    </row>
    <row r="257" spans="1:23">
      <c r="A257" t="s">
        <v>1183</v>
      </c>
      <c r="B257" t="s">
        <v>25</v>
      </c>
      <c r="C257" t="s">
        <v>515</v>
      </c>
      <c r="D257" t="s">
        <v>27</v>
      </c>
      <c r="E257" t="s">
        <v>876</v>
      </c>
      <c r="F257" t="s">
        <v>29</v>
      </c>
      <c r="G257" t="s">
        <v>30</v>
      </c>
      <c r="H257" t="s">
        <v>93</v>
      </c>
      <c r="I257" t="s">
        <v>94</v>
      </c>
      <c r="J257" t="s">
        <v>255</v>
      </c>
      <c r="K257" t="s">
        <v>96</v>
      </c>
      <c r="L257" t="s">
        <v>878</v>
      </c>
      <c r="M257" t="s">
        <v>256</v>
      </c>
      <c r="P257" t="s">
        <v>98</v>
      </c>
      <c r="W257" t="s">
        <v>1184</v>
      </c>
    </row>
    <row r="258" spans="1:23">
      <c r="A258" t="s">
        <v>1185</v>
      </c>
      <c r="B258" t="s">
        <v>132</v>
      </c>
      <c r="C258" t="s">
        <v>282</v>
      </c>
      <c r="D258" t="s">
        <v>66</v>
      </c>
      <c r="E258" t="s">
        <v>876</v>
      </c>
      <c r="F258" t="s">
        <v>29</v>
      </c>
      <c r="G258" t="s">
        <v>30</v>
      </c>
      <c r="H258" t="s">
        <v>47</v>
      </c>
      <c r="I258" t="s">
        <v>48</v>
      </c>
      <c r="J258" t="s">
        <v>1186</v>
      </c>
      <c r="K258" t="s">
        <v>50</v>
      </c>
      <c r="L258" t="s">
        <v>878</v>
      </c>
      <c r="M258" t="s">
        <v>1187</v>
      </c>
      <c r="P258" t="s">
        <v>406</v>
      </c>
      <c r="W258" t="s">
        <v>1188</v>
      </c>
    </row>
    <row r="259" spans="1:23">
      <c r="A259" t="s">
        <v>1189</v>
      </c>
      <c r="B259" t="s">
        <v>917</v>
      </c>
      <c r="C259" t="s">
        <v>1190</v>
      </c>
      <c r="D259" t="s">
        <v>66</v>
      </c>
      <c r="E259" t="s">
        <v>876</v>
      </c>
      <c r="F259" t="s">
        <v>29</v>
      </c>
      <c r="G259" t="s">
        <v>30</v>
      </c>
      <c r="H259" t="s">
        <v>67</v>
      </c>
      <c r="I259" t="s">
        <v>68</v>
      </c>
      <c r="J259" t="s">
        <v>476</v>
      </c>
      <c r="K259" t="s">
        <v>70</v>
      </c>
      <c r="L259" t="s">
        <v>878</v>
      </c>
      <c r="M259" t="s">
        <v>477</v>
      </c>
      <c r="P259" t="s">
        <v>72</v>
      </c>
      <c r="W259" t="s">
        <v>1191</v>
      </c>
    </row>
    <row r="260" spans="1:23">
      <c r="A260" t="s">
        <v>1192</v>
      </c>
      <c r="B260" t="s">
        <v>216</v>
      </c>
      <c r="C260" t="s">
        <v>1128</v>
      </c>
      <c r="D260" t="s">
        <v>27</v>
      </c>
      <c r="E260" t="s">
        <v>876</v>
      </c>
      <c r="F260" t="s">
        <v>29</v>
      </c>
      <c r="G260" t="s">
        <v>30</v>
      </c>
      <c r="H260" t="s">
        <v>657</v>
      </c>
      <c r="I260" t="s">
        <v>658</v>
      </c>
      <c r="J260" t="s">
        <v>1193</v>
      </c>
      <c r="K260" t="s">
        <v>660</v>
      </c>
      <c r="L260" t="s">
        <v>878</v>
      </c>
      <c r="M260" t="s">
        <v>1194</v>
      </c>
      <c r="P260" t="s">
        <v>1195</v>
      </c>
      <c r="W260" t="s">
        <v>1196</v>
      </c>
    </row>
    <row r="261" spans="1:23">
      <c r="A261" t="s">
        <v>1197</v>
      </c>
      <c r="B261" t="s">
        <v>224</v>
      </c>
      <c r="C261" t="s">
        <v>261</v>
      </c>
      <c r="D261" t="s">
        <v>27</v>
      </c>
      <c r="E261" t="s">
        <v>876</v>
      </c>
      <c r="F261" t="s">
        <v>29</v>
      </c>
      <c r="G261" t="s">
        <v>30</v>
      </c>
      <c r="H261" t="s">
        <v>31</v>
      </c>
      <c r="I261" t="s">
        <v>32</v>
      </c>
      <c r="J261" t="s">
        <v>167</v>
      </c>
      <c r="K261" t="s">
        <v>34</v>
      </c>
      <c r="L261" t="s">
        <v>878</v>
      </c>
      <c r="M261" t="s">
        <v>168</v>
      </c>
      <c r="P261" t="s">
        <v>136</v>
      </c>
      <c r="W261" t="s">
        <v>1198</v>
      </c>
    </row>
    <row r="262" spans="1:23">
      <c r="A262" t="s">
        <v>1199</v>
      </c>
      <c r="B262" t="s">
        <v>1200</v>
      </c>
      <c r="C262" t="s">
        <v>1201</v>
      </c>
      <c r="D262" t="s">
        <v>27</v>
      </c>
      <c r="E262" t="s">
        <v>876</v>
      </c>
      <c r="F262" t="s">
        <v>29</v>
      </c>
      <c r="G262" t="s">
        <v>30</v>
      </c>
      <c r="H262" t="s">
        <v>657</v>
      </c>
      <c r="I262" t="s">
        <v>658</v>
      </c>
      <c r="J262" t="s">
        <v>1193</v>
      </c>
      <c r="K262" t="s">
        <v>660</v>
      </c>
      <c r="L262" t="s">
        <v>878</v>
      </c>
      <c r="M262" t="s">
        <v>1194</v>
      </c>
      <c r="P262" t="s">
        <v>1195</v>
      </c>
      <c r="W262" t="s">
        <v>1202</v>
      </c>
    </row>
    <row r="263" spans="1:23" hidden="1">
      <c r="A263" t="s">
        <v>1203</v>
      </c>
      <c r="B263" t="s">
        <v>917</v>
      </c>
      <c r="C263" t="s">
        <v>1204</v>
      </c>
      <c r="D263" t="s">
        <v>66</v>
      </c>
      <c r="E263" t="s">
        <v>876</v>
      </c>
      <c r="F263" t="s">
        <v>489</v>
      </c>
      <c r="G263" t="s">
        <v>30</v>
      </c>
      <c r="H263" t="s">
        <v>67</v>
      </c>
      <c r="I263" t="s">
        <v>68</v>
      </c>
      <c r="J263" t="s">
        <v>490</v>
      </c>
      <c r="K263" t="s">
        <v>70</v>
      </c>
      <c r="L263" t="s">
        <v>894</v>
      </c>
      <c r="M263" t="s">
        <v>491</v>
      </c>
      <c r="N263" t="s">
        <v>492</v>
      </c>
      <c r="O263" t="s">
        <v>493</v>
      </c>
      <c r="P263" t="s">
        <v>72</v>
      </c>
      <c r="W263" t="s">
        <v>1205</v>
      </c>
    </row>
    <row r="264" spans="1:23">
      <c r="A264" t="s">
        <v>1206</v>
      </c>
      <c r="B264" t="s">
        <v>925</v>
      </c>
      <c r="C264" t="s">
        <v>875</v>
      </c>
      <c r="D264" t="s">
        <v>27</v>
      </c>
      <c r="E264" t="s">
        <v>876</v>
      </c>
      <c r="F264" t="s">
        <v>29</v>
      </c>
      <c r="G264" t="s">
        <v>30</v>
      </c>
      <c r="H264" t="s">
        <v>586</v>
      </c>
      <c r="I264" t="s">
        <v>587</v>
      </c>
      <c r="J264" t="s">
        <v>1124</v>
      </c>
      <c r="K264" t="s">
        <v>589</v>
      </c>
      <c r="L264" t="s">
        <v>878</v>
      </c>
      <c r="M264" t="s">
        <v>1125</v>
      </c>
      <c r="P264" t="s">
        <v>121</v>
      </c>
      <c r="W264" t="s">
        <v>1207</v>
      </c>
    </row>
    <row r="265" spans="1:23" hidden="1">
      <c r="A265" t="s">
        <v>1208</v>
      </c>
      <c r="B265" t="s">
        <v>84</v>
      </c>
      <c r="C265" t="s">
        <v>1209</v>
      </c>
      <c r="D265" t="s">
        <v>27</v>
      </c>
      <c r="E265" t="s">
        <v>876</v>
      </c>
      <c r="F265" t="s">
        <v>1004</v>
      </c>
      <c r="G265" t="s">
        <v>952</v>
      </c>
      <c r="H265" t="s">
        <v>1210</v>
      </c>
      <c r="K265" t="s">
        <v>1211</v>
      </c>
      <c r="L265" t="s">
        <v>878</v>
      </c>
      <c r="M265" t="s">
        <v>491</v>
      </c>
      <c r="P265" t="s">
        <v>491</v>
      </c>
      <c r="Q265" t="s">
        <v>1212</v>
      </c>
      <c r="W265" t="s">
        <v>1213</v>
      </c>
    </row>
    <row r="266" spans="1:23">
      <c r="A266" t="s">
        <v>1214</v>
      </c>
      <c r="B266" t="s">
        <v>247</v>
      </c>
      <c r="C266" t="s">
        <v>206</v>
      </c>
      <c r="D266" t="s">
        <v>27</v>
      </c>
      <c r="E266" t="s">
        <v>876</v>
      </c>
      <c r="F266" t="s">
        <v>29</v>
      </c>
      <c r="G266" t="s">
        <v>30</v>
      </c>
      <c r="H266" t="s">
        <v>47</v>
      </c>
      <c r="I266" t="s">
        <v>48</v>
      </c>
      <c r="J266" t="s">
        <v>1022</v>
      </c>
      <c r="K266" t="s">
        <v>50</v>
      </c>
      <c r="L266" t="s">
        <v>878</v>
      </c>
      <c r="M266" t="s">
        <v>1023</v>
      </c>
      <c r="P266" t="s">
        <v>60</v>
      </c>
      <c r="W266" t="s">
        <v>1215</v>
      </c>
    </row>
    <row r="267" spans="1:23">
      <c r="A267" t="s">
        <v>1216</v>
      </c>
      <c r="B267" t="s">
        <v>56</v>
      </c>
      <c r="C267" t="s">
        <v>1085</v>
      </c>
      <c r="D267" t="s">
        <v>27</v>
      </c>
      <c r="E267" t="s">
        <v>876</v>
      </c>
      <c r="F267" t="s">
        <v>29</v>
      </c>
      <c r="G267" t="s">
        <v>30</v>
      </c>
      <c r="H267" t="s">
        <v>93</v>
      </c>
      <c r="I267" t="s">
        <v>94</v>
      </c>
      <c r="J267" t="s">
        <v>352</v>
      </c>
      <c r="K267" t="s">
        <v>96</v>
      </c>
      <c r="L267" t="s">
        <v>878</v>
      </c>
      <c r="M267" t="s">
        <v>353</v>
      </c>
      <c r="P267" t="s">
        <v>98</v>
      </c>
      <c r="W267" t="s">
        <v>1217</v>
      </c>
    </row>
    <row r="268" spans="1:23">
      <c r="A268" t="s">
        <v>1218</v>
      </c>
      <c r="B268" t="s">
        <v>56</v>
      </c>
      <c r="C268" t="s">
        <v>92</v>
      </c>
      <c r="D268" t="s">
        <v>27</v>
      </c>
      <c r="E268" t="s">
        <v>876</v>
      </c>
      <c r="F268" t="s">
        <v>29</v>
      </c>
      <c r="G268" t="s">
        <v>30</v>
      </c>
      <c r="H268" t="s">
        <v>93</v>
      </c>
      <c r="I268" t="s">
        <v>94</v>
      </c>
      <c r="J268" t="s">
        <v>295</v>
      </c>
      <c r="K268" t="s">
        <v>96</v>
      </c>
      <c r="L268" t="s">
        <v>878</v>
      </c>
      <c r="M268" t="s">
        <v>296</v>
      </c>
      <c r="P268" t="s">
        <v>98</v>
      </c>
      <c r="W268" t="s">
        <v>1219</v>
      </c>
    </row>
    <row r="269" spans="1:23">
      <c r="A269" t="s">
        <v>1220</v>
      </c>
      <c r="B269" t="s">
        <v>1040</v>
      </c>
      <c r="C269" t="s">
        <v>1221</v>
      </c>
      <c r="D269" t="s">
        <v>27</v>
      </c>
      <c r="E269" t="s">
        <v>876</v>
      </c>
      <c r="F269" t="s">
        <v>29</v>
      </c>
      <c r="G269" t="s">
        <v>30</v>
      </c>
      <c r="H269" t="s">
        <v>657</v>
      </c>
      <c r="I269" t="s">
        <v>658</v>
      </c>
      <c r="J269" t="s">
        <v>659</v>
      </c>
      <c r="K269" t="s">
        <v>660</v>
      </c>
      <c r="L269" t="s">
        <v>878</v>
      </c>
      <c r="M269" t="s">
        <v>661</v>
      </c>
      <c r="P269" t="s">
        <v>662</v>
      </c>
      <c r="W269" t="s">
        <v>1222</v>
      </c>
    </row>
    <row r="270" spans="1:23" hidden="1">
      <c r="A270" t="s">
        <v>1223</v>
      </c>
      <c r="B270" t="s">
        <v>78</v>
      </c>
      <c r="C270" t="s">
        <v>797</v>
      </c>
      <c r="D270" t="s">
        <v>27</v>
      </c>
      <c r="E270" t="s">
        <v>876</v>
      </c>
      <c r="F270" t="s">
        <v>489</v>
      </c>
      <c r="G270" t="s">
        <v>30</v>
      </c>
      <c r="H270" t="s">
        <v>67</v>
      </c>
      <c r="I270" t="s">
        <v>68</v>
      </c>
      <c r="J270" t="s">
        <v>490</v>
      </c>
      <c r="K270" t="s">
        <v>70</v>
      </c>
      <c r="L270" t="s">
        <v>878</v>
      </c>
      <c r="M270" t="s">
        <v>491</v>
      </c>
      <c r="N270" t="s">
        <v>492</v>
      </c>
      <c r="O270" t="s">
        <v>493</v>
      </c>
      <c r="P270" t="s">
        <v>72</v>
      </c>
      <c r="W270" t="s">
        <v>1224</v>
      </c>
    </row>
    <row r="271" spans="1:23">
      <c r="A271" t="s">
        <v>1225</v>
      </c>
      <c r="B271" t="s">
        <v>132</v>
      </c>
      <c r="C271" t="s">
        <v>1226</v>
      </c>
      <c r="D271" t="s">
        <v>66</v>
      </c>
      <c r="E271" t="s">
        <v>876</v>
      </c>
      <c r="F271" t="s">
        <v>413</v>
      </c>
      <c r="G271" t="s">
        <v>30</v>
      </c>
      <c r="H271" t="s">
        <v>31</v>
      </c>
      <c r="I271" t="s">
        <v>32</v>
      </c>
      <c r="J271" t="s">
        <v>134</v>
      </c>
      <c r="K271" t="s">
        <v>34</v>
      </c>
      <c r="L271" t="s">
        <v>878</v>
      </c>
      <c r="M271" t="s">
        <v>135</v>
      </c>
      <c r="P271" t="s">
        <v>136</v>
      </c>
      <c r="W271" t="s">
        <v>1227</v>
      </c>
    </row>
    <row r="272" spans="1:23">
      <c r="A272" t="s">
        <v>1228</v>
      </c>
      <c r="B272" t="s">
        <v>224</v>
      </c>
      <c r="C272" t="s">
        <v>784</v>
      </c>
      <c r="D272" t="s">
        <v>27</v>
      </c>
      <c r="E272" t="s">
        <v>876</v>
      </c>
      <c r="F272" t="s">
        <v>29</v>
      </c>
      <c r="G272" t="s">
        <v>30</v>
      </c>
      <c r="H272" t="s">
        <v>657</v>
      </c>
      <c r="I272" t="s">
        <v>658</v>
      </c>
      <c r="J272" t="s">
        <v>1229</v>
      </c>
      <c r="K272" t="s">
        <v>660</v>
      </c>
      <c r="L272" t="s">
        <v>878</v>
      </c>
      <c r="M272" t="s">
        <v>1230</v>
      </c>
      <c r="P272" t="s">
        <v>662</v>
      </c>
      <c r="W272" t="s">
        <v>1231</v>
      </c>
    </row>
    <row r="273" spans="1:23">
      <c r="A273" t="s">
        <v>1232</v>
      </c>
      <c r="B273" t="s">
        <v>64</v>
      </c>
      <c r="C273" t="s">
        <v>65</v>
      </c>
      <c r="D273" t="s">
        <v>66</v>
      </c>
      <c r="E273" t="s">
        <v>876</v>
      </c>
      <c r="F273" t="s">
        <v>29</v>
      </c>
      <c r="G273" t="s">
        <v>30</v>
      </c>
      <c r="H273" t="s">
        <v>67</v>
      </c>
      <c r="I273" t="s">
        <v>68</v>
      </c>
      <c r="J273" t="s">
        <v>69</v>
      </c>
      <c r="K273" t="s">
        <v>70</v>
      </c>
      <c r="L273" t="s">
        <v>878</v>
      </c>
      <c r="M273" t="s">
        <v>71</v>
      </c>
      <c r="P273" t="s">
        <v>72</v>
      </c>
      <c r="W273" t="s">
        <v>1233</v>
      </c>
    </row>
    <row r="274" spans="1:23">
      <c r="A274" t="s">
        <v>1234</v>
      </c>
      <c r="B274" t="s">
        <v>84</v>
      </c>
      <c r="C274" t="s">
        <v>875</v>
      </c>
      <c r="D274" t="s">
        <v>27</v>
      </c>
      <c r="E274" t="s">
        <v>876</v>
      </c>
      <c r="F274" t="s">
        <v>29</v>
      </c>
      <c r="G274" t="s">
        <v>30</v>
      </c>
      <c r="H274" t="s">
        <v>586</v>
      </c>
      <c r="I274" t="s">
        <v>587</v>
      </c>
      <c r="J274" t="s">
        <v>1059</v>
      </c>
      <c r="K274" t="s">
        <v>589</v>
      </c>
      <c r="L274" t="s">
        <v>878</v>
      </c>
      <c r="M274" t="s">
        <v>1060</v>
      </c>
      <c r="P274" t="s">
        <v>98</v>
      </c>
      <c r="W274" t="s">
        <v>1235</v>
      </c>
    </row>
    <row r="275" spans="1:23">
      <c r="A275" t="s">
        <v>1236</v>
      </c>
      <c r="B275" t="s">
        <v>224</v>
      </c>
      <c r="C275" t="s">
        <v>1085</v>
      </c>
      <c r="D275" t="s">
        <v>27</v>
      </c>
      <c r="E275" t="s">
        <v>876</v>
      </c>
      <c r="F275" t="s">
        <v>29</v>
      </c>
      <c r="G275" t="s">
        <v>30</v>
      </c>
      <c r="H275" t="s">
        <v>47</v>
      </c>
      <c r="I275" t="s">
        <v>48</v>
      </c>
      <c r="J275" t="s">
        <v>1237</v>
      </c>
      <c r="K275" t="s">
        <v>50</v>
      </c>
      <c r="L275" t="s">
        <v>878</v>
      </c>
      <c r="M275" t="s">
        <v>1238</v>
      </c>
      <c r="P275" t="s">
        <v>60</v>
      </c>
      <c r="W275" t="s">
        <v>1239</v>
      </c>
    </row>
    <row r="276" spans="1:23">
      <c r="A276" t="s">
        <v>1240</v>
      </c>
      <c r="B276" t="s">
        <v>64</v>
      </c>
      <c r="C276" t="s">
        <v>57</v>
      </c>
      <c r="D276" t="s">
        <v>66</v>
      </c>
      <c r="E276" t="s">
        <v>876</v>
      </c>
      <c r="F276" t="s">
        <v>29</v>
      </c>
      <c r="G276" t="s">
        <v>30</v>
      </c>
      <c r="H276" t="s">
        <v>67</v>
      </c>
      <c r="I276" t="s">
        <v>68</v>
      </c>
      <c r="J276" t="s">
        <v>113</v>
      </c>
      <c r="K276" t="s">
        <v>70</v>
      </c>
      <c r="L276" t="s">
        <v>878</v>
      </c>
      <c r="M276" t="s">
        <v>114</v>
      </c>
      <c r="P276" t="s">
        <v>72</v>
      </c>
      <c r="W276" t="s">
        <v>1241</v>
      </c>
    </row>
    <row r="277" spans="1:23" hidden="1">
      <c r="A277" t="s">
        <v>1242</v>
      </c>
      <c r="B277" t="s">
        <v>874</v>
      </c>
      <c r="C277" t="s">
        <v>1243</v>
      </c>
      <c r="D277" t="s">
        <v>66</v>
      </c>
      <c r="E277" t="s">
        <v>876</v>
      </c>
      <c r="F277" t="s">
        <v>489</v>
      </c>
      <c r="G277" t="s">
        <v>30</v>
      </c>
      <c r="H277" t="s">
        <v>67</v>
      </c>
      <c r="I277" t="s">
        <v>68</v>
      </c>
      <c r="J277" t="s">
        <v>490</v>
      </c>
      <c r="K277" t="s">
        <v>70</v>
      </c>
      <c r="L277" t="s">
        <v>878</v>
      </c>
      <c r="M277" t="s">
        <v>491</v>
      </c>
      <c r="N277" t="s">
        <v>492</v>
      </c>
      <c r="O277" t="s">
        <v>493</v>
      </c>
      <c r="P277" t="s">
        <v>72</v>
      </c>
      <c r="W277" t="s">
        <v>1244</v>
      </c>
    </row>
    <row r="278" spans="1:23">
      <c r="A278" t="s">
        <v>1245</v>
      </c>
      <c r="B278" t="s">
        <v>224</v>
      </c>
      <c r="C278" t="s">
        <v>648</v>
      </c>
      <c r="D278" t="s">
        <v>27</v>
      </c>
      <c r="E278" t="s">
        <v>876</v>
      </c>
      <c r="F278" t="s">
        <v>29</v>
      </c>
      <c r="G278" t="s">
        <v>30</v>
      </c>
      <c r="H278" t="s">
        <v>47</v>
      </c>
      <c r="I278" t="s">
        <v>48</v>
      </c>
      <c r="J278" t="s">
        <v>913</v>
      </c>
      <c r="K278" t="s">
        <v>50</v>
      </c>
      <c r="L278" t="s">
        <v>878</v>
      </c>
      <c r="M278" t="s">
        <v>914</v>
      </c>
      <c r="P278" t="s">
        <v>52</v>
      </c>
      <c r="W278" t="s">
        <v>1246</v>
      </c>
    </row>
    <row r="279" spans="1:23">
      <c r="A279" t="s">
        <v>1247</v>
      </c>
      <c r="B279" t="s">
        <v>84</v>
      </c>
      <c r="C279" t="s">
        <v>875</v>
      </c>
      <c r="D279" t="s">
        <v>27</v>
      </c>
      <c r="E279" t="s">
        <v>876</v>
      </c>
      <c r="F279" t="s">
        <v>29</v>
      </c>
      <c r="G279" t="s">
        <v>30</v>
      </c>
      <c r="H279" t="s">
        <v>586</v>
      </c>
      <c r="I279" t="s">
        <v>587</v>
      </c>
      <c r="J279" t="s">
        <v>1248</v>
      </c>
      <c r="K279" t="s">
        <v>589</v>
      </c>
      <c r="L279" t="s">
        <v>878</v>
      </c>
      <c r="M279" t="s">
        <v>1249</v>
      </c>
      <c r="P279" t="s">
        <v>121</v>
      </c>
      <c r="W279" t="s">
        <v>1250</v>
      </c>
    </row>
    <row r="280" spans="1:23">
      <c r="A280" t="s">
        <v>1251</v>
      </c>
      <c r="B280" t="s">
        <v>141</v>
      </c>
      <c r="C280" t="s">
        <v>875</v>
      </c>
      <c r="D280" t="s">
        <v>27</v>
      </c>
      <c r="E280" t="s">
        <v>876</v>
      </c>
      <c r="F280" t="s">
        <v>29</v>
      </c>
      <c r="G280" t="s">
        <v>30</v>
      </c>
      <c r="H280" t="s">
        <v>586</v>
      </c>
      <c r="I280" t="s">
        <v>587</v>
      </c>
      <c r="J280" t="s">
        <v>884</v>
      </c>
      <c r="K280" t="s">
        <v>589</v>
      </c>
      <c r="L280" t="s">
        <v>878</v>
      </c>
      <c r="M280" t="s">
        <v>885</v>
      </c>
      <c r="P280" t="s">
        <v>121</v>
      </c>
      <c r="W280" t="s">
        <v>1252</v>
      </c>
    </row>
    <row r="281" spans="1:23">
      <c r="A281" t="s">
        <v>1253</v>
      </c>
      <c r="B281" t="s">
        <v>925</v>
      </c>
      <c r="C281" t="s">
        <v>875</v>
      </c>
      <c r="D281" t="s">
        <v>27</v>
      </c>
      <c r="E281" t="s">
        <v>876</v>
      </c>
      <c r="F281" t="s">
        <v>29</v>
      </c>
      <c r="G281" t="s">
        <v>30</v>
      </c>
      <c r="H281" t="s">
        <v>586</v>
      </c>
      <c r="I281" t="s">
        <v>587</v>
      </c>
      <c r="J281" t="s">
        <v>1059</v>
      </c>
      <c r="K281" t="s">
        <v>589</v>
      </c>
      <c r="L281" t="s">
        <v>878</v>
      </c>
      <c r="M281" t="s">
        <v>1060</v>
      </c>
      <c r="P281" t="s">
        <v>98</v>
      </c>
      <c r="W281" t="s">
        <v>1254</v>
      </c>
    </row>
    <row r="282" spans="1:23">
      <c r="A282" t="s">
        <v>1255</v>
      </c>
      <c r="B282" t="s">
        <v>917</v>
      </c>
      <c r="C282" t="s">
        <v>1256</v>
      </c>
      <c r="D282" t="s">
        <v>66</v>
      </c>
      <c r="E282" t="s">
        <v>876</v>
      </c>
      <c r="F282" t="s">
        <v>29</v>
      </c>
      <c r="G282" t="s">
        <v>30</v>
      </c>
      <c r="H282" t="s">
        <v>67</v>
      </c>
      <c r="I282" t="s">
        <v>68</v>
      </c>
      <c r="J282" t="s">
        <v>439</v>
      </c>
      <c r="K282" t="s">
        <v>70</v>
      </c>
      <c r="L282" t="s">
        <v>878</v>
      </c>
      <c r="M282" t="s">
        <v>440</v>
      </c>
      <c r="P282" t="s">
        <v>72</v>
      </c>
      <c r="W282" t="s">
        <v>1257</v>
      </c>
    </row>
    <row r="283" spans="1:23" hidden="1">
      <c r="A283" t="s">
        <v>1258</v>
      </c>
      <c r="B283" t="s">
        <v>1259</v>
      </c>
      <c r="C283" t="s">
        <v>1260</v>
      </c>
      <c r="D283" t="s">
        <v>66</v>
      </c>
      <c r="E283" t="s">
        <v>876</v>
      </c>
      <c r="F283" t="s">
        <v>1261</v>
      </c>
      <c r="G283" t="s">
        <v>952</v>
      </c>
      <c r="H283" t="s">
        <v>1262</v>
      </c>
      <c r="I283" t="s">
        <v>1263</v>
      </c>
      <c r="K283" t="s">
        <v>1264</v>
      </c>
      <c r="L283" t="s">
        <v>878</v>
      </c>
      <c r="M283" t="s">
        <v>491</v>
      </c>
      <c r="P283" t="s">
        <v>491</v>
      </c>
      <c r="Q283" t="s">
        <v>1265</v>
      </c>
      <c r="W283" t="s">
        <v>1266</v>
      </c>
    </row>
    <row r="284" spans="1:23">
      <c r="A284" t="s">
        <v>1267</v>
      </c>
      <c r="B284" t="s">
        <v>45</v>
      </c>
      <c r="C284" t="s">
        <v>403</v>
      </c>
      <c r="D284" t="s">
        <v>66</v>
      </c>
      <c r="E284" t="s">
        <v>876</v>
      </c>
      <c r="F284" t="s">
        <v>29</v>
      </c>
      <c r="G284" t="s">
        <v>30</v>
      </c>
      <c r="H284" t="s">
        <v>93</v>
      </c>
      <c r="I284" t="s">
        <v>94</v>
      </c>
      <c r="J284" t="s">
        <v>255</v>
      </c>
      <c r="K284" t="s">
        <v>96</v>
      </c>
      <c r="L284" t="s">
        <v>878</v>
      </c>
      <c r="M284" t="s">
        <v>256</v>
      </c>
      <c r="P284" t="s">
        <v>98</v>
      </c>
      <c r="W284" t="s">
        <v>1268</v>
      </c>
    </row>
    <row r="285" spans="1:23">
      <c r="A285" t="s">
        <v>1269</v>
      </c>
      <c r="B285" t="s">
        <v>132</v>
      </c>
      <c r="C285" t="s">
        <v>1270</v>
      </c>
      <c r="D285" t="s">
        <v>66</v>
      </c>
      <c r="E285" t="s">
        <v>876</v>
      </c>
      <c r="F285" t="s">
        <v>29</v>
      </c>
      <c r="G285" t="s">
        <v>30</v>
      </c>
      <c r="H285" t="s">
        <v>31</v>
      </c>
      <c r="I285" t="s">
        <v>32</v>
      </c>
      <c r="J285" t="s">
        <v>134</v>
      </c>
      <c r="K285" t="s">
        <v>34</v>
      </c>
      <c r="L285" t="s">
        <v>878</v>
      </c>
      <c r="M285" t="s">
        <v>135</v>
      </c>
      <c r="P285" t="s">
        <v>136</v>
      </c>
      <c r="W285" t="s">
        <v>1271</v>
      </c>
    </row>
    <row r="286" spans="1:23">
      <c r="A286" t="s">
        <v>1272</v>
      </c>
      <c r="B286" t="s">
        <v>874</v>
      </c>
      <c r="C286" t="s">
        <v>603</v>
      </c>
      <c r="D286" t="s">
        <v>66</v>
      </c>
      <c r="E286" t="s">
        <v>876</v>
      </c>
      <c r="F286" t="s">
        <v>29</v>
      </c>
      <c r="G286" t="s">
        <v>30</v>
      </c>
      <c r="H286" t="s">
        <v>93</v>
      </c>
      <c r="I286" t="s">
        <v>94</v>
      </c>
      <c r="J286" t="s">
        <v>683</v>
      </c>
      <c r="K286" t="s">
        <v>96</v>
      </c>
      <c r="L286" t="s">
        <v>878</v>
      </c>
      <c r="M286" t="s">
        <v>684</v>
      </c>
      <c r="P286" t="s">
        <v>98</v>
      </c>
      <c r="W286" t="s">
        <v>1273</v>
      </c>
    </row>
    <row r="287" spans="1:23">
      <c r="A287" t="s">
        <v>1274</v>
      </c>
      <c r="B287" t="s">
        <v>1259</v>
      </c>
      <c r="C287" t="s">
        <v>912</v>
      </c>
      <c r="D287" t="s">
        <v>27</v>
      </c>
      <c r="E287" t="s">
        <v>876</v>
      </c>
      <c r="F287" t="s">
        <v>29</v>
      </c>
      <c r="G287" t="s">
        <v>30</v>
      </c>
      <c r="H287" t="s">
        <v>47</v>
      </c>
      <c r="I287" t="s">
        <v>48</v>
      </c>
      <c r="J287" t="s">
        <v>1114</v>
      </c>
      <c r="K287" t="s">
        <v>50</v>
      </c>
      <c r="L287" t="s">
        <v>878</v>
      </c>
      <c r="M287" t="s">
        <v>1115</v>
      </c>
      <c r="P287" t="s">
        <v>406</v>
      </c>
      <c r="W287" t="s">
        <v>1275</v>
      </c>
    </row>
    <row r="288" spans="1:23">
      <c r="A288" t="s">
        <v>1276</v>
      </c>
      <c r="B288" t="s">
        <v>171</v>
      </c>
      <c r="C288" t="s">
        <v>154</v>
      </c>
      <c r="D288" t="s">
        <v>27</v>
      </c>
      <c r="E288" t="s">
        <v>876</v>
      </c>
      <c r="F288" t="s">
        <v>29</v>
      </c>
      <c r="G288" t="s">
        <v>30</v>
      </c>
      <c r="H288" t="s">
        <v>975</v>
      </c>
      <c r="I288" t="s">
        <v>976</v>
      </c>
      <c r="J288" t="s">
        <v>1277</v>
      </c>
      <c r="K288" t="s">
        <v>978</v>
      </c>
      <c r="L288" t="s">
        <v>878</v>
      </c>
      <c r="M288" t="s">
        <v>1278</v>
      </c>
      <c r="P288" t="s">
        <v>980</v>
      </c>
      <c r="W288" t="s">
        <v>1279</v>
      </c>
    </row>
    <row r="289" spans="1:23">
      <c r="A289" t="s">
        <v>1280</v>
      </c>
      <c r="B289" t="s">
        <v>64</v>
      </c>
      <c r="C289" t="s">
        <v>778</v>
      </c>
      <c r="D289" t="s">
        <v>66</v>
      </c>
      <c r="E289" t="s">
        <v>876</v>
      </c>
      <c r="F289" t="s">
        <v>29</v>
      </c>
      <c r="G289" t="s">
        <v>30</v>
      </c>
      <c r="H289" t="s">
        <v>67</v>
      </c>
      <c r="I289" t="s">
        <v>68</v>
      </c>
      <c r="J289" t="s">
        <v>439</v>
      </c>
      <c r="K289" t="s">
        <v>70</v>
      </c>
      <c r="L289" t="s">
        <v>878</v>
      </c>
      <c r="M289" t="s">
        <v>440</v>
      </c>
      <c r="P289" t="s">
        <v>72</v>
      </c>
      <c r="W289" t="s">
        <v>1281</v>
      </c>
    </row>
    <row r="290" spans="1:23">
      <c r="A290" t="s">
        <v>1282</v>
      </c>
      <c r="B290" t="s">
        <v>132</v>
      </c>
      <c r="C290" t="s">
        <v>1283</v>
      </c>
      <c r="D290" t="s">
        <v>66</v>
      </c>
      <c r="E290" t="s">
        <v>876</v>
      </c>
      <c r="F290" t="s">
        <v>29</v>
      </c>
      <c r="G290" t="s">
        <v>30</v>
      </c>
      <c r="H290" t="s">
        <v>31</v>
      </c>
      <c r="I290" t="s">
        <v>32</v>
      </c>
      <c r="J290" t="s">
        <v>161</v>
      </c>
      <c r="K290" t="s">
        <v>34</v>
      </c>
      <c r="L290" t="s">
        <v>878</v>
      </c>
      <c r="M290" t="s">
        <v>162</v>
      </c>
      <c r="P290" t="s">
        <v>36</v>
      </c>
      <c r="W290" t="s">
        <v>1284</v>
      </c>
    </row>
    <row r="291" spans="1:23">
      <c r="A291" t="s">
        <v>1285</v>
      </c>
      <c r="B291" t="s">
        <v>224</v>
      </c>
      <c r="C291" t="s">
        <v>648</v>
      </c>
      <c r="D291" t="s">
        <v>27</v>
      </c>
      <c r="E291" t="s">
        <v>876</v>
      </c>
      <c r="F291" t="s">
        <v>29</v>
      </c>
      <c r="G291" t="s">
        <v>30</v>
      </c>
      <c r="H291" t="s">
        <v>47</v>
      </c>
      <c r="I291" t="s">
        <v>48</v>
      </c>
      <c r="J291" t="s">
        <v>86</v>
      </c>
      <c r="K291" t="s">
        <v>50</v>
      </c>
      <c r="L291" t="s">
        <v>878</v>
      </c>
      <c r="M291" t="s">
        <v>87</v>
      </c>
      <c r="P291" t="s">
        <v>52</v>
      </c>
      <c r="W291" t="s">
        <v>1286</v>
      </c>
    </row>
    <row r="292" spans="1:23">
      <c r="A292" t="s">
        <v>1287</v>
      </c>
      <c r="B292" t="s">
        <v>224</v>
      </c>
      <c r="C292" t="s">
        <v>744</v>
      </c>
      <c r="D292" t="s">
        <v>27</v>
      </c>
      <c r="E292" t="s">
        <v>876</v>
      </c>
      <c r="F292" t="s">
        <v>29</v>
      </c>
      <c r="G292" t="s">
        <v>30</v>
      </c>
      <c r="H292" t="s">
        <v>31</v>
      </c>
      <c r="I292" t="s">
        <v>32</v>
      </c>
      <c r="J292" t="s">
        <v>762</v>
      </c>
      <c r="K292" t="s">
        <v>34</v>
      </c>
      <c r="L292" t="s">
        <v>878</v>
      </c>
      <c r="M292" t="s">
        <v>763</v>
      </c>
      <c r="P292" t="s">
        <v>36</v>
      </c>
      <c r="W292" t="s">
        <v>1288</v>
      </c>
    </row>
    <row r="293" spans="1:23">
      <c r="A293" t="s">
        <v>1289</v>
      </c>
      <c r="B293" t="s">
        <v>64</v>
      </c>
      <c r="C293" t="s">
        <v>669</v>
      </c>
      <c r="D293" t="s">
        <v>66</v>
      </c>
      <c r="E293" t="s">
        <v>876</v>
      </c>
      <c r="F293" t="s">
        <v>29</v>
      </c>
      <c r="G293" t="s">
        <v>30</v>
      </c>
      <c r="H293" t="s">
        <v>67</v>
      </c>
      <c r="I293" t="s">
        <v>68</v>
      </c>
      <c r="J293" t="s">
        <v>670</v>
      </c>
      <c r="K293" t="s">
        <v>70</v>
      </c>
      <c r="L293" t="s">
        <v>878</v>
      </c>
      <c r="M293" t="s">
        <v>671</v>
      </c>
      <c r="P293" t="s">
        <v>671</v>
      </c>
      <c r="W293" t="s">
        <v>1290</v>
      </c>
    </row>
    <row r="294" spans="1:23">
      <c r="A294" t="s">
        <v>1291</v>
      </c>
      <c r="B294" t="s">
        <v>78</v>
      </c>
      <c r="C294" t="s">
        <v>1292</v>
      </c>
      <c r="D294" t="s">
        <v>27</v>
      </c>
      <c r="E294" t="s">
        <v>876</v>
      </c>
      <c r="F294" t="s">
        <v>29</v>
      </c>
      <c r="G294" t="s">
        <v>30</v>
      </c>
      <c r="H294" t="s">
        <v>93</v>
      </c>
      <c r="I294" t="s">
        <v>94</v>
      </c>
      <c r="J294" t="s">
        <v>155</v>
      </c>
      <c r="K294" t="s">
        <v>96</v>
      </c>
      <c r="L294" t="s">
        <v>878</v>
      </c>
      <c r="M294" t="s">
        <v>156</v>
      </c>
      <c r="P294" t="s">
        <v>121</v>
      </c>
      <c r="W294" t="s">
        <v>1293</v>
      </c>
    </row>
    <row r="295" spans="1:23">
      <c r="A295" t="s">
        <v>1294</v>
      </c>
      <c r="B295" t="s">
        <v>469</v>
      </c>
      <c r="C295" t="s">
        <v>1295</v>
      </c>
      <c r="D295" t="s">
        <v>27</v>
      </c>
      <c r="E295" t="s">
        <v>876</v>
      </c>
      <c r="F295" t="s">
        <v>29</v>
      </c>
      <c r="G295" t="s">
        <v>30</v>
      </c>
      <c r="H295" t="s">
        <v>93</v>
      </c>
      <c r="I295" t="s">
        <v>94</v>
      </c>
      <c r="J295" t="s">
        <v>295</v>
      </c>
      <c r="K295" t="s">
        <v>96</v>
      </c>
      <c r="L295" t="s">
        <v>878</v>
      </c>
      <c r="M295" t="s">
        <v>296</v>
      </c>
      <c r="P295" t="s">
        <v>98</v>
      </c>
      <c r="W295" t="s">
        <v>1296</v>
      </c>
    </row>
    <row r="296" spans="1:23">
      <c r="A296" t="s">
        <v>1297</v>
      </c>
      <c r="B296" t="s">
        <v>917</v>
      </c>
      <c r="C296" t="s">
        <v>502</v>
      </c>
      <c r="D296" t="s">
        <v>27</v>
      </c>
      <c r="E296" t="s">
        <v>876</v>
      </c>
      <c r="F296" t="s">
        <v>29</v>
      </c>
      <c r="G296" t="s">
        <v>30</v>
      </c>
      <c r="H296" t="s">
        <v>93</v>
      </c>
      <c r="I296" t="s">
        <v>94</v>
      </c>
      <c r="J296" t="s">
        <v>266</v>
      </c>
      <c r="K296" t="s">
        <v>96</v>
      </c>
      <c r="L296" t="s">
        <v>894</v>
      </c>
      <c r="M296" t="s">
        <v>267</v>
      </c>
      <c r="P296" t="s">
        <v>98</v>
      </c>
      <c r="W296" t="s">
        <v>1298</v>
      </c>
    </row>
    <row r="297" spans="1:23">
      <c r="A297" t="s">
        <v>1299</v>
      </c>
      <c r="B297" t="s">
        <v>141</v>
      </c>
      <c r="C297" t="s">
        <v>875</v>
      </c>
      <c r="D297" t="s">
        <v>27</v>
      </c>
      <c r="E297" t="s">
        <v>876</v>
      </c>
      <c r="F297" t="s">
        <v>29</v>
      </c>
      <c r="G297" t="s">
        <v>30</v>
      </c>
      <c r="H297" t="s">
        <v>586</v>
      </c>
      <c r="I297" t="s">
        <v>587</v>
      </c>
      <c r="J297" t="s">
        <v>939</v>
      </c>
      <c r="K297" t="s">
        <v>589</v>
      </c>
      <c r="L297" t="s">
        <v>878</v>
      </c>
      <c r="M297" t="s">
        <v>940</v>
      </c>
      <c r="P297" t="s">
        <v>121</v>
      </c>
      <c r="W297" t="s">
        <v>1300</v>
      </c>
    </row>
    <row r="298" spans="1:23">
      <c r="A298" t="s">
        <v>1301</v>
      </c>
      <c r="B298" t="s">
        <v>149</v>
      </c>
      <c r="C298" t="s">
        <v>1302</v>
      </c>
      <c r="D298" t="s">
        <v>27</v>
      </c>
      <c r="E298" t="s">
        <v>876</v>
      </c>
      <c r="F298" t="s">
        <v>413</v>
      </c>
      <c r="G298" t="s">
        <v>30</v>
      </c>
      <c r="H298" t="s">
        <v>836</v>
      </c>
      <c r="I298" t="s">
        <v>837</v>
      </c>
      <c r="J298" t="s">
        <v>838</v>
      </c>
      <c r="K298" t="s">
        <v>839</v>
      </c>
      <c r="L298" t="s">
        <v>878</v>
      </c>
      <c r="M298" t="s">
        <v>840</v>
      </c>
      <c r="P298" t="s">
        <v>841</v>
      </c>
      <c r="W298" t="s">
        <v>1303</v>
      </c>
    </row>
    <row r="299" spans="1:23">
      <c r="A299" t="s">
        <v>1304</v>
      </c>
      <c r="B299" t="s">
        <v>149</v>
      </c>
      <c r="C299" t="s">
        <v>628</v>
      </c>
      <c r="D299" t="s">
        <v>27</v>
      </c>
      <c r="E299" t="s">
        <v>876</v>
      </c>
      <c r="F299" t="s">
        <v>29</v>
      </c>
      <c r="G299" t="s">
        <v>30</v>
      </c>
      <c r="H299" t="s">
        <v>31</v>
      </c>
      <c r="I299" t="s">
        <v>32</v>
      </c>
      <c r="J299" t="s">
        <v>249</v>
      </c>
      <c r="K299" t="s">
        <v>34</v>
      </c>
      <c r="L299" t="s">
        <v>878</v>
      </c>
      <c r="M299" t="s">
        <v>250</v>
      </c>
      <c r="P299" t="s">
        <v>136</v>
      </c>
      <c r="W299" t="s">
        <v>1305</v>
      </c>
    </row>
    <row r="300" spans="1:23">
      <c r="A300" t="s">
        <v>1306</v>
      </c>
      <c r="B300" t="s">
        <v>56</v>
      </c>
      <c r="C300" t="s">
        <v>875</v>
      </c>
      <c r="D300" t="s">
        <v>27</v>
      </c>
      <c r="E300" t="s">
        <v>876</v>
      </c>
      <c r="F300" t="s">
        <v>29</v>
      </c>
      <c r="G300" t="s">
        <v>30</v>
      </c>
      <c r="H300" t="s">
        <v>586</v>
      </c>
      <c r="I300" t="s">
        <v>587</v>
      </c>
      <c r="J300" t="s">
        <v>1059</v>
      </c>
      <c r="K300" t="s">
        <v>589</v>
      </c>
      <c r="L300" t="s">
        <v>878</v>
      </c>
      <c r="M300" t="s">
        <v>1060</v>
      </c>
      <c r="P300" t="s">
        <v>98</v>
      </c>
      <c r="W300" t="s">
        <v>1307</v>
      </c>
    </row>
    <row r="301" spans="1:23">
      <c r="A301" t="s">
        <v>1308</v>
      </c>
      <c r="B301" t="s">
        <v>224</v>
      </c>
      <c r="C301" t="s">
        <v>449</v>
      </c>
      <c r="D301" t="s">
        <v>27</v>
      </c>
      <c r="E301" t="s">
        <v>876</v>
      </c>
      <c r="F301" t="s">
        <v>29</v>
      </c>
      <c r="G301" t="s">
        <v>30</v>
      </c>
      <c r="H301" t="s">
        <v>31</v>
      </c>
      <c r="I301" t="s">
        <v>32</v>
      </c>
      <c r="J301" t="s">
        <v>249</v>
      </c>
      <c r="K301" t="s">
        <v>34</v>
      </c>
      <c r="L301" t="s">
        <v>878</v>
      </c>
      <c r="M301" t="s">
        <v>250</v>
      </c>
      <c r="P301" t="s">
        <v>136</v>
      </c>
      <c r="W301" t="s">
        <v>1309</v>
      </c>
    </row>
    <row r="302" spans="1:23">
      <c r="A302" t="s">
        <v>1310</v>
      </c>
      <c r="B302" t="s">
        <v>78</v>
      </c>
      <c r="C302" t="s">
        <v>502</v>
      </c>
      <c r="D302" t="s">
        <v>27</v>
      </c>
      <c r="E302" t="s">
        <v>876</v>
      </c>
      <c r="F302" t="s">
        <v>29</v>
      </c>
      <c r="G302" t="s">
        <v>30</v>
      </c>
      <c r="H302" t="s">
        <v>93</v>
      </c>
      <c r="I302" t="s">
        <v>94</v>
      </c>
      <c r="J302" t="s">
        <v>482</v>
      </c>
      <c r="K302" t="s">
        <v>96</v>
      </c>
      <c r="L302" t="s">
        <v>878</v>
      </c>
      <c r="M302" t="s">
        <v>483</v>
      </c>
      <c r="P302" t="s">
        <v>98</v>
      </c>
      <c r="W302" t="s">
        <v>1311</v>
      </c>
    </row>
    <row r="303" spans="1:23">
      <c r="A303" t="s">
        <v>1312</v>
      </c>
      <c r="B303" t="s">
        <v>56</v>
      </c>
      <c r="C303" t="s">
        <v>875</v>
      </c>
      <c r="D303" t="s">
        <v>27</v>
      </c>
      <c r="E303" t="s">
        <v>876</v>
      </c>
      <c r="F303" t="s">
        <v>29</v>
      </c>
      <c r="G303" t="s">
        <v>30</v>
      </c>
      <c r="H303" t="s">
        <v>586</v>
      </c>
      <c r="I303" t="s">
        <v>587</v>
      </c>
      <c r="J303" t="s">
        <v>939</v>
      </c>
      <c r="K303" t="s">
        <v>589</v>
      </c>
      <c r="L303" t="s">
        <v>878</v>
      </c>
      <c r="M303" t="s">
        <v>940</v>
      </c>
      <c r="P303" t="s">
        <v>121</v>
      </c>
      <c r="W303" t="s">
        <v>1313</v>
      </c>
    </row>
    <row r="304" spans="1:23">
      <c r="A304" t="s">
        <v>1314</v>
      </c>
      <c r="B304" t="s">
        <v>1315</v>
      </c>
      <c r="C304" t="s">
        <v>1316</v>
      </c>
      <c r="D304" t="s">
        <v>27</v>
      </c>
      <c r="E304" t="s">
        <v>876</v>
      </c>
      <c r="F304" t="s">
        <v>29</v>
      </c>
      <c r="G304" t="s">
        <v>30</v>
      </c>
      <c r="H304" t="s">
        <v>657</v>
      </c>
      <c r="I304" t="s">
        <v>658</v>
      </c>
      <c r="J304" t="s">
        <v>1042</v>
      </c>
      <c r="K304" t="s">
        <v>660</v>
      </c>
      <c r="L304" t="s">
        <v>878</v>
      </c>
      <c r="M304" t="s">
        <v>1043</v>
      </c>
      <c r="P304" t="s">
        <v>662</v>
      </c>
      <c r="W304" t="s">
        <v>1317</v>
      </c>
    </row>
    <row r="305" spans="1:23">
      <c r="A305" t="s">
        <v>1318</v>
      </c>
      <c r="B305" t="s">
        <v>874</v>
      </c>
      <c r="C305" t="s">
        <v>875</v>
      </c>
      <c r="D305" t="s">
        <v>66</v>
      </c>
      <c r="E305" t="s">
        <v>876</v>
      </c>
      <c r="F305" t="s">
        <v>29</v>
      </c>
      <c r="G305" t="s">
        <v>30</v>
      </c>
      <c r="H305" t="s">
        <v>586</v>
      </c>
      <c r="I305" t="s">
        <v>587</v>
      </c>
      <c r="J305" t="s">
        <v>1124</v>
      </c>
      <c r="K305" t="s">
        <v>589</v>
      </c>
      <c r="L305" t="s">
        <v>878</v>
      </c>
      <c r="M305" t="s">
        <v>1125</v>
      </c>
      <c r="P305" t="s">
        <v>121</v>
      </c>
      <c r="W305" t="s">
        <v>1319</v>
      </c>
    </row>
    <row r="306" spans="1:23">
      <c r="A306" t="s">
        <v>1320</v>
      </c>
      <c r="B306" t="s">
        <v>216</v>
      </c>
      <c r="C306" t="s">
        <v>506</v>
      </c>
      <c r="D306" t="s">
        <v>27</v>
      </c>
      <c r="E306" t="s">
        <v>876</v>
      </c>
      <c r="F306" t="s">
        <v>29</v>
      </c>
      <c r="G306" t="s">
        <v>30</v>
      </c>
      <c r="H306" t="s">
        <v>47</v>
      </c>
      <c r="I306" t="s">
        <v>48</v>
      </c>
      <c r="J306" t="s">
        <v>58</v>
      </c>
      <c r="K306" t="s">
        <v>50</v>
      </c>
      <c r="L306" t="s">
        <v>878</v>
      </c>
      <c r="M306" t="s">
        <v>59</v>
      </c>
      <c r="P306" t="s">
        <v>60</v>
      </c>
      <c r="W306" t="s">
        <v>1321</v>
      </c>
    </row>
    <row r="307" spans="1:23">
      <c r="A307" t="s">
        <v>1322</v>
      </c>
      <c r="B307" t="s">
        <v>402</v>
      </c>
      <c r="C307" t="s">
        <v>1323</v>
      </c>
      <c r="D307" t="s">
        <v>66</v>
      </c>
      <c r="E307" t="s">
        <v>876</v>
      </c>
      <c r="F307" t="s">
        <v>29</v>
      </c>
      <c r="G307" t="s">
        <v>30</v>
      </c>
      <c r="H307" t="s">
        <v>189</v>
      </c>
      <c r="I307" t="s">
        <v>190</v>
      </c>
      <c r="J307" t="s">
        <v>802</v>
      </c>
      <c r="K307" t="s">
        <v>192</v>
      </c>
      <c r="L307" t="s">
        <v>878</v>
      </c>
      <c r="M307" t="s">
        <v>803</v>
      </c>
      <c r="P307" t="s">
        <v>72</v>
      </c>
      <c r="V307" t="s">
        <v>1324</v>
      </c>
      <c r="W307" t="s">
        <v>1325</v>
      </c>
    </row>
    <row r="308" spans="1:23">
      <c r="A308" t="s">
        <v>1326</v>
      </c>
      <c r="B308" t="s">
        <v>874</v>
      </c>
      <c r="C308" t="s">
        <v>334</v>
      </c>
      <c r="D308" t="s">
        <v>66</v>
      </c>
      <c r="E308" t="s">
        <v>876</v>
      </c>
      <c r="F308" t="s">
        <v>29</v>
      </c>
      <c r="G308" t="s">
        <v>30</v>
      </c>
      <c r="H308" t="s">
        <v>47</v>
      </c>
      <c r="I308" t="s">
        <v>48</v>
      </c>
      <c r="J308" t="s">
        <v>1237</v>
      </c>
      <c r="K308" t="s">
        <v>50</v>
      </c>
      <c r="L308" t="s">
        <v>878</v>
      </c>
      <c r="M308" t="s">
        <v>1238</v>
      </c>
      <c r="P308" t="s">
        <v>60</v>
      </c>
      <c r="W308" t="s">
        <v>1327</v>
      </c>
    </row>
    <row r="309" spans="1:23">
      <c r="A309" t="s">
        <v>1328</v>
      </c>
      <c r="B309" t="s">
        <v>874</v>
      </c>
      <c r="C309" t="s">
        <v>1221</v>
      </c>
      <c r="D309" t="s">
        <v>66</v>
      </c>
      <c r="E309" t="s">
        <v>876</v>
      </c>
      <c r="F309" t="s">
        <v>29</v>
      </c>
      <c r="G309" t="s">
        <v>30</v>
      </c>
      <c r="H309" t="s">
        <v>47</v>
      </c>
      <c r="I309" t="s">
        <v>48</v>
      </c>
      <c r="J309" t="s">
        <v>1237</v>
      </c>
      <c r="K309" t="s">
        <v>50</v>
      </c>
      <c r="L309" t="s">
        <v>878</v>
      </c>
      <c r="M309" t="s">
        <v>1238</v>
      </c>
      <c r="P309" t="s">
        <v>60</v>
      </c>
      <c r="W309" t="s">
        <v>1329</v>
      </c>
    </row>
    <row r="310" spans="1:23">
      <c r="A310" t="s">
        <v>1330</v>
      </c>
      <c r="B310" t="s">
        <v>78</v>
      </c>
      <c r="C310" t="s">
        <v>273</v>
      </c>
      <c r="D310" t="s">
        <v>27</v>
      </c>
      <c r="E310" t="s">
        <v>876</v>
      </c>
      <c r="F310" t="s">
        <v>29</v>
      </c>
      <c r="G310" t="s">
        <v>30</v>
      </c>
      <c r="H310" t="s">
        <v>93</v>
      </c>
      <c r="I310" t="s">
        <v>94</v>
      </c>
      <c r="J310" t="s">
        <v>308</v>
      </c>
      <c r="K310" t="s">
        <v>96</v>
      </c>
      <c r="L310" t="s">
        <v>878</v>
      </c>
      <c r="M310" t="s">
        <v>309</v>
      </c>
      <c r="P310" t="s">
        <v>98</v>
      </c>
      <c r="W310" t="s">
        <v>1331</v>
      </c>
    </row>
    <row r="311" spans="1:23">
      <c r="A311" t="s">
        <v>1332</v>
      </c>
      <c r="B311" t="s">
        <v>56</v>
      </c>
      <c r="C311" t="s">
        <v>875</v>
      </c>
      <c r="D311" t="s">
        <v>27</v>
      </c>
      <c r="E311" t="s">
        <v>876</v>
      </c>
      <c r="F311" t="s">
        <v>29</v>
      </c>
      <c r="G311" t="s">
        <v>30</v>
      </c>
      <c r="H311" t="s">
        <v>586</v>
      </c>
      <c r="I311" t="s">
        <v>587</v>
      </c>
      <c r="J311" t="s">
        <v>877</v>
      </c>
      <c r="K311" t="s">
        <v>589</v>
      </c>
      <c r="L311" t="s">
        <v>878</v>
      </c>
      <c r="M311" t="s">
        <v>879</v>
      </c>
      <c r="P311" t="s">
        <v>98</v>
      </c>
      <c r="W311" t="s">
        <v>1333</v>
      </c>
    </row>
    <row r="312" spans="1:23">
      <c r="A312" t="s">
        <v>1334</v>
      </c>
      <c r="B312" t="s">
        <v>84</v>
      </c>
      <c r="C312" t="s">
        <v>864</v>
      </c>
      <c r="D312" t="s">
        <v>27</v>
      </c>
      <c r="E312" t="s">
        <v>876</v>
      </c>
      <c r="F312" t="s">
        <v>29</v>
      </c>
      <c r="G312" t="s">
        <v>30</v>
      </c>
      <c r="H312" t="s">
        <v>93</v>
      </c>
      <c r="I312" t="s">
        <v>94</v>
      </c>
      <c r="J312" t="s">
        <v>308</v>
      </c>
      <c r="K312" t="s">
        <v>96</v>
      </c>
      <c r="L312" t="s">
        <v>878</v>
      </c>
      <c r="M312" t="s">
        <v>309</v>
      </c>
      <c r="P312" t="s">
        <v>98</v>
      </c>
      <c r="W312" t="s">
        <v>1335</v>
      </c>
    </row>
    <row r="313" spans="1:23" hidden="1">
      <c r="A313" t="s">
        <v>1336</v>
      </c>
      <c r="B313" t="s">
        <v>1337</v>
      </c>
      <c r="C313" t="s">
        <v>206</v>
      </c>
      <c r="D313" t="s">
        <v>27</v>
      </c>
      <c r="E313" t="s">
        <v>876</v>
      </c>
      <c r="F313" t="s">
        <v>1261</v>
      </c>
      <c r="G313" t="s">
        <v>952</v>
      </c>
      <c r="H313" t="s">
        <v>1338</v>
      </c>
      <c r="L313" t="s">
        <v>878</v>
      </c>
      <c r="M313" t="s">
        <v>491</v>
      </c>
      <c r="N313" t="s">
        <v>1339</v>
      </c>
      <c r="O313" t="s">
        <v>1340</v>
      </c>
      <c r="P313" t="s">
        <v>491</v>
      </c>
      <c r="Q313" t="s">
        <v>1341</v>
      </c>
      <c r="W313" t="s">
        <v>1342</v>
      </c>
    </row>
    <row r="314" spans="1:23" hidden="1">
      <c r="A314" t="s">
        <v>1343</v>
      </c>
      <c r="B314" t="s">
        <v>78</v>
      </c>
      <c r="C314" t="s">
        <v>875</v>
      </c>
      <c r="D314" t="s">
        <v>27</v>
      </c>
      <c r="E314" t="s">
        <v>876</v>
      </c>
      <c r="F314" t="s">
        <v>489</v>
      </c>
      <c r="G314" t="s">
        <v>30</v>
      </c>
      <c r="H314" t="s">
        <v>586</v>
      </c>
      <c r="I314" t="s">
        <v>587</v>
      </c>
      <c r="J314" t="s">
        <v>588</v>
      </c>
      <c r="K314" t="s">
        <v>589</v>
      </c>
      <c r="L314" t="s">
        <v>878</v>
      </c>
      <c r="M314" t="s">
        <v>491</v>
      </c>
      <c r="N314" t="s">
        <v>590</v>
      </c>
      <c r="O314" t="s">
        <v>591</v>
      </c>
      <c r="P314" t="s">
        <v>592</v>
      </c>
      <c r="W314" t="s">
        <v>1344</v>
      </c>
    </row>
    <row r="315" spans="1:23">
      <c r="A315" t="s">
        <v>1345</v>
      </c>
      <c r="B315" t="s">
        <v>141</v>
      </c>
      <c r="C315" t="s">
        <v>875</v>
      </c>
      <c r="D315" t="s">
        <v>27</v>
      </c>
      <c r="E315" t="s">
        <v>876</v>
      </c>
      <c r="F315" t="s">
        <v>29</v>
      </c>
      <c r="G315" t="s">
        <v>30</v>
      </c>
      <c r="H315" t="s">
        <v>586</v>
      </c>
      <c r="I315" t="s">
        <v>587</v>
      </c>
      <c r="J315" t="s">
        <v>1059</v>
      </c>
      <c r="K315" t="s">
        <v>589</v>
      </c>
      <c r="L315" t="s">
        <v>878</v>
      </c>
      <c r="M315" t="s">
        <v>1060</v>
      </c>
      <c r="P315" t="s">
        <v>98</v>
      </c>
      <c r="W315" t="s">
        <v>1346</v>
      </c>
    </row>
    <row r="316" spans="1:23">
      <c r="A316" t="s">
        <v>1347</v>
      </c>
      <c r="B316" t="s">
        <v>132</v>
      </c>
      <c r="C316" t="s">
        <v>1348</v>
      </c>
      <c r="D316" t="s">
        <v>66</v>
      </c>
      <c r="E316" t="s">
        <v>876</v>
      </c>
      <c r="F316" t="s">
        <v>29</v>
      </c>
      <c r="G316" t="s">
        <v>30</v>
      </c>
      <c r="H316" t="s">
        <v>31</v>
      </c>
      <c r="I316" t="s">
        <v>32</v>
      </c>
      <c r="J316" t="s">
        <v>249</v>
      </c>
      <c r="K316" t="s">
        <v>34</v>
      </c>
      <c r="L316" t="s">
        <v>878</v>
      </c>
      <c r="M316" t="s">
        <v>250</v>
      </c>
      <c r="P316" t="s">
        <v>136</v>
      </c>
      <c r="W316" t="s">
        <v>1349</v>
      </c>
    </row>
    <row r="317" spans="1:23">
      <c r="A317" t="s">
        <v>1350</v>
      </c>
      <c r="B317" t="s">
        <v>917</v>
      </c>
      <c r="C317" t="s">
        <v>1351</v>
      </c>
      <c r="D317" t="s">
        <v>27</v>
      </c>
      <c r="E317" t="s">
        <v>876</v>
      </c>
      <c r="F317" t="s">
        <v>29</v>
      </c>
      <c r="G317" t="s">
        <v>30</v>
      </c>
      <c r="H317" t="s">
        <v>31</v>
      </c>
      <c r="I317" t="s">
        <v>32</v>
      </c>
      <c r="J317" t="s">
        <v>1352</v>
      </c>
      <c r="K317" t="s">
        <v>34</v>
      </c>
      <c r="L317" t="s">
        <v>878</v>
      </c>
      <c r="M317" t="s">
        <v>1353</v>
      </c>
      <c r="P317" t="s">
        <v>36</v>
      </c>
      <c r="W317" t="s">
        <v>1354</v>
      </c>
    </row>
    <row r="318" spans="1:23">
      <c r="A318" t="s">
        <v>1355</v>
      </c>
      <c r="B318" t="s">
        <v>56</v>
      </c>
      <c r="C318" t="s">
        <v>875</v>
      </c>
      <c r="D318" t="s">
        <v>27</v>
      </c>
      <c r="E318" t="s">
        <v>876</v>
      </c>
      <c r="F318" t="s">
        <v>29</v>
      </c>
      <c r="G318" t="s">
        <v>30</v>
      </c>
      <c r="H318" t="s">
        <v>586</v>
      </c>
      <c r="I318" t="s">
        <v>587</v>
      </c>
      <c r="J318" t="s">
        <v>884</v>
      </c>
      <c r="K318" t="s">
        <v>589</v>
      </c>
      <c r="L318" t="s">
        <v>878</v>
      </c>
      <c r="M318" t="s">
        <v>885</v>
      </c>
      <c r="P318" t="s">
        <v>121</v>
      </c>
      <c r="W318" t="s">
        <v>1356</v>
      </c>
    </row>
    <row r="319" spans="1:23">
      <c r="A319" t="s">
        <v>1357</v>
      </c>
      <c r="B319" t="s">
        <v>132</v>
      </c>
      <c r="C319" t="s">
        <v>282</v>
      </c>
      <c r="D319" t="s">
        <v>66</v>
      </c>
      <c r="E319" t="s">
        <v>876</v>
      </c>
      <c r="F319" t="s">
        <v>29</v>
      </c>
      <c r="G319" t="s">
        <v>30</v>
      </c>
      <c r="H319" t="s">
        <v>47</v>
      </c>
      <c r="I319" t="s">
        <v>48</v>
      </c>
      <c r="J319" t="s">
        <v>49</v>
      </c>
      <c r="K319" t="s">
        <v>50</v>
      </c>
      <c r="L319" t="s">
        <v>878</v>
      </c>
      <c r="M319" t="s">
        <v>51</v>
      </c>
      <c r="P319" t="s">
        <v>52</v>
      </c>
      <c r="W319" t="s">
        <v>1358</v>
      </c>
    </row>
    <row r="320" spans="1:23">
      <c r="A320" t="s">
        <v>1359</v>
      </c>
      <c r="B320" t="s">
        <v>78</v>
      </c>
      <c r="C320" t="s">
        <v>875</v>
      </c>
      <c r="D320" t="s">
        <v>27</v>
      </c>
      <c r="E320" t="s">
        <v>876</v>
      </c>
      <c r="F320" t="s">
        <v>29</v>
      </c>
      <c r="G320" t="s">
        <v>30</v>
      </c>
      <c r="H320" t="s">
        <v>586</v>
      </c>
      <c r="I320" t="s">
        <v>587</v>
      </c>
      <c r="J320" t="s">
        <v>1059</v>
      </c>
      <c r="K320" t="s">
        <v>589</v>
      </c>
      <c r="L320" t="s">
        <v>878</v>
      </c>
      <c r="M320" t="s">
        <v>1060</v>
      </c>
      <c r="P320" t="s">
        <v>98</v>
      </c>
      <c r="W320" t="s">
        <v>1360</v>
      </c>
    </row>
    <row r="321" spans="1:23">
      <c r="A321" t="s">
        <v>1361</v>
      </c>
      <c r="B321" t="s">
        <v>1362</v>
      </c>
      <c r="C321" t="s">
        <v>603</v>
      </c>
      <c r="D321" t="s">
        <v>66</v>
      </c>
      <c r="E321" t="s">
        <v>876</v>
      </c>
      <c r="F321" t="s">
        <v>29</v>
      </c>
      <c r="G321" t="s">
        <v>30</v>
      </c>
      <c r="H321" t="s">
        <v>47</v>
      </c>
      <c r="I321" t="s">
        <v>48</v>
      </c>
      <c r="J321" t="s">
        <v>58</v>
      </c>
      <c r="K321" t="s">
        <v>50</v>
      </c>
      <c r="L321" t="s">
        <v>878</v>
      </c>
      <c r="M321" t="s">
        <v>59</v>
      </c>
      <c r="P321" t="s">
        <v>60</v>
      </c>
      <c r="W321" t="s">
        <v>1363</v>
      </c>
    </row>
    <row r="322" spans="1:23">
      <c r="A322" t="s">
        <v>1364</v>
      </c>
      <c r="B322" t="s">
        <v>56</v>
      </c>
      <c r="C322" t="s">
        <v>282</v>
      </c>
      <c r="D322" t="s">
        <v>27</v>
      </c>
      <c r="E322" t="s">
        <v>876</v>
      </c>
      <c r="F322" t="s">
        <v>29</v>
      </c>
      <c r="G322" t="s">
        <v>30</v>
      </c>
      <c r="H322" t="s">
        <v>93</v>
      </c>
      <c r="I322" t="s">
        <v>94</v>
      </c>
      <c r="J322" t="s">
        <v>308</v>
      </c>
      <c r="K322" t="s">
        <v>96</v>
      </c>
      <c r="L322" t="s">
        <v>878</v>
      </c>
      <c r="M322" t="s">
        <v>309</v>
      </c>
      <c r="P322" t="s">
        <v>98</v>
      </c>
      <c r="W322" t="s">
        <v>1365</v>
      </c>
    </row>
    <row r="323" spans="1:23">
      <c r="A323" t="s">
        <v>1366</v>
      </c>
      <c r="B323" t="s">
        <v>224</v>
      </c>
      <c r="C323" t="s">
        <v>578</v>
      </c>
      <c r="D323" t="s">
        <v>27</v>
      </c>
      <c r="E323" t="s">
        <v>876</v>
      </c>
      <c r="F323" t="s">
        <v>29</v>
      </c>
      <c r="G323" t="s">
        <v>30</v>
      </c>
      <c r="H323" t="s">
        <v>31</v>
      </c>
      <c r="I323" t="s">
        <v>32</v>
      </c>
      <c r="J323" t="s">
        <v>450</v>
      </c>
      <c r="K323" t="s">
        <v>34</v>
      </c>
      <c r="L323" t="s">
        <v>878</v>
      </c>
      <c r="M323" t="s">
        <v>451</v>
      </c>
      <c r="P323" t="s">
        <v>291</v>
      </c>
      <c r="W323" t="s">
        <v>1367</v>
      </c>
    </row>
    <row r="324" spans="1:23">
      <c r="A324" t="s">
        <v>1368</v>
      </c>
      <c r="B324" t="s">
        <v>917</v>
      </c>
      <c r="C324" t="s">
        <v>1369</v>
      </c>
      <c r="D324" t="s">
        <v>66</v>
      </c>
      <c r="E324" t="s">
        <v>876</v>
      </c>
      <c r="F324" t="s">
        <v>29</v>
      </c>
      <c r="G324" t="s">
        <v>30</v>
      </c>
      <c r="H324" t="s">
        <v>657</v>
      </c>
      <c r="I324" t="s">
        <v>658</v>
      </c>
      <c r="J324" t="s">
        <v>1042</v>
      </c>
      <c r="K324" t="s">
        <v>660</v>
      </c>
      <c r="L324" t="s">
        <v>878</v>
      </c>
      <c r="M324" t="s">
        <v>1043</v>
      </c>
      <c r="P324" t="s">
        <v>662</v>
      </c>
      <c r="W324" t="s">
        <v>1370</v>
      </c>
    </row>
    <row r="325" spans="1:23" hidden="1">
      <c r="A325" t="s">
        <v>1371</v>
      </c>
      <c r="B325" t="s">
        <v>64</v>
      </c>
      <c r="C325" t="s">
        <v>731</v>
      </c>
      <c r="D325" t="s">
        <v>66</v>
      </c>
      <c r="E325" t="s">
        <v>876</v>
      </c>
      <c r="F325" t="s">
        <v>489</v>
      </c>
      <c r="G325" t="s">
        <v>30</v>
      </c>
      <c r="H325" t="s">
        <v>67</v>
      </c>
      <c r="I325" t="s">
        <v>68</v>
      </c>
      <c r="J325" t="s">
        <v>490</v>
      </c>
      <c r="K325" t="s">
        <v>70</v>
      </c>
      <c r="L325" t="s">
        <v>878</v>
      </c>
      <c r="M325" t="s">
        <v>491</v>
      </c>
      <c r="N325" t="s">
        <v>492</v>
      </c>
      <c r="O325" t="s">
        <v>493</v>
      </c>
      <c r="P325" t="s">
        <v>72</v>
      </c>
      <c r="W325" t="s">
        <v>1372</v>
      </c>
    </row>
    <row r="326" spans="1:23">
      <c r="A326" t="s">
        <v>1373</v>
      </c>
      <c r="B326" t="s">
        <v>917</v>
      </c>
      <c r="C326" t="s">
        <v>273</v>
      </c>
      <c r="D326" t="s">
        <v>27</v>
      </c>
      <c r="E326" t="s">
        <v>876</v>
      </c>
      <c r="F326" t="s">
        <v>29</v>
      </c>
      <c r="G326" t="s">
        <v>30</v>
      </c>
      <c r="H326" t="s">
        <v>657</v>
      </c>
      <c r="I326" t="s">
        <v>658</v>
      </c>
      <c r="J326" t="s">
        <v>1193</v>
      </c>
      <c r="K326" t="s">
        <v>660</v>
      </c>
      <c r="L326" t="s">
        <v>878</v>
      </c>
      <c r="M326" t="s">
        <v>1194</v>
      </c>
      <c r="P326" t="s">
        <v>1195</v>
      </c>
      <c r="W326" t="s">
        <v>1374</v>
      </c>
    </row>
    <row r="327" spans="1:23">
      <c r="A327" t="s">
        <v>1375</v>
      </c>
      <c r="B327" t="s">
        <v>149</v>
      </c>
      <c r="C327" t="s">
        <v>1376</v>
      </c>
      <c r="D327" t="s">
        <v>27</v>
      </c>
      <c r="E327" t="s">
        <v>876</v>
      </c>
      <c r="F327" t="s">
        <v>413</v>
      </c>
      <c r="G327" t="s">
        <v>30</v>
      </c>
      <c r="H327" t="s">
        <v>1377</v>
      </c>
      <c r="I327" t="s">
        <v>1378</v>
      </c>
      <c r="J327" t="s">
        <v>1379</v>
      </c>
      <c r="K327" t="s">
        <v>1380</v>
      </c>
      <c r="L327" t="s">
        <v>878</v>
      </c>
      <c r="M327" t="s">
        <v>1381</v>
      </c>
      <c r="P327" t="s">
        <v>1382</v>
      </c>
      <c r="W327" t="s">
        <v>1383</v>
      </c>
    </row>
    <row r="328" spans="1:23">
      <c r="A328" t="s">
        <v>1384</v>
      </c>
      <c r="B328" t="s">
        <v>224</v>
      </c>
      <c r="C328" t="s">
        <v>236</v>
      </c>
      <c r="D328" t="s">
        <v>27</v>
      </c>
      <c r="E328" t="s">
        <v>876</v>
      </c>
      <c r="F328" t="s">
        <v>29</v>
      </c>
      <c r="G328" t="s">
        <v>30</v>
      </c>
      <c r="H328" t="s">
        <v>31</v>
      </c>
      <c r="I328" t="s">
        <v>32</v>
      </c>
      <c r="J328" t="s">
        <v>237</v>
      </c>
      <c r="K328" t="s">
        <v>34</v>
      </c>
      <c r="L328" t="s">
        <v>878</v>
      </c>
      <c r="M328" t="s">
        <v>238</v>
      </c>
      <c r="P328" t="s">
        <v>36</v>
      </c>
      <c r="W328" t="s">
        <v>1385</v>
      </c>
    </row>
    <row r="329" spans="1:23">
      <c r="A329" t="s">
        <v>1386</v>
      </c>
      <c r="B329" t="s">
        <v>78</v>
      </c>
      <c r="C329" t="s">
        <v>1292</v>
      </c>
      <c r="D329" t="s">
        <v>27</v>
      </c>
      <c r="E329" t="s">
        <v>876</v>
      </c>
      <c r="F329" t="s">
        <v>29</v>
      </c>
      <c r="G329" t="s">
        <v>30</v>
      </c>
      <c r="H329" t="s">
        <v>93</v>
      </c>
      <c r="I329" t="s">
        <v>94</v>
      </c>
      <c r="J329" t="s">
        <v>283</v>
      </c>
      <c r="K329" t="s">
        <v>96</v>
      </c>
      <c r="L329" t="s">
        <v>878</v>
      </c>
      <c r="M329" t="s">
        <v>284</v>
      </c>
      <c r="P329" t="s">
        <v>98</v>
      </c>
      <c r="W329" t="s">
        <v>1387</v>
      </c>
    </row>
    <row r="330" spans="1:23">
      <c r="A330" t="s">
        <v>1388</v>
      </c>
      <c r="B330" t="s">
        <v>917</v>
      </c>
      <c r="C330" t="s">
        <v>1389</v>
      </c>
      <c r="D330" t="s">
        <v>66</v>
      </c>
      <c r="E330" t="s">
        <v>876</v>
      </c>
      <c r="F330" t="s">
        <v>29</v>
      </c>
      <c r="G330" t="s">
        <v>30</v>
      </c>
      <c r="H330" t="s">
        <v>657</v>
      </c>
      <c r="I330" t="s">
        <v>658</v>
      </c>
      <c r="J330" t="s">
        <v>1390</v>
      </c>
      <c r="K330" t="s">
        <v>660</v>
      </c>
      <c r="L330" t="s">
        <v>878</v>
      </c>
      <c r="M330" t="s">
        <v>1391</v>
      </c>
      <c r="P330" t="s">
        <v>1392</v>
      </c>
      <c r="W330" t="s">
        <v>1393</v>
      </c>
    </row>
    <row r="331" spans="1:23">
      <c r="A331" t="s">
        <v>1394</v>
      </c>
      <c r="B331" t="s">
        <v>25</v>
      </c>
      <c r="C331" t="s">
        <v>967</v>
      </c>
      <c r="D331" t="s">
        <v>27</v>
      </c>
      <c r="E331" t="s">
        <v>876</v>
      </c>
      <c r="F331" t="s">
        <v>29</v>
      </c>
      <c r="G331" t="s">
        <v>30</v>
      </c>
      <c r="H331" t="s">
        <v>586</v>
      </c>
      <c r="I331" t="s">
        <v>587</v>
      </c>
      <c r="J331" t="s">
        <v>1069</v>
      </c>
      <c r="K331" t="s">
        <v>589</v>
      </c>
      <c r="L331" t="s">
        <v>878</v>
      </c>
      <c r="M331" t="s">
        <v>1070</v>
      </c>
      <c r="P331" t="s">
        <v>98</v>
      </c>
      <c r="W331" t="s">
        <v>1395</v>
      </c>
    </row>
    <row r="332" spans="1:23">
      <c r="A332" t="s">
        <v>1396</v>
      </c>
      <c r="B332" t="s">
        <v>247</v>
      </c>
      <c r="C332" t="s">
        <v>1397</v>
      </c>
      <c r="D332" t="s">
        <v>27</v>
      </c>
      <c r="E332" t="s">
        <v>876</v>
      </c>
      <c r="F332" t="s">
        <v>29</v>
      </c>
      <c r="G332" t="s">
        <v>30</v>
      </c>
      <c r="H332" t="s">
        <v>1168</v>
      </c>
      <c r="I332" t="s">
        <v>1169</v>
      </c>
      <c r="J332" t="s">
        <v>1398</v>
      </c>
      <c r="K332" t="s">
        <v>1171</v>
      </c>
      <c r="L332" t="s">
        <v>878</v>
      </c>
      <c r="M332" t="s">
        <v>1399</v>
      </c>
      <c r="P332" t="s">
        <v>1400</v>
      </c>
      <c r="W332" t="s">
        <v>1401</v>
      </c>
    </row>
    <row r="333" spans="1:23">
      <c r="A333" t="s">
        <v>1402</v>
      </c>
      <c r="B333" t="s">
        <v>1315</v>
      </c>
      <c r="C333" t="s">
        <v>1316</v>
      </c>
      <c r="D333" t="s">
        <v>27</v>
      </c>
      <c r="E333" t="s">
        <v>876</v>
      </c>
      <c r="F333" t="s">
        <v>29</v>
      </c>
      <c r="G333" t="s">
        <v>30</v>
      </c>
      <c r="H333" t="s">
        <v>657</v>
      </c>
      <c r="I333" t="s">
        <v>658</v>
      </c>
      <c r="J333" t="s">
        <v>1193</v>
      </c>
      <c r="K333" t="s">
        <v>660</v>
      </c>
      <c r="L333" t="s">
        <v>878</v>
      </c>
      <c r="M333" t="s">
        <v>1194</v>
      </c>
      <c r="P333" t="s">
        <v>1195</v>
      </c>
      <c r="W333" t="s">
        <v>1403</v>
      </c>
    </row>
    <row r="334" spans="1:23">
      <c r="A334" t="s">
        <v>1404</v>
      </c>
      <c r="B334" t="s">
        <v>514</v>
      </c>
      <c r="C334" t="s">
        <v>1201</v>
      </c>
      <c r="D334" t="s">
        <v>27</v>
      </c>
      <c r="E334" t="s">
        <v>876</v>
      </c>
      <c r="F334" t="s">
        <v>29</v>
      </c>
      <c r="G334" t="s">
        <v>30</v>
      </c>
      <c r="H334" t="s">
        <v>93</v>
      </c>
      <c r="I334" t="s">
        <v>94</v>
      </c>
      <c r="J334" t="s">
        <v>266</v>
      </c>
      <c r="K334" t="s">
        <v>96</v>
      </c>
      <c r="L334" t="s">
        <v>878</v>
      </c>
      <c r="M334" t="s">
        <v>267</v>
      </c>
      <c r="P334" t="s">
        <v>98</v>
      </c>
      <c r="W334" t="s">
        <v>1405</v>
      </c>
    </row>
    <row r="335" spans="1:23">
      <c r="A335" t="s">
        <v>1406</v>
      </c>
      <c r="B335" t="s">
        <v>224</v>
      </c>
      <c r="C335" t="s">
        <v>1407</v>
      </c>
      <c r="D335" t="s">
        <v>27</v>
      </c>
      <c r="E335" t="s">
        <v>876</v>
      </c>
      <c r="F335" t="s">
        <v>413</v>
      </c>
      <c r="G335" t="s">
        <v>30</v>
      </c>
      <c r="H335" t="s">
        <v>31</v>
      </c>
      <c r="I335" t="s">
        <v>32</v>
      </c>
      <c r="J335" t="s">
        <v>249</v>
      </c>
      <c r="K335" t="s">
        <v>34</v>
      </c>
      <c r="L335" t="s">
        <v>878</v>
      </c>
      <c r="M335" t="s">
        <v>250</v>
      </c>
      <c r="P335" t="s">
        <v>136</v>
      </c>
      <c r="W335" t="s">
        <v>1408</v>
      </c>
    </row>
    <row r="336" spans="1:23">
      <c r="A336" t="s">
        <v>1409</v>
      </c>
      <c r="B336" t="s">
        <v>141</v>
      </c>
      <c r="C336" t="s">
        <v>875</v>
      </c>
      <c r="D336" t="s">
        <v>27</v>
      </c>
      <c r="E336" t="s">
        <v>876</v>
      </c>
      <c r="F336" t="s">
        <v>29</v>
      </c>
      <c r="G336" t="s">
        <v>30</v>
      </c>
      <c r="H336" t="s">
        <v>586</v>
      </c>
      <c r="I336" t="s">
        <v>587</v>
      </c>
      <c r="J336" t="s">
        <v>1248</v>
      </c>
      <c r="K336" t="s">
        <v>589</v>
      </c>
      <c r="L336" t="s">
        <v>878</v>
      </c>
      <c r="M336" t="s">
        <v>1249</v>
      </c>
      <c r="P336" t="s">
        <v>121</v>
      </c>
      <c r="W336" t="s">
        <v>1410</v>
      </c>
    </row>
    <row r="337" spans="1:23" hidden="1">
      <c r="A337" t="s">
        <v>1411</v>
      </c>
      <c r="B337" t="s">
        <v>917</v>
      </c>
      <c r="C337" t="s">
        <v>1412</v>
      </c>
      <c r="D337" t="s">
        <v>27</v>
      </c>
      <c r="E337" t="s">
        <v>876</v>
      </c>
      <c r="F337" t="s">
        <v>489</v>
      </c>
      <c r="G337" t="s">
        <v>30</v>
      </c>
      <c r="H337" t="s">
        <v>31</v>
      </c>
      <c r="I337" t="s">
        <v>32</v>
      </c>
      <c r="J337" t="s">
        <v>1108</v>
      </c>
      <c r="K337" t="s">
        <v>34</v>
      </c>
      <c r="L337" t="s">
        <v>955</v>
      </c>
      <c r="M337" t="s">
        <v>491</v>
      </c>
      <c r="N337" t="s">
        <v>1152</v>
      </c>
      <c r="O337" t="s">
        <v>1153</v>
      </c>
      <c r="P337" t="s">
        <v>36</v>
      </c>
      <c r="W337" t="s">
        <v>1413</v>
      </c>
    </row>
    <row r="338" spans="1:23">
      <c r="A338" t="s">
        <v>1414</v>
      </c>
      <c r="B338" t="s">
        <v>45</v>
      </c>
      <c r="C338" t="s">
        <v>784</v>
      </c>
      <c r="D338" t="s">
        <v>66</v>
      </c>
      <c r="E338" t="s">
        <v>876</v>
      </c>
      <c r="F338" t="s">
        <v>29</v>
      </c>
      <c r="G338" t="s">
        <v>30</v>
      </c>
      <c r="H338" t="s">
        <v>93</v>
      </c>
      <c r="I338" t="s">
        <v>94</v>
      </c>
      <c r="J338" t="s">
        <v>266</v>
      </c>
      <c r="K338" t="s">
        <v>96</v>
      </c>
      <c r="L338" t="s">
        <v>878</v>
      </c>
      <c r="M338" t="s">
        <v>267</v>
      </c>
      <c r="P338" t="s">
        <v>98</v>
      </c>
      <c r="W338" t="s">
        <v>1415</v>
      </c>
    </row>
    <row r="339" spans="1:23">
      <c r="A339" t="s">
        <v>1416</v>
      </c>
      <c r="B339" t="s">
        <v>45</v>
      </c>
      <c r="C339" t="s">
        <v>1417</v>
      </c>
      <c r="D339" t="s">
        <v>66</v>
      </c>
      <c r="E339" t="s">
        <v>876</v>
      </c>
      <c r="F339" t="s">
        <v>29</v>
      </c>
      <c r="G339" t="s">
        <v>30</v>
      </c>
      <c r="H339" t="s">
        <v>189</v>
      </c>
      <c r="I339" t="s">
        <v>190</v>
      </c>
      <c r="J339" t="s">
        <v>525</v>
      </c>
      <c r="K339" t="s">
        <v>192</v>
      </c>
      <c r="L339" t="s">
        <v>878</v>
      </c>
      <c r="M339" t="s">
        <v>526</v>
      </c>
      <c r="P339" t="s">
        <v>527</v>
      </c>
      <c r="W339" t="s">
        <v>1418</v>
      </c>
    </row>
    <row r="340" spans="1:23">
      <c r="A340" t="s">
        <v>1419</v>
      </c>
      <c r="B340" t="s">
        <v>56</v>
      </c>
      <c r="C340" t="s">
        <v>1085</v>
      </c>
      <c r="D340" t="s">
        <v>27</v>
      </c>
      <c r="E340" t="s">
        <v>876</v>
      </c>
      <c r="F340" t="s">
        <v>29</v>
      </c>
      <c r="G340" t="s">
        <v>30</v>
      </c>
      <c r="H340" t="s">
        <v>93</v>
      </c>
      <c r="I340" t="s">
        <v>94</v>
      </c>
      <c r="J340" t="s">
        <v>155</v>
      </c>
      <c r="K340" t="s">
        <v>96</v>
      </c>
      <c r="L340" t="s">
        <v>878</v>
      </c>
      <c r="M340" t="s">
        <v>156</v>
      </c>
      <c r="P340" t="s">
        <v>121</v>
      </c>
      <c r="W340" t="s">
        <v>1420</v>
      </c>
    </row>
    <row r="341" spans="1:23">
      <c r="A341" t="s">
        <v>1421</v>
      </c>
      <c r="B341" t="s">
        <v>925</v>
      </c>
      <c r="C341" t="s">
        <v>926</v>
      </c>
      <c r="D341" t="s">
        <v>27</v>
      </c>
      <c r="E341" t="s">
        <v>876</v>
      </c>
      <c r="F341" t="s">
        <v>29</v>
      </c>
      <c r="G341" t="s">
        <v>30</v>
      </c>
      <c r="H341" t="s">
        <v>927</v>
      </c>
      <c r="I341" t="s">
        <v>928</v>
      </c>
      <c r="J341" t="s">
        <v>1422</v>
      </c>
      <c r="K341" t="s">
        <v>930</v>
      </c>
      <c r="L341" t="s">
        <v>878</v>
      </c>
      <c r="M341" t="s">
        <v>1423</v>
      </c>
      <c r="P341" t="s">
        <v>1424</v>
      </c>
      <c r="W341" t="s">
        <v>1425</v>
      </c>
    </row>
    <row r="342" spans="1:23">
      <c r="A342" t="s">
        <v>1426</v>
      </c>
      <c r="B342" t="s">
        <v>45</v>
      </c>
      <c r="C342" t="s">
        <v>1427</v>
      </c>
      <c r="D342" t="s">
        <v>66</v>
      </c>
      <c r="E342" t="s">
        <v>876</v>
      </c>
      <c r="F342" t="s">
        <v>29</v>
      </c>
      <c r="G342" t="s">
        <v>30</v>
      </c>
      <c r="H342" t="s">
        <v>189</v>
      </c>
      <c r="I342" t="s">
        <v>190</v>
      </c>
      <c r="J342" t="s">
        <v>723</v>
      </c>
      <c r="K342" t="s">
        <v>192</v>
      </c>
      <c r="L342" t="s">
        <v>878</v>
      </c>
      <c r="M342" t="s">
        <v>724</v>
      </c>
      <c r="P342" t="s">
        <v>527</v>
      </c>
      <c r="W342" t="s">
        <v>1428</v>
      </c>
    </row>
    <row r="343" spans="1:23">
      <c r="A343" t="s">
        <v>1429</v>
      </c>
      <c r="B343" t="s">
        <v>141</v>
      </c>
      <c r="C343" t="s">
        <v>418</v>
      </c>
      <c r="D343" t="s">
        <v>27</v>
      </c>
      <c r="E343" t="s">
        <v>876</v>
      </c>
      <c r="F343" t="s">
        <v>29</v>
      </c>
      <c r="G343" t="s">
        <v>30</v>
      </c>
      <c r="H343" t="s">
        <v>93</v>
      </c>
      <c r="I343" t="s">
        <v>94</v>
      </c>
      <c r="J343" t="s">
        <v>266</v>
      </c>
      <c r="K343" t="s">
        <v>96</v>
      </c>
      <c r="L343" t="s">
        <v>878</v>
      </c>
      <c r="M343" t="s">
        <v>267</v>
      </c>
      <c r="P343" t="s">
        <v>98</v>
      </c>
      <c r="W343" t="s">
        <v>1430</v>
      </c>
    </row>
    <row r="344" spans="1:23">
      <c r="A344" t="s">
        <v>1431</v>
      </c>
      <c r="B344" t="s">
        <v>874</v>
      </c>
      <c r="C344" t="s">
        <v>875</v>
      </c>
      <c r="D344" t="s">
        <v>66</v>
      </c>
      <c r="E344" t="s">
        <v>876</v>
      </c>
      <c r="F344" t="s">
        <v>29</v>
      </c>
      <c r="G344" t="s">
        <v>30</v>
      </c>
      <c r="H344" t="s">
        <v>586</v>
      </c>
      <c r="I344" t="s">
        <v>587</v>
      </c>
      <c r="J344" t="s">
        <v>939</v>
      </c>
      <c r="K344" t="s">
        <v>589</v>
      </c>
      <c r="L344" t="s">
        <v>878</v>
      </c>
      <c r="M344" t="s">
        <v>940</v>
      </c>
      <c r="P344" t="s">
        <v>121</v>
      </c>
      <c r="W344" t="s">
        <v>1432</v>
      </c>
    </row>
    <row r="345" spans="1:23">
      <c r="A345" t="s">
        <v>1433</v>
      </c>
      <c r="B345" t="s">
        <v>132</v>
      </c>
      <c r="C345" t="s">
        <v>1434</v>
      </c>
      <c r="D345" t="s">
        <v>66</v>
      </c>
      <c r="E345" t="s">
        <v>876</v>
      </c>
      <c r="F345" t="s">
        <v>29</v>
      </c>
      <c r="G345" t="s">
        <v>30</v>
      </c>
      <c r="H345" t="s">
        <v>47</v>
      </c>
      <c r="I345" t="s">
        <v>48</v>
      </c>
      <c r="J345" t="s">
        <v>404</v>
      </c>
      <c r="K345" t="s">
        <v>50</v>
      </c>
      <c r="L345" t="s">
        <v>878</v>
      </c>
      <c r="M345" t="s">
        <v>405</v>
      </c>
      <c r="P345" t="s">
        <v>406</v>
      </c>
      <c r="W345" t="s">
        <v>1435</v>
      </c>
    </row>
    <row r="346" spans="1:23">
      <c r="A346" t="s">
        <v>1436</v>
      </c>
      <c r="B346" t="s">
        <v>216</v>
      </c>
      <c r="C346" t="s">
        <v>648</v>
      </c>
      <c r="D346" t="s">
        <v>27</v>
      </c>
      <c r="E346" t="s">
        <v>876</v>
      </c>
      <c r="F346" t="s">
        <v>29</v>
      </c>
      <c r="G346" t="s">
        <v>30</v>
      </c>
      <c r="H346" t="s">
        <v>657</v>
      </c>
      <c r="I346" t="s">
        <v>658</v>
      </c>
      <c r="J346" t="s">
        <v>1390</v>
      </c>
      <c r="K346" t="s">
        <v>660</v>
      </c>
      <c r="L346" t="s">
        <v>878</v>
      </c>
      <c r="M346" t="s">
        <v>1391</v>
      </c>
      <c r="P346" t="s">
        <v>1392</v>
      </c>
      <c r="W346" t="s">
        <v>1437</v>
      </c>
    </row>
    <row r="347" spans="1:23">
      <c r="A347" t="s">
        <v>1438</v>
      </c>
      <c r="B347" t="s">
        <v>141</v>
      </c>
      <c r="C347" t="s">
        <v>1439</v>
      </c>
      <c r="D347" t="s">
        <v>27</v>
      </c>
      <c r="E347" t="s">
        <v>876</v>
      </c>
      <c r="F347" t="s">
        <v>29</v>
      </c>
      <c r="G347" t="s">
        <v>30</v>
      </c>
      <c r="H347" t="s">
        <v>657</v>
      </c>
      <c r="I347" t="s">
        <v>658</v>
      </c>
      <c r="J347" t="s">
        <v>1390</v>
      </c>
      <c r="K347" t="s">
        <v>660</v>
      </c>
      <c r="L347" t="s">
        <v>878</v>
      </c>
      <c r="M347" t="s">
        <v>1391</v>
      </c>
      <c r="P347" t="s">
        <v>1392</v>
      </c>
      <c r="W347" t="s">
        <v>1440</v>
      </c>
    </row>
    <row r="348" spans="1:23">
      <c r="A348" t="s">
        <v>1441</v>
      </c>
      <c r="B348" t="s">
        <v>874</v>
      </c>
      <c r="C348" t="s">
        <v>603</v>
      </c>
      <c r="D348" t="s">
        <v>66</v>
      </c>
      <c r="E348" t="s">
        <v>876</v>
      </c>
      <c r="F348" t="s">
        <v>29</v>
      </c>
      <c r="G348" t="s">
        <v>30</v>
      </c>
      <c r="H348" t="s">
        <v>93</v>
      </c>
      <c r="I348" t="s">
        <v>94</v>
      </c>
      <c r="J348" t="s">
        <v>199</v>
      </c>
      <c r="K348" t="s">
        <v>96</v>
      </c>
      <c r="L348" t="s">
        <v>878</v>
      </c>
      <c r="M348" t="s">
        <v>200</v>
      </c>
      <c r="P348" t="s">
        <v>145</v>
      </c>
      <c r="W348" t="s">
        <v>1442</v>
      </c>
    </row>
    <row r="349" spans="1:23">
      <c r="A349" t="s">
        <v>1443</v>
      </c>
      <c r="B349" t="s">
        <v>141</v>
      </c>
      <c r="C349" t="s">
        <v>506</v>
      </c>
      <c r="D349" t="s">
        <v>27</v>
      </c>
      <c r="E349" t="s">
        <v>876</v>
      </c>
      <c r="F349" t="s">
        <v>29</v>
      </c>
      <c r="G349" t="s">
        <v>30</v>
      </c>
      <c r="H349" t="s">
        <v>93</v>
      </c>
      <c r="I349" t="s">
        <v>94</v>
      </c>
      <c r="J349" t="s">
        <v>352</v>
      </c>
      <c r="K349" t="s">
        <v>96</v>
      </c>
      <c r="L349" t="s">
        <v>878</v>
      </c>
      <c r="M349" t="s">
        <v>353</v>
      </c>
      <c r="P349" t="s">
        <v>98</v>
      </c>
      <c r="W349" t="s">
        <v>1444</v>
      </c>
    </row>
    <row r="350" spans="1:23" hidden="1">
      <c r="A350" t="s">
        <v>1445</v>
      </c>
      <c r="B350" t="s">
        <v>874</v>
      </c>
      <c r="C350" t="s">
        <v>1446</v>
      </c>
      <c r="D350" t="s">
        <v>66</v>
      </c>
      <c r="E350" t="s">
        <v>876</v>
      </c>
      <c r="F350" t="s">
        <v>489</v>
      </c>
      <c r="G350" t="s">
        <v>30</v>
      </c>
      <c r="H350" t="s">
        <v>67</v>
      </c>
      <c r="I350" t="s">
        <v>68</v>
      </c>
      <c r="J350" t="s">
        <v>490</v>
      </c>
      <c r="K350" t="s">
        <v>70</v>
      </c>
      <c r="L350" t="s">
        <v>878</v>
      </c>
      <c r="M350" t="s">
        <v>491</v>
      </c>
      <c r="N350" t="s">
        <v>492</v>
      </c>
      <c r="O350" t="s">
        <v>493</v>
      </c>
      <c r="P350" t="s">
        <v>72</v>
      </c>
      <c r="W350" t="s">
        <v>1447</v>
      </c>
    </row>
    <row r="351" spans="1:23" hidden="1">
      <c r="A351" t="s">
        <v>1448</v>
      </c>
      <c r="B351" t="s">
        <v>224</v>
      </c>
      <c r="C351" t="s">
        <v>1449</v>
      </c>
      <c r="D351" t="s">
        <v>27</v>
      </c>
      <c r="E351" t="s">
        <v>876</v>
      </c>
      <c r="F351" t="s">
        <v>489</v>
      </c>
      <c r="G351" t="s">
        <v>30</v>
      </c>
      <c r="H351" t="s">
        <v>31</v>
      </c>
      <c r="I351" t="s">
        <v>32</v>
      </c>
      <c r="J351" t="s">
        <v>1108</v>
      </c>
      <c r="K351" t="s">
        <v>34</v>
      </c>
      <c r="L351" t="s">
        <v>878</v>
      </c>
      <c r="M351" t="s">
        <v>491</v>
      </c>
      <c r="N351" t="s">
        <v>1152</v>
      </c>
      <c r="O351" t="s">
        <v>1153</v>
      </c>
      <c r="P351" t="s">
        <v>36</v>
      </c>
      <c r="W351" t="s">
        <v>1450</v>
      </c>
    </row>
    <row r="352" spans="1:23">
      <c r="A352" t="s">
        <v>1451</v>
      </c>
      <c r="B352" t="s">
        <v>874</v>
      </c>
      <c r="C352" t="s">
        <v>524</v>
      </c>
      <c r="D352" t="s">
        <v>66</v>
      </c>
      <c r="E352" t="s">
        <v>876</v>
      </c>
      <c r="F352" t="s">
        <v>29</v>
      </c>
      <c r="G352" t="s">
        <v>30</v>
      </c>
      <c r="H352" t="s">
        <v>47</v>
      </c>
      <c r="I352" t="s">
        <v>48</v>
      </c>
      <c r="J352" t="s">
        <v>404</v>
      </c>
      <c r="K352" t="s">
        <v>50</v>
      </c>
      <c r="L352" t="s">
        <v>878</v>
      </c>
      <c r="M352" t="s">
        <v>405</v>
      </c>
      <c r="P352" t="s">
        <v>406</v>
      </c>
      <c r="W352" t="s">
        <v>1452</v>
      </c>
    </row>
    <row r="353" spans="1:23">
      <c r="A353" t="s">
        <v>1453</v>
      </c>
      <c r="B353" t="s">
        <v>45</v>
      </c>
      <c r="C353" t="s">
        <v>409</v>
      </c>
      <c r="D353" t="s">
        <v>66</v>
      </c>
      <c r="E353" t="s">
        <v>876</v>
      </c>
      <c r="F353" t="s">
        <v>29</v>
      </c>
      <c r="G353" t="s">
        <v>30</v>
      </c>
      <c r="H353" t="s">
        <v>93</v>
      </c>
      <c r="I353" t="s">
        <v>94</v>
      </c>
      <c r="J353" t="s">
        <v>295</v>
      </c>
      <c r="K353" t="s">
        <v>96</v>
      </c>
      <c r="L353" t="s">
        <v>878</v>
      </c>
      <c r="M353" t="s">
        <v>296</v>
      </c>
      <c r="P353" t="s">
        <v>98</v>
      </c>
      <c r="W353" t="s">
        <v>1454</v>
      </c>
    </row>
    <row r="354" spans="1:23">
      <c r="A354" t="s">
        <v>1455</v>
      </c>
      <c r="B354" t="s">
        <v>78</v>
      </c>
      <c r="C354" t="s">
        <v>301</v>
      </c>
      <c r="D354" t="s">
        <v>27</v>
      </c>
      <c r="E354" t="s">
        <v>876</v>
      </c>
      <c r="F354" t="s">
        <v>29</v>
      </c>
      <c r="G354" t="s">
        <v>30</v>
      </c>
      <c r="H354" t="s">
        <v>67</v>
      </c>
      <c r="I354" t="s">
        <v>68</v>
      </c>
      <c r="J354" t="s">
        <v>302</v>
      </c>
      <c r="K354" t="s">
        <v>70</v>
      </c>
      <c r="L354" t="s">
        <v>878</v>
      </c>
      <c r="M354" t="s">
        <v>303</v>
      </c>
      <c r="P354" t="s">
        <v>304</v>
      </c>
      <c r="W354" t="s">
        <v>1456</v>
      </c>
    </row>
    <row r="355" spans="1:23">
      <c r="A355" t="s">
        <v>1457</v>
      </c>
      <c r="B355" t="s">
        <v>874</v>
      </c>
      <c r="C355" t="s">
        <v>875</v>
      </c>
      <c r="D355" t="s">
        <v>66</v>
      </c>
      <c r="E355" t="s">
        <v>876</v>
      </c>
      <c r="F355" t="s">
        <v>29</v>
      </c>
      <c r="G355" t="s">
        <v>30</v>
      </c>
      <c r="H355" t="s">
        <v>586</v>
      </c>
      <c r="I355" t="s">
        <v>587</v>
      </c>
      <c r="J355" t="s">
        <v>1248</v>
      </c>
      <c r="K355" t="s">
        <v>589</v>
      </c>
      <c r="L355" t="s">
        <v>878</v>
      </c>
      <c r="M355" t="s">
        <v>1249</v>
      </c>
      <c r="P355" t="s">
        <v>121</v>
      </c>
      <c r="W355" t="s">
        <v>1458</v>
      </c>
    </row>
    <row r="356" spans="1:23">
      <c r="A356" t="s">
        <v>1459</v>
      </c>
      <c r="B356" t="s">
        <v>149</v>
      </c>
      <c r="C356" t="s">
        <v>875</v>
      </c>
      <c r="D356" t="s">
        <v>27</v>
      </c>
      <c r="E356" t="s">
        <v>876</v>
      </c>
      <c r="F356" t="s">
        <v>29</v>
      </c>
      <c r="G356" t="s">
        <v>30</v>
      </c>
      <c r="H356" t="s">
        <v>586</v>
      </c>
      <c r="I356" t="s">
        <v>587</v>
      </c>
      <c r="J356" t="s">
        <v>877</v>
      </c>
      <c r="K356" t="s">
        <v>589</v>
      </c>
      <c r="L356" t="s">
        <v>878</v>
      </c>
      <c r="M356" t="s">
        <v>879</v>
      </c>
      <c r="P356" t="s">
        <v>98</v>
      </c>
      <c r="W356" t="s">
        <v>1460</v>
      </c>
    </row>
    <row r="357" spans="1:23" hidden="1">
      <c r="A357" t="s">
        <v>1461</v>
      </c>
      <c r="B357" t="s">
        <v>917</v>
      </c>
      <c r="C357" t="s">
        <v>1412</v>
      </c>
      <c r="D357" t="s">
        <v>27</v>
      </c>
      <c r="E357" t="s">
        <v>876</v>
      </c>
      <c r="F357" t="s">
        <v>489</v>
      </c>
      <c r="G357" t="s">
        <v>30</v>
      </c>
      <c r="H357" t="s">
        <v>31</v>
      </c>
      <c r="I357" t="s">
        <v>32</v>
      </c>
      <c r="J357" t="s">
        <v>1108</v>
      </c>
      <c r="K357" t="s">
        <v>34</v>
      </c>
      <c r="L357" t="s">
        <v>894</v>
      </c>
      <c r="M357" t="s">
        <v>491</v>
      </c>
      <c r="N357" t="s">
        <v>1152</v>
      </c>
      <c r="O357" t="s">
        <v>1153</v>
      </c>
      <c r="P357" t="s">
        <v>36</v>
      </c>
      <c r="W357" t="s">
        <v>1462</v>
      </c>
    </row>
    <row r="358" spans="1:23">
      <c r="A358" t="s">
        <v>1463</v>
      </c>
      <c r="B358" t="s">
        <v>216</v>
      </c>
      <c r="C358" t="s">
        <v>1464</v>
      </c>
      <c r="D358" t="s">
        <v>27</v>
      </c>
      <c r="E358" t="s">
        <v>876</v>
      </c>
      <c r="F358" t="s">
        <v>29</v>
      </c>
      <c r="G358" t="s">
        <v>30</v>
      </c>
      <c r="H358" t="s">
        <v>657</v>
      </c>
      <c r="I358" t="s">
        <v>658</v>
      </c>
      <c r="J358" t="s">
        <v>1042</v>
      </c>
      <c r="K358" t="s">
        <v>660</v>
      </c>
      <c r="L358" t="s">
        <v>878</v>
      </c>
      <c r="M358" t="s">
        <v>1043</v>
      </c>
      <c r="P358" t="s">
        <v>662</v>
      </c>
      <c r="W358" t="s">
        <v>1465</v>
      </c>
    </row>
    <row r="359" spans="1:23" hidden="1">
      <c r="A359" t="s">
        <v>1466</v>
      </c>
      <c r="B359" t="s">
        <v>216</v>
      </c>
      <c r="C359" t="s">
        <v>1467</v>
      </c>
      <c r="D359" t="s">
        <v>66</v>
      </c>
      <c r="E359" t="s">
        <v>876</v>
      </c>
      <c r="F359" t="s">
        <v>585</v>
      </c>
      <c r="G359" t="s">
        <v>30</v>
      </c>
      <c r="H359" t="s">
        <v>31</v>
      </c>
      <c r="I359" t="s">
        <v>32</v>
      </c>
      <c r="J359" t="s">
        <v>1108</v>
      </c>
      <c r="K359" t="s">
        <v>34</v>
      </c>
      <c r="L359" t="s">
        <v>878</v>
      </c>
      <c r="M359" t="s">
        <v>491</v>
      </c>
      <c r="N359" t="s">
        <v>1152</v>
      </c>
      <c r="O359" t="s">
        <v>1153</v>
      </c>
      <c r="P359" t="s">
        <v>36</v>
      </c>
      <c r="W359" t="s">
        <v>1468</v>
      </c>
    </row>
    <row r="360" spans="1:23">
      <c r="A360" t="s">
        <v>1469</v>
      </c>
      <c r="B360" t="s">
        <v>78</v>
      </c>
      <c r="C360" t="s">
        <v>79</v>
      </c>
      <c r="D360" t="s">
        <v>27</v>
      </c>
      <c r="E360" t="s">
        <v>876</v>
      </c>
      <c r="F360" t="s">
        <v>29</v>
      </c>
      <c r="G360" t="s">
        <v>30</v>
      </c>
      <c r="H360" t="s">
        <v>67</v>
      </c>
      <c r="I360" t="s">
        <v>68</v>
      </c>
      <c r="J360" t="s">
        <v>532</v>
      </c>
      <c r="K360" t="s">
        <v>70</v>
      </c>
      <c r="L360" t="s">
        <v>878</v>
      </c>
      <c r="M360" t="s">
        <v>533</v>
      </c>
      <c r="P360" t="s">
        <v>534</v>
      </c>
      <c r="W360" t="s">
        <v>1470</v>
      </c>
    </row>
    <row r="361" spans="1:23">
      <c r="A361" t="s">
        <v>1471</v>
      </c>
      <c r="B361" t="s">
        <v>917</v>
      </c>
      <c r="C361" t="s">
        <v>1472</v>
      </c>
      <c r="D361" t="s">
        <v>27</v>
      </c>
      <c r="E361" t="s">
        <v>876</v>
      </c>
      <c r="F361" t="s">
        <v>29</v>
      </c>
      <c r="G361" t="s">
        <v>30</v>
      </c>
      <c r="H361" t="s">
        <v>31</v>
      </c>
      <c r="I361" t="s">
        <v>32</v>
      </c>
      <c r="J361" t="s">
        <v>249</v>
      </c>
      <c r="K361" t="s">
        <v>34</v>
      </c>
      <c r="L361" t="s">
        <v>894</v>
      </c>
      <c r="M361" t="s">
        <v>250</v>
      </c>
      <c r="P361" t="s">
        <v>136</v>
      </c>
      <c r="W361" t="s">
        <v>1473</v>
      </c>
    </row>
    <row r="362" spans="1:23">
      <c r="A362" t="s">
        <v>1474</v>
      </c>
      <c r="B362" t="s">
        <v>141</v>
      </c>
      <c r="C362" t="s">
        <v>1475</v>
      </c>
      <c r="D362" t="s">
        <v>27</v>
      </c>
      <c r="E362" t="s">
        <v>876</v>
      </c>
      <c r="F362" t="s">
        <v>29</v>
      </c>
      <c r="G362" t="s">
        <v>30</v>
      </c>
      <c r="H362" t="s">
        <v>657</v>
      </c>
      <c r="I362" t="s">
        <v>658</v>
      </c>
      <c r="J362" t="s">
        <v>1042</v>
      </c>
      <c r="K362" t="s">
        <v>660</v>
      </c>
      <c r="L362" t="s">
        <v>878</v>
      </c>
      <c r="M362" t="s">
        <v>1043</v>
      </c>
      <c r="P362" t="s">
        <v>662</v>
      </c>
      <c r="W362" t="s">
        <v>1476</v>
      </c>
    </row>
    <row r="363" spans="1:23">
      <c r="A363" t="s">
        <v>1477</v>
      </c>
      <c r="B363" t="s">
        <v>78</v>
      </c>
      <c r="C363" t="s">
        <v>773</v>
      </c>
      <c r="D363" t="s">
        <v>27</v>
      </c>
      <c r="E363" t="s">
        <v>876</v>
      </c>
      <c r="F363" t="s">
        <v>29</v>
      </c>
      <c r="G363" t="s">
        <v>30</v>
      </c>
      <c r="H363" t="s">
        <v>67</v>
      </c>
      <c r="I363" t="s">
        <v>68</v>
      </c>
      <c r="J363" t="s">
        <v>670</v>
      </c>
      <c r="K363" t="s">
        <v>70</v>
      </c>
      <c r="L363" t="s">
        <v>878</v>
      </c>
      <c r="M363" t="s">
        <v>671</v>
      </c>
      <c r="P363" t="s">
        <v>671</v>
      </c>
      <c r="W363" t="s">
        <v>1478</v>
      </c>
    </row>
    <row r="364" spans="1:23">
      <c r="A364" t="s">
        <v>1479</v>
      </c>
      <c r="B364" t="s">
        <v>402</v>
      </c>
      <c r="C364" t="s">
        <v>403</v>
      </c>
      <c r="D364" t="s">
        <v>66</v>
      </c>
      <c r="E364" t="s">
        <v>876</v>
      </c>
      <c r="F364" t="s">
        <v>29</v>
      </c>
      <c r="G364" t="s">
        <v>30</v>
      </c>
      <c r="H364" t="s">
        <v>47</v>
      </c>
      <c r="I364" t="s">
        <v>48</v>
      </c>
      <c r="J364" t="s">
        <v>404</v>
      </c>
      <c r="K364" t="s">
        <v>50</v>
      </c>
      <c r="L364" t="s">
        <v>878</v>
      </c>
      <c r="M364" t="s">
        <v>405</v>
      </c>
      <c r="P364" t="s">
        <v>406</v>
      </c>
      <c r="V364" t="s">
        <v>1480</v>
      </c>
      <c r="W364" t="s">
        <v>1481</v>
      </c>
    </row>
    <row r="365" spans="1:23">
      <c r="A365" t="s">
        <v>1482</v>
      </c>
      <c r="B365" t="s">
        <v>224</v>
      </c>
      <c r="C365" t="s">
        <v>261</v>
      </c>
      <c r="D365" t="s">
        <v>27</v>
      </c>
      <c r="E365" t="s">
        <v>876</v>
      </c>
      <c r="F365" t="s">
        <v>29</v>
      </c>
      <c r="G365" t="s">
        <v>30</v>
      </c>
      <c r="H365" t="s">
        <v>31</v>
      </c>
      <c r="I365" t="s">
        <v>32</v>
      </c>
      <c r="J365" t="s">
        <v>33</v>
      </c>
      <c r="K365" t="s">
        <v>34</v>
      </c>
      <c r="L365" t="s">
        <v>878</v>
      </c>
      <c r="M365" t="s">
        <v>35</v>
      </c>
      <c r="P365" t="s">
        <v>36</v>
      </c>
      <c r="W365" t="s">
        <v>1483</v>
      </c>
    </row>
    <row r="366" spans="1:23">
      <c r="A366" t="s">
        <v>1484</v>
      </c>
      <c r="B366" t="s">
        <v>224</v>
      </c>
      <c r="C366" t="s">
        <v>1485</v>
      </c>
      <c r="D366" t="s">
        <v>27</v>
      </c>
      <c r="E366" t="s">
        <v>876</v>
      </c>
      <c r="F366" t="s">
        <v>29</v>
      </c>
      <c r="G366" t="s">
        <v>30</v>
      </c>
      <c r="H366" t="s">
        <v>31</v>
      </c>
      <c r="I366" t="s">
        <v>32</v>
      </c>
      <c r="J366" t="s">
        <v>546</v>
      </c>
      <c r="K366" t="s">
        <v>34</v>
      </c>
      <c r="L366" t="s">
        <v>878</v>
      </c>
      <c r="M366" t="s">
        <v>547</v>
      </c>
      <c r="P366" t="s">
        <v>36</v>
      </c>
      <c r="W366" t="s">
        <v>1486</v>
      </c>
    </row>
    <row r="367" spans="1:23">
      <c r="A367" t="s">
        <v>1487</v>
      </c>
      <c r="B367" t="s">
        <v>874</v>
      </c>
      <c r="C367" t="s">
        <v>1488</v>
      </c>
      <c r="D367" t="s">
        <v>66</v>
      </c>
      <c r="E367" t="s">
        <v>876</v>
      </c>
      <c r="F367" t="s">
        <v>29</v>
      </c>
      <c r="G367" t="s">
        <v>30</v>
      </c>
      <c r="H367" t="s">
        <v>93</v>
      </c>
      <c r="I367" t="s">
        <v>94</v>
      </c>
      <c r="J367" t="s">
        <v>173</v>
      </c>
      <c r="K367" t="s">
        <v>96</v>
      </c>
      <c r="L367" t="s">
        <v>878</v>
      </c>
      <c r="M367" t="s">
        <v>174</v>
      </c>
      <c r="P367" t="s">
        <v>145</v>
      </c>
      <c r="W367" t="s">
        <v>1489</v>
      </c>
    </row>
    <row r="368" spans="1:23">
      <c r="A368" t="s">
        <v>1490</v>
      </c>
      <c r="B368" t="s">
        <v>149</v>
      </c>
      <c r="C368" t="s">
        <v>875</v>
      </c>
      <c r="D368" t="s">
        <v>27</v>
      </c>
      <c r="E368" t="s">
        <v>876</v>
      </c>
      <c r="F368" t="s">
        <v>29</v>
      </c>
      <c r="G368" t="s">
        <v>30</v>
      </c>
      <c r="H368" t="s">
        <v>586</v>
      </c>
      <c r="I368" t="s">
        <v>587</v>
      </c>
      <c r="J368" t="s">
        <v>1069</v>
      </c>
      <c r="K368" t="s">
        <v>589</v>
      </c>
      <c r="L368" t="s">
        <v>878</v>
      </c>
      <c r="M368" t="s">
        <v>1070</v>
      </c>
      <c r="P368" t="s">
        <v>98</v>
      </c>
      <c r="W368" t="s">
        <v>1491</v>
      </c>
    </row>
    <row r="369" spans="1:23">
      <c r="A369" t="s">
        <v>1492</v>
      </c>
      <c r="B369" t="s">
        <v>78</v>
      </c>
      <c r="C369" t="s">
        <v>875</v>
      </c>
      <c r="D369" t="s">
        <v>27</v>
      </c>
      <c r="E369" t="s">
        <v>876</v>
      </c>
      <c r="F369" t="s">
        <v>29</v>
      </c>
      <c r="G369" t="s">
        <v>30</v>
      </c>
      <c r="H369" t="s">
        <v>586</v>
      </c>
      <c r="I369" t="s">
        <v>587</v>
      </c>
      <c r="J369" t="s">
        <v>1493</v>
      </c>
      <c r="K369" t="s">
        <v>589</v>
      </c>
      <c r="L369" t="s">
        <v>878</v>
      </c>
      <c r="M369" t="s">
        <v>1494</v>
      </c>
      <c r="P369" t="s">
        <v>1495</v>
      </c>
      <c r="W369" t="s">
        <v>1496</v>
      </c>
    </row>
    <row r="370" spans="1:23">
      <c r="A370" t="s">
        <v>1497</v>
      </c>
      <c r="B370" t="s">
        <v>1003</v>
      </c>
      <c r="C370" t="s">
        <v>85</v>
      </c>
      <c r="D370" t="s">
        <v>66</v>
      </c>
      <c r="E370" t="s">
        <v>876</v>
      </c>
      <c r="F370" t="s">
        <v>29</v>
      </c>
      <c r="G370" t="s">
        <v>30</v>
      </c>
      <c r="H370" t="s">
        <v>657</v>
      </c>
      <c r="I370" t="s">
        <v>658</v>
      </c>
      <c r="J370" t="s">
        <v>1042</v>
      </c>
      <c r="K370" t="s">
        <v>660</v>
      </c>
      <c r="L370" t="s">
        <v>878</v>
      </c>
      <c r="M370" t="s">
        <v>1043</v>
      </c>
      <c r="P370" t="s">
        <v>662</v>
      </c>
      <c r="W370" t="s">
        <v>1498</v>
      </c>
    </row>
    <row r="371" spans="1:23">
      <c r="A371" t="s">
        <v>1499</v>
      </c>
      <c r="B371" t="s">
        <v>84</v>
      </c>
      <c r="C371" t="s">
        <v>875</v>
      </c>
      <c r="D371" t="s">
        <v>27</v>
      </c>
      <c r="E371" t="s">
        <v>876</v>
      </c>
      <c r="F371" t="s">
        <v>29</v>
      </c>
      <c r="G371" t="s">
        <v>30</v>
      </c>
      <c r="H371" t="s">
        <v>586</v>
      </c>
      <c r="I371" t="s">
        <v>587</v>
      </c>
      <c r="J371" t="s">
        <v>877</v>
      </c>
      <c r="K371" t="s">
        <v>589</v>
      </c>
      <c r="L371" t="s">
        <v>878</v>
      </c>
      <c r="M371" t="s">
        <v>879</v>
      </c>
      <c r="P371" t="s">
        <v>98</v>
      </c>
      <c r="W371" t="s">
        <v>1500</v>
      </c>
    </row>
    <row r="372" spans="1:23">
      <c r="A372" t="s">
        <v>1501</v>
      </c>
      <c r="B372" t="s">
        <v>25</v>
      </c>
      <c r="C372" t="s">
        <v>875</v>
      </c>
      <c r="D372" t="s">
        <v>27</v>
      </c>
      <c r="E372" t="s">
        <v>876</v>
      </c>
      <c r="F372" t="s">
        <v>29</v>
      </c>
      <c r="G372" t="s">
        <v>30</v>
      </c>
      <c r="H372" t="s">
        <v>586</v>
      </c>
      <c r="I372" t="s">
        <v>587</v>
      </c>
      <c r="J372" t="s">
        <v>1124</v>
      </c>
      <c r="K372" t="s">
        <v>589</v>
      </c>
      <c r="L372" t="s">
        <v>878</v>
      </c>
      <c r="M372" t="s">
        <v>1125</v>
      </c>
      <c r="P372" t="s">
        <v>121</v>
      </c>
      <c r="W372" t="s">
        <v>1502</v>
      </c>
    </row>
    <row r="373" spans="1:23">
      <c r="A373" t="s">
        <v>1503</v>
      </c>
      <c r="B373" t="s">
        <v>64</v>
      </c>
      <c r="C373" t="s">
        <v>179</v>
      </c>
      <c r="D373" t="s">
        <v>66</v>
      </c>
      <c r="E373" t="s">
        <v>876</v>
      </c>
      <c r="F373" t="s">
        <v>29</v>
      </c>
      <c r="G373" t="s">
        <v>30</v>
      </c>
      <c r="H373" t="s">
        <v>93</v>
      </c>
      <c r="I373" t="s">
        <v>94</v>
      </c>
      <c r="J373" t="s">
        <v>95</v>
      </c>
      <c r="K373" t="s">
        <v>96</v>
      </c>
      <c r="L373" t="s">
        <v>878</v>
      </c>
      <c r="M373" t="s">
        <v>97</v>
      </c>
      <c r="P373" t="s">
        <v>98</v>
      </c>
      <c r="W373" t="s">
        <v>1504</v>
      </c>
    </row>
    <row r="374" spans="1:23">
      <c r="A374" t="s">
        <v>1505</v>
      </c>
      <c r="B374" t="s">
        <v>874</v>
      </c>
      <c r="C374" t="s">
        <v>875</v>
      </c>
      <c r="D374" t="s">
        <v>66</v>
      </c>
      <c r="E374" t="s">
        <v>876</v>
      </c>
      <c r="F374" t="s">
        <v>413</v>
      </c>
      <c r="G374" t="s">
        <v>30</v>
      </c>
      <c r="H374" t="s">
        <v>586</v>
      </c>
      <c r="I374" t="s">
        <v>587</v>
      </c>
      <c r="J374" t="s">
        <v>877</v>
      </c>
      <c r="K374" t="s">
        <v>589</v>
      </c>
      <c r="L374" t="s">
        <v>878</v>
      </c>
      <c r="M374" t="s">
        <v>879</v>
      </c>
      <c r="P374" t="s">
        <v>98</v>
      </c>
      <c r="W374" t="s">
        <v>1506</v>
      </c>
    </row>
    <row r="375" spans="1:23">
      <c r="A375" t="s">
        <v>1507</v>
      </c>
      <c r="B375" t="s">
        <v>64</v>
      </c>
      <c r="C375" t="s">
        <v>1508</v>
      </c>
      <c r="D375" t="s">
        <v>66</v>
      </c>
      <c r="E375" t="s">
        <v>876</v>
      </c>
      <c r="F375" t="s">
        <v>29</v>
      </c>
      <c r="G375" t="s">
        <v>30</v>
      </c>
      <c r="H375" t="s">
        <v>189</v>
      </c>
      <c r="I375" t="s">
        <v>190</v>
      </c>
      <c r="J375" t="s">
        <v>815</v>
      </c>
      <c r="K375" t="s">
        <v>192</v>
      </c>
      <c r="L375" t="s">
        <v>878</v>
      </c>
      <c r="M375" t="s">
        <v>816</v>
      </c>
      <c r="P375" t="s">
        <v>72</v>
      </c>
      <c r="W375" t="s">
        <v>1509</v>
      </c>
    </row>
    <row r="376" spans="1:23">
      <c r="A376" t="s">
        <v>1510</v>
      </c>
      <c r="B376" t="s">
        <v>925</v>
      </c>
      <c r="C376" t="s">
        <v>875</v>
      </c>
      <c r="D376" t="s">
        <v>27</v>
      </c>
      <c r="E376" t="s">
        <v>876</v>
      </c>
      <c r="F376" t="s">
        <v>29</v>
      </c>
      <c r="G376" t="s">
        <v>30</v>
      </c>
      <c r="H376" t="s">
        <v>586</v>
      </c>
      <c r="I376" t="s">
        <v>587</v>
      </c>
      <c r="J376" t="s">
        <v>1069</v>
      </c>
      <c r="K376" t="s">
        <v>589</v>
      </c>
      <c r="L376" t="s">
        <v>878</v>
      </c>
      <c r="M376" t="s">
        <v>1070</v>
      </c>
      <c r="P376" t="s">
        <v>98</v>
      </c>
      <c r="W376" t="s">
        <v>1511</v>
      </c>
    </row>
    <row r="377" spans="1:23">
      <c r="A377" t="s">
        <v>1512</v>
      </c>
      <c r="B377" t="s">
        <v>925</v>
      </c>
      <c r="C377" t="s">
        <v>926</v>
      </c>
      <c r="D377" t="s">
        <v>27</v>
      </c>
      <c r="E377" t="s">
        <v>876</v>
      </c>
      <c r="F377" t="s">
        <v>29</v>
      </c>
      <c r="G377" t="s">
        <v>30</v>
      </c>
      <c r="H377" t="s">
        <v>927</v>
      </c>
      <c r="I377" t="s">
        <v>928</v>
      </c>
      <c r="J377" t="s">
        <v>1513</v>
      </c>
      <c r="K377" t="s">
        <v>930</v>
      </c>
      <c r="L377" t="s">
        <v>878</v>
      </c>
      <c r="M377" t="s">
        <v>1514</v>
      </c>
      <c r="P377" t="s">
        <v>98</v>
      </c>
      <c r="W377" t="s">
        <v>1515</v>
      </c>
    </row>
    <row r="378" spans="1:23">
      <c r="A378" t="s">
        <v>1516</v>
      </c>
      <c r="B378" t="s">
        <v>216</v>
      </c>
      <c r="C378" t="s">
        <v>1295</v>
      </c>
      <c r="D378" t="s">
        <v>27</v>
      </c>
      <c r="E378" t="s">
        <v>876</v>
      </c>
      <c r="F378" t="s">
        <v>29</v>
      </c>
      <c r="G378" t="s">
        <v>30</v>
      </c>
      <c r="H378" t="s">
        <v>47</v>
      </c>
      <c r="I378" t="s">
        <v>48</v>
      </c>
      <c r="J378" t="s">
        <v>983</v>
      </c>
      <c r="K378" t="s">
        <v>50</v>
      </c>
      <c r="L378" t="s">
        <v>878</v>
      </c>
      <c r="M378" t="s">
        <v>984</v>
      </c>
      <c r="P378" t="s">
        <v>985</v>
      </c>
      <c r="W378" t="s">
        <v>1517</v>
      </c>
    </row>
    <row r="379" spans="1:23">
      <c r="A379" t="s">
        <v>1518</v>
      </c>
      <c r="B379" t="s">
        <v>216</v>
      </c>
      <c r="C379" t="s">
        <v>324</v>
      </c>
      <c r="D379" t="s">
        <v>27</v>
      </c>
      <c r="E379" t="s">
        <v>876</v>
      </c>
      <c r="F379" t="s">
        <v>29</v>
      </c>
      <c r="G379" t="s">
        <v>30</v>
      </c>
      <c r="H379" t="s">
        <v>93</v>
      </c>
      <c r="I379" t="s">
        <v>94</v>
      </c>
      <c r="J379" t="s">
        <v>308</v>
      </c>
      <c r="K379" t="s">
        <v>96</v>
      </c>
      <c r="L379" t="s">
        <v>878</v>
      </c>
      <c r="M379" t="s">
        <v>309</v>
      </c>
      <c r="P379" t="s">
        <v>98</v>
      </c>
      <c r="W379" t="s">
        <v>1519</v>
      </c>
    </row>
    <row r="380" spans="1:23">
      <c r="A380" t="s">
        <v>1520</v>
      </c>
      <c r="B380" t="s">
        <v>141</v>
      </c>
      <c r="C380" t="s">
        <v>1521</v>
      </c>
      <c r="D380" t="s">
        <v>27</v>
      </c>
      <c r="E380" t="s">
        <v>876</v>
      </c>
      <c r="F380" t="s">
        <v>29</v>
      </c>
      <c r="G380" t="s">
        <v>30</v>
      </c>
      <c r="H380" t="s">
        <v>93</v>
      </c>
      <c r="I380" t="s">
        <v>94</v>
      </c>
      <c r="J380" t="s">
        <v>295</v>
      </c>
      <c r="K380" t="s">
        <v>96</v>
      </c>
      <c r="L380" t="s">
        <v>878</v>
      </c>
      <c r="M380" t="s">
        <v>296</v>
      </c>
      <c r="P380" t="s">
        <v>98</v>
      </c>
      <c r="W380" t="s">
        <v>1522</v>
      </c>
    </row>
    <row r="381" spans="1:23">
      <c r="A381" t="s">
        <v>1523</v>
      </c>
      <c r="B381" t="s">
        <v>132</v>
      </c>
      <c r="C381" t="s">
        <v>386</v>
      </c>
      <c r="D381" t="s">
        <v>66</v>
      </c>
      <c r="E381" t="s">
        <v>876</v>
      </c>
      <c r="F381" t="s">
        <v>29</v>
      </c>
      <c r="G381" t="s">
        <v>30</v>
      </c>
      <c r="H381" t="s">
        <v>47</v>
      </c>
      <c r="I381" t="s">
        <v>48</v>
      </c>
      <c r="J381" t="s">
        <v>58</v>
      </c>
      <c r="K381" t="s">
        <v>50</v>
      </c>
      <c r="L381" t="s">
        <v>878</v>
      </c>
      <c r="M381" t="s">
        <v>59</v>
      </c>
      <c r="P381" t="s">
        <v>60</v>
      </c>
      <c r="W381" t="s">
        <v>1524</v>
      </c>
    </row>
    <row r="382" spans="1:23">
      <c r="A382" t="s">
        <v>1525</v>
      </c>
      <c r="B382" t="s">
        <v>84</v>
      </c>
      <c r="C382" t="s">
        <v>875</v>
      </c>
      <c r="D382" t="s">
        <v>27</v>
      </c>
      <c r="E382" t="s">
        <v>876</v>
      </c>
      <c r="F382" t="s">
        <v>29</v>
      </c>
      <c r="G382" t="s">
        <v>30</v>
      </c>
      <c r="H382" t="s">
        <v>586</v>
      </c>
      <c r="I382" t="s">
        <v>587</v>
      </c>
      <c r="J382" t="s">
        <v>884</v>
      </c>
      <c r="K382" t="s">
        <v>589</v>
      </c>
      <c r="L382" t="s">
        <v>878</v>
      </c>
      <c r="M382" t="s">
        <v>885</v>
      </c>
      <c r="P382" t="s">
        <v>121</v>
      </c>
      <c r="W382" t="s">
        <v>1526</v>
      </c>
    </row>
    <row r="383" spans="1:23">
      <c r="A383" t="s">
        <v>1527</v>
      </c>
      <c r="B383" t="s">
        <v>917</v>
      </c>
      <c r="C383" t="s">
        <v>1528</v>
      </c>
      <c r="D383" t="s">
        <v>66</v>
      </c>
      <c r="E383" t="s">
        <v>876</v>
      </c>
      <c r="F383" t="s">
        <v>29</v>
      </c>
      <c r="G383" t="s">
        <v>30</v>
      </c>
      <c r="H383" t="s">
        <v>67</v>
      </c>
      <c r="I383" t="s">
        <v>68</v>
      </c>
      <c r="J383" t="s">
        <v>210</v>
      </c>
      <c r="K383" t="s">
        <v>70</v>
      </c>
      <c r="L383" t="s">
        <v>878</v>
      </c>
      <c r="M383" t="s">
        <v>211</v>
      </c>
      <c r="P383" t="s">
        <v>72</v>
      </c>
      <c r="W383" t="s">
        <v>1529</v>
      </c>
    </row>
    <row r="384" spans="1:23">
      <c r="A384" t="s">
        <v>1530</v>
      </c>
      <c r="B384" t="s">
        <v>917</v>
      </c>
      <c r="C384" t="s">
        <v>1531</v>
      </c>
      <c r="D384" t="s">
        <v>27</v>
      </c>
      <c r="E384" t="s">
        <v>876</v>
      </c>
      <c r="F384" t="s">
        <v>29</v>
      </c>
      <c r="G384" t="s">
        <v>30</v>
      </c>
      <c r="H384" t="s">
        <v>93</v>
      </c>
      <c r="I384" t="s">
        <v>94</v>
      </c>
      <c r="J384" t="s">
        <v>456</v>
      </c>
      <c r="K384" t="s">
        <v>96</v>
      </c>
      <c r="L384" t="s">
        <v>878</v>
      </c>
      <c r="M384" t="s">
        <v>457</v>
      </c>
      <c r="P384" t="s">
        <v>145</v>
      </c>
      <c r="W384" t="s">
        <v>1532</v>
      </c>
    </row>
    <row r="385" spans="1:23">
      <c r="A385" t="s">
        <v>1533</v>
      </c>
      <c r="B385" t="s">
        <v>141</v>
      </c>
      <c r="C385" t="s">
        <v>875</v>
      </c>
      <c r="D385" t="s">
        <v>27</v>
      </c>
      <c r="E385" t="s">
        <v>876</v>
      </c>
      <c r="F385" t="s">
        <v>29</v>
      </c>
      <c r="G385" t="s">
        <v>30</v>
      </c>
      <c r="H385" t="s">
        <v>586</v>
      </c>
      <c r="I385" t="s">
        <v>587</v>
      </c>
      <c r="J385" t="s">
        <v>1124</v>
      </c>
      <c r="K385" t="s">
        <v>589</v>
      </c>
      <c r="L385" t="s">
        <v>878</v>
      </c>
      <c r="M385" t="s">
        <v>1125</v>
      </c>
      <c r="P385" t="s">
        <v>121</v>
      </c>
      <c r="W385" t="s">
        <v>1534</v>
      </c>
    </row>
    <row r="386" spans="1:23">
      <c r="A386" t="s">
        <v>1535</v>
      </c>
      <c r="B386" t="s">
        <v>132</v>
      </c>
      <c r="C386" t="s">
        <v>334</v>
      </c>
      <c r="D386" t="s">
        <v>66</v>
      </c>
      <c r="E386" t="s">
        <v>876</v>
      </c>
      <c r="F386" t="s">
        <v>29</v>
      </c>
      <c r="G386" t="s">
        <v>30</v>
      </c>
      <c r="H386" t="s">
        <v>93</v>
      </c>
      <c r="I386" t="s">
        <v>94</v>
      </c>
      <c r="J386" t="s">
        <v>199</v>
      </c>
      <c r="K386" t="s">
        <v>96</v>
      </c>
      <c r="L386" t="s">
        <v>878</v>
      </c>
      <c r="M386" t="s">
        <v>200</v>
      </c>
      <c r="P386" t="s">
        <v>145</v>
      </c>
      <c r="W386" t="s">
        <v>1536</v>
      </c>
    </row>
    <row r="387" spans="1:23">
      <c r="A387" t="s">
        <v>1537</v>
      </c>
      <c r="B387" t="s">
        <v>917</v>
      </c>
      <c r="C387" t="s">
        <v>1538</v>
      </c>
      <c r="D387" t="s">
        <v>27</v>
      </c>
      <c r="E387" t="s">
        <v>876</v>
      </c>
      <c r="F387" t="s">
        <v>29</v>
      </c>
      <c r="G387" t="s">
        <v>30</v>
      </c>
      <c r="H387" t="s">
        <v>47</v>
      </c>
      <c r="I387" t="s">
        <v>48</v>
      </c>
      <c r="J387" t="s">
        <v>1022</v>
      </c>
      <c r="K387" t="s">
        <v>50</v>
      </c>
      <c r="L387" t="s">
        <v>878</v>
      </c>
      <c r="M387" t="s">
        <v>1023</v>
      </c>
      <c r="P387" t="s">
        <v>60</v>
      </c>
      <c r="W387" t="s">
        <v>1539</v>
      </c>
    </row>
    <row r="388" spans="1:23">
      <c r="A388" t="s">
        <v>1540</v>
      </c>
      <c r="B388" t="s">
        <v>1315</v>
      </c>
      <c r="C388" t="s">
        <v>613</v>
      </c>
      <c r="D388" t="s">
        <v>27</v>
      </c>
      <c r="E388" t="s">
        <v>876</v>
      </c>
      <c r="F388" t="s">
        <v>29</v>
      </c>
      <c r="G388" t="s">
        <v>30</v>
      </c>
      <c r="H388" t="s">
        <v>657</v>
      </c>
      <c r="I388" t="s">
        <v>658</v>
      </c>
      <c r="J388" t="s">
        <v>1390</v>
      </c>
      <c r="K388" t="s">
        <v>660</v>
      </c>
      <c r="L388" t="s">
        <v>878</v>
      </c>
      <c r="M388" t="s">
        <v>1391</v>
      </c>
      <c r="P388" t="s">
        <v>1392</v>
      </c>
      <c r="W388" t="s">
        <v>1541</v>
      </c>
    </row>
    <row r="389" spans="1:23">
      <c r="A389" t="s">
        <v>1542</v>
      </c>
      <c r="B389" t="s">
        <v>917</v>
      </c>
      <c r="C389" t="s">
        <v>154</v>
      </c>
      <c r="D389" t="s">
        <v>27</v>
      </c>
      <c r="E389" t="s">
        <v>876</v>
      </c>
      <c r="F389" t="s">
        <v>29</v>
      </c>
      <c r="G389" t="s">
        <v>30</v>
      </c>
      <c r="H389" t="s">
        <v>93</v>
      </c>
      <c r="I389" t="s">
        <v>94</v>
      </c>
      <c r="J389" t="s">
        <v>352</v>
      </c>
      <c r="K389" t="s">
        <v>96</v>
      </c>
      <c r="L389" t="s">
        <v>894</v>
      </c>
      <c r="M389" t="s">
        <v>353</v>
      </c>
      <c r="P389" t="s">
        <v>98</v>
      </c>
      <c r="W389" t="s">
        <v>1543</v>
      </c>
    </row>
    <row r="390" spans="1:23">
      <c r="A390" t="s">
        <v>1544</v>
      </c>
      <c r="B390" t="s">
        <v>141</v>
      </c>
      <c r="C390" t="s">
        <v>875</v>
      </c>
      <c r="D390" t="s">
        <v>27</v>
      </c>
      <c r="E390" t="s">
        <v>876</v>
      </c>
      <c r="F390" t="s">
        <v>29</v>
      </c>
      <c r="G390" t="s">
        <v>30</v>
      </c>
      <c r="H390" t="s">
        <v>586</v>
      </c>
      <c r="I390" t="s">
        <v>587</v>
      </c>
      <c r="J390" t="s">
        <v>877</v>
      </c>
      <c r="K390" t="s">
        <v>589</v>
      </c>
      <c r="L390" t="s">
        <v>878</v>
      </c>
      <c r="M390" t="s">
        <v>879</v>
      </c>
      <c r="P390" t="s">
        <v>98</v>
      </c>
      <c r="W390" t="s">
        <v>1545</v>
      </c>
    </row>
    <row r="391" spans="1:23">
      <c r="A391" t="s">
        <v>1546</v>
      </c>
      <c r="B391" t="s">
        <v>78</v>
      </c>
      <c r="C391" t="s">
        <v>1547</v>
      </c>
      <c r="D391" t="s">
        <v>27</v>
      </c>
      <c r="E391" t="s">
        <v>876</v>
      </c>
      <c r="F391" t="s">
        <v>29</v>
      </c>
      <c r="G391" t="s">
        <v>30</v>
      </c>
      <c r="H391" t="s">
        <v>93</v>
      </c>
      <c r="I391" t="s">
        <v>94</v>
      </c>
      <c r="J391" t="s">
        <v>456</v>
      </c>
      <c r="K391" t="s">
        <v>96</v>
      </c>
      <c r="L391" t="s">
        <v>878</v>
      </c>
      <c r="M391" t="s">
        <v>457</v>
      </c>
      <c r="P391" t="s">
        <v>145</v>
      </c>
      <c r="W391" t="s">
        <v>1548</v>
      </c>
    </row>
    <row r="392" spans="1:23">
      <c r="A392" t="s">
        <v>1549</v>
      </c>
      <c r="B392" t="s">
        <v>132</v>
      </c>
      <c r="C392" t="s">
        <v>282</v>
      </c>
      <c r="D392" t="s">
        <v>66</v>
      </c>
      <c r="E392" t="s">
        <v>876</v>
      </c>
      <c r="F392" t="s">
        <v>29</v>
      </c>
      <c r="G392" t="s">
        <v>30</v>
      </c>
      <c r="H392" t="s">
        <v>47</v>
      </c>
      <c r="I392" t="s">
        <v>48</v>
      </c>
      <c r="J392" t="s">
        <v>86</v>
      </c>
      <c r="K392" t="s">
        <v>50</v>
      </c>
      <c r="L392" t="s">
        <v>878</v>
      </c>
      <c r="M392" t="s">
        <v>87</v>
      </c>
      <c r="P392" t="s">
        <v>52</v>
      </c>
      <c r="W392" t="s">
        <v>1550</v>
      </c>
    </row>
    <row r="393" spans="1:23">
      <c r="A393" t="s">
        <v>1551</v>
      </c>
      <c r="B393" t="s">
        <v>224</v>
      </c>
      <c r="C393" t="s">
        <v>1552</v>
      </c>
      <c r="D393" t="s">
        <v>27</v>
      </c>
      <c r="E393" t="s">
        <v>876</v>
      </c>
      <c r="F393" t="s">
        <v>29</v>
      </c>
      <c r="G393" t="s">
        <v>30</v>
      </c>
      <c r="H393" t="s">
        <v>657</v>
      </c>
      <c r="I393" t="s">
        <v>658</v>
      </c>
      <c r="J393" t="s">
        <v>1042</v>
      </c>
      <c r="K393" t="s">
        <v>660</v>
      </c>
      <c r="L393" t="s">
        <v>878</v>
      </c>
      <c r="M393" t="s">
        <v>1043</v>
      </c>
      <c r="P393" t="s">
        <v>662</v>
      </c>
      <c r="W393" t="s">
        <v>1553</v>
      </c>
    </row>
    <row r="394" spans="1:23">
      <c r="A394" t="s">
        <v>1554</v>
      </c>
      <c r="B394" t="s">
        <v>78</v>
      </c>
      <c r="C394" t="s">
        <v>869</v>
      </c>
      <c r="D394" t="s">
        <v>27</v>
      </c>
      <c r="E394" t="s">
        <v>876</v>
      </c>
      <c r="F394" t="s">
        <v>29</v>
      </c>
      <c r="G394" t="s">
        <v>30</v>
      </c>
      <c r="H394" t="s">
        <v>67</v>
      </c>
      <c r="I394" t="s">
        <v>68</v>
      </c>
      <c r="J394" t="s">
        <v>476</v>
      </c>
      <c r="K394" t="s">
        <v>70</v>
      </c>
      <c r="L394" t="s">
        <v>878</v>
      </c>
      <c r="M394" t="s">
        <v>477</v>
      </c>
      <c r="P394" t="s">
        <v>72</v>
      </c>
      <c r="W394" t="s">
        <v>1555</v>
      </c>
    </row>
    <row r="395" spans="1:23">
      <c r="A395" t="s">
        <v>1556</v>
      </c>
      <c r="B395" t="s">
        <v>917</v>
      </c>
      <c r="C395" t="s">
        <v>372</v>
      </c>
      <c r="D395" t="s">
        <v>27</v>
      </c>
      <c r="E395" t="s">
        <v>876</v>
      </c>
      <c r="F395" t="s">
        <v>29</v>
      </c>
      <c r="G395" t="s">
        <v>30</v>
      </c>
      <c r="H395" t="s">
        <v>47</v>
      </c>
      <c r="I395" t="s">
        <v>48</v>
      </c>
      <c r="J395" t="s">
        <v>404</v>
      </c>
      <c r="K395" t="s">
        <v>50</v>
      </c>
      <c r="L395" t="s">
        <v>878</v>
      </c>
      <c r="M395" t="s">
        <v>405</v>
      </c>
      <c r="P395" t="s">
        <v>406</v>
      </c>
      <c r="W395" t="s">
        <v>1557</v>
      </c>
    </row>
    <row r="396" spans="1:23">
      <c r="A396" t="s">
        <v>1558</v>
      </c>
      <c r="B396" t="s">
        <v>917</v>
      </c>
      <c r="C396" t="s">
        <v>1138</v>
      </c>
      <c r="D396" t="s">
        <v>66</v>
      </c>
      <c r="E396" t="s">
        <v>876</v>
      </c>
      <c r="F396" t="s">
        <v>29</v>
      </c>
      <c r="G396" t="s">
        <v>30</v>
      </c>
      <c r="H396" t="s">
        <v>189</v>
      </c>
      <c r="I396" t="s">
        <v>190</v>
      </c>
      <c r="J396" t="s">
        <v>191</v>
      </c>
      <c r="K396" t="s">
        <v>192</v>
      </c>
      <c r="L396" t="s">
        <v>878</v>
      </c>
      <c r="M396" t="s">
        <v>193</v>
      </c>
      <c r="P396" t="s">
        <v>72</v>
      </c>
      <c r="W396" t="s">
        <v>1559</v>
      </c>
    </row>
    <row r="397" spans="1:23">
      <c r="A397" t="s">
        <v>1560</v>
      </c>
      <c r="B397" t="s">
        <v>149</v>
      </c>
      <c r="C397" t="s">
        <v>875</v>
      </c>
      <c r="D397" t="s">
        <v>27</v>
      </c>
      <c r="E397" t="s">
        <v>876</v>
      </c>
      <c r="F397" t="s">
        <v>29</v>
      </c>
      <c r="G397" t="s">
        <v>30</v>
      </c>
      <c r="H397" t="s">
        <v>586</v>
      </c>
      <c r="I397" t="s">
        <v>587</v>
      </c>
      <c r="J397" t="s">
        <v>1124</v>
      </c>
      <c r="K397" t="s">
        <v>589</v>
      </c>
      <c r="L397" t="s">
        <v>878</v>
      </c>
      <c r="M397" t="s">
        <v>1125</v>
      </c>
      <c r="P397" t="s">
        <v>121</v>
      </c>
      <c r="W397" t="s">
        <v>1561</v>
      </c>
    </row>
    <row r="398" spans="1:23">
      <c r="A398" t="s">
        <v>1562</v>
      </c>
      <c r="B398" t="s">
        <v>917</v>
      </c>
      <c r="C398" t="s">
        <v>1563</v>
      </c>
      <c r="D398" t="s">
        <v>27</v>
      </c>
      <c r="E398" t="s">
        <v>876</v>
      </c>
      <c r="F398" t="s">
        <v>29</v>
      </c>
      <c r="G398" t="s">
        <v>30</v>
      </c>
      <c r="H398" t="s">
        <v>93</v>
      </c>
      <c r="I398" t="s">
        <v>94</v>
      </c>
      <c r="J398" t="s">
        <v>308</v>
      </c>
      <c r="K398" t="s">
        <v>96</v>
      </c>
      <c r="L398" t="s">
        <v>894</v>
      </c>
      <c r="M398" t="s">
        <v>309</v>
      </c>
      <c r="P398" t="s">
        <v>98</v>
      </c>
      <c r="W398" t="s">
        <v>1564</v>
      </c>
    </row>
    <row r="399" spans="1:23">
      <c r="A399" t="s">
        <v>1565</v>
      </c>
      <c r="B399" t="s">
        <v>917</v>
      </c>
      <c r="C399" t="s">
        <v>1566</v>
      </c>
      <c r="D399" t="s">
        <v>27</v>
      </c>
      <c r="E399" t="s">
        <v>876</v>
      </c>
      <c r="F399" t="s">
        <v>29</v>
      </c>
      <c r="G399" t="s">
        <v>30</v>
      </c>
      <c r="H399" t="s">
        <v>31</v>
      </c>
      <c r="I399" t="s">
        <v>32</v>
      </c>
      <c r="J399" t="s">
        <v>167</v>
      </c>
      <c r="K399" t="s">
        <v>34</v>
      </c>
      <c r="L399" t="s">
        <v>894</v>
      </c>
      <c r="M399" t="s">
        <v>168</v>
      </c>
      <c r="P399" t="s">
        <v>136</v>
      </c>
      <c r="W399" t="s">
        <v>1567</v>
      </c>
    </row>
    <row r="400" spans="1:23">
      <c r="A400" t="s">
        <v>1568</v>
      </c>
      <c r="B400" t="s">
        <v>78</v>
      </c>
      <c r="C400" t="s">
        <v>875</v>
      </c>
      <c r="D400" t="s">
        <v>27</v>
      </c>
      <c r="E400" t="s">
        <v>876</v>
      </c>
      <c r="F400" t="s">
        <v>29</v>
      </c>
      <c r="G400" t="s">
        <v>30</v>
      </c>
      <c r="H400" t="s">
        <v>586</v>
      </c>
      <c r="I400" t="s">
        <v>587</v>
      </c>
      <c r="J400" t="s">
        <v>1069</v>
      </c>
      <c r="K400" t="s">
        <v>589</v>
      </c>
      <c r="L400" t="s">
        <v>878</v>
      </c>
      <c r="M400" t="s">
        <v>1070</v>
      </c>
      <c r="P400" t="s">
        <v>98</v>
      </c>
      <c r="W400" t="s">
        <v>1569</v>
      </c>
    </row>
    <row r="401" spans="1:23">
      <c r="A401" t="s">
        <v>1570</v>
      </c>
      <c r="B401" t="s">
        <v>917</v>
      </c>
      <c r="C401" t="s">
        <v>1571</v>
      </c>
      <c r="D401" t="s">
        <v>66</v>
      </c>
      <c r="E401" t="s">
        <v>876</v>
      </c>
      <c r="F401" t="s">
        <v>29</v>
      </c>
      <c r="G401" t="s">
        <v>30</v>
      </c>
      <c r="H401" t="s">
        <v>657</v>
      </c>
      <c r="I401" t="s">
        <v>658</v>
      </c>
      <c r="J401" t="s">
        <v>659</v>
      </c>
      <c r="K401" t="s">
        <v>660</v>
      </c>
      <c r="L401" t="s">
        <v>878</v>
      </c>
      <c r="M401" t="s">
        <v>661</v>
      </c>
      <c r="P401" t="s">
        <v>662</v>
      </c>
      <c r="W401" t="s">
        <v>1572</v>
      </c>
    </row>
    <row r="402" spans="1:23">
      <c r="A402" t="s">
        <v>1573</v>
      </c>
      <c r="B402" t="s">
        <v>64</v>
      </c>
      <c r="C402" t="s">
        <v>340</v>
      </c>
      <c r="D402" t="s">
        <v>66</v>
      </c>
      <c r="E402" t="s">
        <v>876</v>
      </c>
      <c r="F402" t="s">
        <v>29</v>
      </c>
      <c r="G402" t="s">
        <v>30</v>
      </c>
      <c r="H402" t="s">
        <v>67</v>
      </c>
      <c r="I402" t="s">
        <v>68</v>
      </c>
      <c r="J402" t="s">
        <v>210</v>
      </c>
      <c r="K402" t="s">
        <v>70</v>
      </c>
      <c r="L402" t="s">
        <v>878</v>
      </c>
      <c r="M402" t="s">
        <v>211</v>
      </c>
      <c r="P402" t="s">
        <v>72</v>
      </c>
      <c r="W402" t="s">
        <v>1574</v>
      </c>
    </row>
    <row r="403" spans="1:23">
      <c r="A403" t="s">
        <v>1575</v>
      </c>
      <c r="B403" t="s">
        <v>78</v>
      </c>
      <c r="C403" t="s">
        <v>502</v>
      </c>
      <c r="D403" t="s">
        <v>27</v>
      </c>
      <c r="E403" t="s">
        <v>876</v>
      </c>
      <c r="F403" t="s">
        <v>29</v>
      </c>
      <c r="G403" t="s">
        <v>30</v>
      </c>
      <c r="H403" t="s">
        <v>93</v>
      </c>
      <c r="I403" t="s">
        <v>94</v>
      </c>
      <c r="J403" t="s">
        <v>266</v>
      </c>
      <c r="K403" t="s">
        <v>96</v>
      </c>
      <c r="L403" t="s">
        <v>878</v>
      </c>
      <c r="M403" t="s">
        <v>267</v>
      </c>
      <c r="P403" t="s">
        <v>98</v>
      </c>
      <c r="W403" t="s">
        <v>1576</v>
      </c>
    </row>
    <row r="404" spans="1:23">
      <c r="A404" t="s">
        <v>1577</v>
      </c>
      <c r="B404" t="s">
        <v>132</v>
      </c>
      <c r="C404" t="s">
        <v>1578</v>
      </c>
      <c r="D404" t="s">
        <v>66</v>
      </c>
      <c r="E404" t="s">
        <v>876</v>
      </c>
      <c r="F404" t="s">
        <v>29</v>
      </c>
      <c r="G404" t="s">
        <v>30</v>
      </c>
      <c r="H404" t="s">
        <v>31</v>
      </c>
      <c r="I404" t="s">
        <v>32</v>
      </c>
      <c r="J404" t="s">
        <v>218</v>
      </c>
      <c r="K404" t="s">
        <v>34</v>
      </c>
      <c r="L404" t="s">
        <v>878</v>
      </c>
      <c r="M404" t="s">
        <v>219</v>
      </c>
      <c r="P404" t="s">
        <v>136</v>
      </c>
      <c r="W404" t="s">
        <v>1579</v>
      </c>
    </row>
    <row r="405" spans="1:23">
      <c r="A405" t="s">
        <v>1580</v>
      </c>
      <c r="B405" t="s">
        <v>1259</v>
      </c>
      <c r="C405" t="s">
        <v>967</v>
      </c>
      <c r="D405" t="s">
        <v>27</v>
      </c>
      <c r="E405" t="s">
        <v>876</v>
      </c>
      <c r="F405" t="s">
        <v>29</v>
      </c>
      <c r="G405" t="s">
        <v>30</v>
      </c>
      <c r="H405" t="s">
        <v>586</v>
      </c>
      <c r="I405" t="s">
        <v>587</v>
      </c>
      <c r="J405" t="s">
        <v>963</v>
      </c>
      <c r="K405" t="s">
        <v>589</v>
      </c>
      <c r="L405" t="s">
        <v>878</v>
      </c>
      <c r="M405" t="s">
        <v>964</v>
      </c>
      <c r="P405" t="s">
        <v>98</v>
      </c>
      <c r="W405" t="s">
        <v>1581</v>
      </c>
    </row>
    <row r="406" spans="1:23" hidden="1">
      <c r="A406" t="s">
        <v>1582</v>
      </c>
      <c r="B406" t="s">
        <v>78</v>
      </c>
      <c r="C406" t="s">
        <v>748</v>
      </c>
      <c r="D406" t="s">
        <v>27</v>
      </c>
      <c r="E406" t="s">
        <v>876</v>
      </c>
      <c r="F406" t="s">
        <v>951</v>
      </c>
      <c r="G406" t="s">
        <v>952</v>
      </c>
      <c r="H406" t="s">
        <v>953</v>
      </c>
      <c r="L406" t="s">
        <v>894</v>
      </c>
      <c r="V406" t="s">
        <v>1583</v>
      </c>
      <c r="W406" t="s">
        <v>1584</v>
      </c>
    </row>
    <row r="407" spans="1:23">
      <c r="A407" t="s">
        <v>1585</v>
      </c>
      <c r="B407" t="s">
        <v>45</v>
      </c>
      <c r="C407" t="s">
        <v>46</v>
      </c>
      <c r="D407" t="s">
        <v>27</v>
      </c>
      <c r="E407" t="s">
        <v>876</v>
      </c>
      <c r="F407" t="s">
        <v>29</v>
      </c>
      <c r="G407" t="s">
        <v>30</v>
      </c>
      <c r="H407" t="s">
        <v>47</v>
      </c>
      <c r="I407" t="s">
        <v>48</v>
      </c>
      <c r="J407" t="s">
        <v>49</v>
      </c>
      <c r="K407" t="s">
        <v>50</v>
      </c>
      <c r="L407" t="s">
        <v>878</v>
      </c>
      <c r="M407" t="s">
        <v>51</v>
      </c>
      <c r="P407" t="s">
        <v>52</v>
      </c>
      <c r="W407" t="s">
        <v>1586</v>
      </c>
    </row>
    <row r="408" spans="1:23">
      <c r="A408" t="s">
        <v>1587</v>
      </c>
      <c r="B408" t="s">
        <v>56</v>
      </c>
      <c r="C408" t="s">
        <v>1085</v>
      </c>
      <c r="D408" t="s">
        <v>27</v>
      </c>
      <c r="E408" t="s">
        <v>876</v>
      </c>
      <c r="F408" t="s">
        <v>29</v>
      </c>
      <c r="G408" t="s">
        <v>30</v>
      </c>
      <c r="H408" t="s">
        <v>93</v>
      </c>
      <c r="I408" t="s">
        <v>94</v>
      </c>
      <c r="J408" t="s">
        <v>95</v>
      </c>
      <c r="K408" t="s">
        <v>96</v>
      </c>
      <c r="L408" t="s">
        <v>878</v>
      </c>
      <c r="M408" t="s">
        <v>97</v>
      </c>
      <c r="P408" t="s">
        <v>98</v>
      </c>
      <c r="W408" t="s">
        <v>1588</v>
      </c>
    </row>
    <row r="409" spans="1:23">
      <c r="A409" t="s">
        <v>1589</v>
      </c>
      <c r="B409" t="s">
        <v>224</v>
      </c>
      <c r="C409" t="s">
        <v>648</v>
      </c>
      <c r="D409" t="s">
        <v>27</v>
      </c>
      <c r="E409" t="s">
        <v>876</v>
      </c>
      <c r="F409" t="s">
        <v>29</v>
      </c>
      <c r="G409" t="s">
        <v>30</v>
      </c>
      <c r="H409" t="s">
        <v>47</v>
      </c>
      <c r="I409" t="s">
        <v>48</v>
      </c>
      <c r="J409" t="s">
        <v>1186</v>
      </c>
      <c r="K409" t="s">
        <v>50</v>
      </c>
      <c r="L409" t="s">
        <v>878</v>
      </c>
      <c r="M409" t="s">
        <v>1187</v>
      </c>
      <c r="P409" t="s">
        <v>406</v>
      </c>
      <c r="W409" t="s">
        <v>1590</v>
      </c>
    </row>
    <row r="410" spans="1:23">
      <c r="A410" t="s">
        <v>1591</v>
      </c>
      <c r="B410" t="s">
        <v>224</v>
      </c>
      <c r="C410" t="s">
        <v>1592</v>
      </c>
      <c r="D410" t="s">
        <v>27</v>
      </c>
      <c r="E410" t="s">
        <v>876</v>
      </c>
      <c r="F410" t="s">
        <v>29</v>
      </c>
      <c r="G410" t="s">
        <v>30</v>
      </c>
      <c r="H410" t="s">
        <v>31</v>
      </c>
      <c r="I410" t="s">
        <v>32</v>
      </c>
      <c r="J410" t="s">
        <v>161</v>
      </c>
      <c r="K410" t="s">
        <v>34</v>
      </c>
      <c r="L410" t="s">
        <v>878</v>
      </c>
      <c r="M410" t="s">
        <v>162</v>
      </c>
      <c r="P410" t="s">
        <v>36</v>
      </c>
      <c r="W410" t="s">
        <v>1593</v>
      </c>
    </row>
    <row r="411" spans="1:23">
      <c r="A411" t="s">
        <v>1594</v>
      </c>
      <c r="B411" t="s">
        <v>224</v>
      </c>
      <c r="C411" t="s">
        <v>225</v>
      </c>
      <c r="D411" t="s">
        <v>27</v>
      </c>
      <c r="E411" t="s">
        <v>876</v>
      </c>
      <c r="F411" t="s">
        <v>29</v>
      </c>
      <c r="G411" t="s">
        <v>30</v>
      </c>
      <c r="H411" t="s">
        <v>31</v>
      </c>
      <c r="I411" t="s">
        <v>32</v>
      </c>
      <c r="J411" t="s">
        <v>1352</v>
      </c>
      <c r="K411" t="s">
        <v>34</v>
      </c>
      <c r="L411" t="s">
        <v>878</v>
      </c>
      <c r="M411" t="s">
        <v>1353</v>
      </c>
      <c r="P411" t="s">
        <v>36</v>
      </c>
      <c r="W411" t="s">
        <v>1595</v>
      </c>
    </row>
    <row r="412" spans="1:23">
      <c r="A412" t="s">
        <v>1596</v>
      </c>
      <c r="B412" t="s">
        <v>917</v>
      </c>
      <c r="C412" t="s">
        <v>1597</v>
      </c>
      <c r="D412" t="s">
        <v>66</v>
      </c>
      <c r="E412" t="s">
        <v>876</v>
      </c>
      <c r="F412" t="s">
        <v>29</v>
      </c>
      <c r="G412" t="s">
        <v>30</v>
      </c>
      <c r="H412" t="s">
        <v>189</v>
      </c>
      <c r="I412" t="s">
        <v>190</v>
      </c>
      <c r="J412" t="s">
        <v>525</v>
      </c>
      <c r="K412" t="s">
        <v>192</v>
      </c>
      <c r="L412" t="s">
        <v>878</v>
      </c>
      <c r="M412" t="s">
        <v>526</v>
      </c>
      <c r="P412" t="s">
        <v>527</v>
      </c>
      <c r="W412" t="s">
        <v>1598</v>
      </c>
    </row>
    <row r="413" spans="1:23">
      <c r="A413" t="s">
        <v>1599</v>
      </c>
      <c r="B413" t="s">
        <v>56</v>
      </c>
      <c r="C413" t="s">
        <v>875</v>
      </c>
      <c r="D413" t="s">
        <v>27</v>
      </c>
      <c r="E413" t="s">
        <v>876</v>
      </c>
      <c r="F413" t="s">
        <v>29</v>
      </c>
      <c r="G413" t="s">
        <v>30</v>
      </c>
      <c r="H413" t="s">
        <v>586</v>
      </c>
      <c r="I413" t="s">
        <v>587</v>
      </c>
      <c r="J413" t="s">
        <v>1248</v>
      </c>
      <c r="K413" t="s">
        <v>589</v>
      </c>
      <c r="L413" t="s">
        <v>878</v>
      </c>
      <c r="M413" t="s">
        <v>1249</v>
      </c>
      <c r="P413" t="s">
        <v>121</v>
      </c>
      <c r="W413" t="s">
        <v>1600</v>
      </c>
    </row>
    <row r="414" spans="1:23">
      <c r="A414" t="s">
        <v>1601</v>
      </c>
      <c r="B414" t="s">
        <v>64</v>
      </c>
      <c r="C414" t="s">
        <v>1602</v>
      </c>
      <c r="D414" t="s">
        <v>66</v>
      </c>
      <c r="E414" t="s">
        <v>876</v>
      </c>
      <c r="F414" t="s">
        <v>29</v>
      </c>
      <c r="G414" t="s">
        <v>30</v>
      </c>
      <c r="H414" t="s">
        <v>189</v>
      </c>
      <c r="I414" t="s">
        <v>190</v>
      </c>
      <c r="J414" t="s">
        <v>807</v>
      </c>
      <c r="K414" t="s">
        <v>192</v>
      </c>
      <c r="L414" t="s">
        <v>878</v>
      </c>
      <c r="M414" t="s">
        <v>808</v>
      </c>
      <c r="P414" t="s">
        <v>72</v>
      </c>
      <c r="W414" t="s">
        <v>1603</v>
      </c>
    </row>
    <row r="415" spans="1:23">
      <c r="A415" t="s">
        <v>1604</v>
      </c>
      <c r="B415" t="s">
        <v>224</v>
      </c>
      <c r="C415" t="s">
        <v>853</v>
      </c>
      <c r="D415" t="s">
        <v>27</v>
      </c>
      <c r="E415" t="s">
        <v>876</v>
      </c>
      <c r="F415" t="s">
        <v>29</v>
      </c>
      <c r="G415" t="s">
        <v>30</v>
      </c>
      <c r="H415" t="s">
        <v>31</v>
      </c>
      <c r="I415" t="s">
        <v>32</v>
      </c>
      <c r="J415" t="s">
        <v>218</v>
      </c>
      <c r="K415" t="s">
        <v>34</v>
      </c>
      <c r="L415" t="s">
        <v>878</v>
      </c>
      <c r="M415" t="s">
        <v>219</v>
      </c>
      <c r="P415" t="s">
        <v>136</v>
      </c>
      <c r="W415" t="s">
        <v>1605</v>
      </c>
    </row>
    <row r="416" spans="1:23">
      <c r="A416" t="s">
        <v>1606</v>
      </c>
      <c r="B416" t="s">
        <v>925</v>
      </c>
      <c r="C416" t="s">
        <v>926</v>
      </c>
      <c r="D416" t="s">
        <v>27</v>
      </c>
      <c r="E416" t="s">
        <v>876</v>
      </c>
      <c r="F416" t="s">
        <v>29</v>
      </c>
      <c r="G416" t="s">
        <v>30</v>
      </c>
      <c r="H416" t="s">
        <v>927</v>
      </c>
      <c r="I416" t="s">
        <v>928</v>
      </c>
      <c r="J416" t="s">
        <v>1607</v>
      </c>
      <c r="K416" t="s">
        <v>930</v>
      </c>
      <c r="L416" t="s">
        <v>878</v>
      </c>
      <c r="M416" t="s">
        <v>1608</v>
      </c>
      <c r="P416" t="s">
        <v>98</v>
      </c>
      <c r="W416" t="s">
        <v>1609</v>
      </c>
    </row>
    <row r="417" spans="1:23">
      <c r="A417" t="s">
        <v>1610</v>
      </c>
      <c r="B417" t="s">
        <v>874</v>
      </c>
      <c r="C417" t="s">
        <v>334</v>
      </c>
      <c r="D417" t="s">
        <v>66</v>
      </c>
      <c r="E417" t="s">
        <v>876</v>
      </c>
      <c r="F417" t="s">
        <v>29</v>
      </c>
      <c r="G417" t="s">
        <v>30</v>
      </c>
      <c r="H417" t="s">
        <v>93</v>
      </c>
      <c r="I417" t="s">
        <v>94</v>
      </c>
      <c r="J417" t="s">
        <v>283</v>
      </c>
      <c r="K417" t="s">
        <v>96</v>
      </c>
      <c r="L417" t="s">
        <v>878</v>
      </c>
      <c r="M417" t="s">
        <v>284</v>
      </c>
      <c r="P417" t="s">
        <v>98</v>
      </c>
      <c r="W417" t="s">
        <v>1611</v>
      </c>
    </row>
    <row r="418" spans="1:23">
      <c r="A418" t="s">
        <v>1612</v>
      </c>
      <c r="B418" t="s">
        <v>64</v>
      </c>
      <c r="C418" t="s">
        <v>1602</v>
      </c>
      <c r="D418" t="s">
        <v>66</v>
      </c>
      <c r="E418" t="s">
        <v>876</v>
      </c>
      <c r="F418" t="s">
        <v>29</v>
      </c>
      <c r="G418" t="s">
        <v>30</v>
      </c>
      <c r="H418" t="s">
        <v>189</v>
      </c>
      <c r="I418" t="s">
        <v>190</v>
      </c>
      <c r="J418" t="s">
        <v>802</v>
      </c>
      <c r="K418" t="s">
        <v>192</v>
      </c>
      <c r="L418" t="s">
        <v>878</v>
      </c>
      <c r="M418" t="s">
        <v>803</v>
      </c>
      <c r="P418" t="s">
        <v>72</v>
      </c>
      <c r="W418" t="s">
        <v>1613</v>
      </c>
    </row>
    <row r="419" spans="1:23">
      <c r="A419" t="s">
        <v>1614</v>
      </c>
      <c r="B419" t="s">
        <v>25</v>
      </c>
      <c r="C419" t="s">
        <v>912</v>
      </c>
      <c r="D419" t="s">
        <v>27</v>
      </c>
      <c r="E419" t="s">
        <v>876</v>
      </c>
      <c r="F419" t="s">
        <v>29</v>
      </c>
      <c r="G419" t="s">
        <v>30</v>
      </c>
      <c r="H419" t="s">
        <v>47</v>
      </c>
      <c r="I419" t="s">
        <v>48</v>
      </c>
      <c r="J419" t="s">
        <v>1615</v>
      </c>
      <c r="K419" t="s">
        <v>50</v>
      </c>
      <c r="L419" t="s">
        <v>878</v>
      </c>
      <c r="M419" t="s">
        <v>1616</v>
      </c>
      <c r="P419" t="s">
        <v>406</v>
      </c>
      <c r="W419" t="s">
        <v>1617</v>
      </c>
    </row>
    <row r="420" spans="1:23">
      <c r="A420" t="s">
        <v>1618</v>
      </c>
      <c r="B420" t="s">
        <v>216</v>
      </c>
      <c r="C420" t="s">
        <v>1619</v>
      </c>
      <c r="D420" t="s">
        <v>27</v>
      </c>
      <c r="E420" t="s">
        <v>876</v>
      </c>
      <c r="F420" t="s">
        <v>29</v>
      </c>
      <c r="G420" t="s">
        <v>30</v>
      </c>
      <c r="H420" t="s">
        <v>93</v>
      </c>
      <c r="I420" t="s">
        <v>94</v>
      </c>
      <c r="J420" t="s">
        <v>266</v>
      </c>
      <c r="K420" t="s">
        <v>96</v>
      </c>
      <c r="L420" t="s">
        <v>878</v>
      </c>
      <c r="M420" t="s">
        <v>267</v>
      </c>
      <c r="P420" t="s">
        <v>98</v>
      </c>
      <c r="W420" t="s">
        <v>1620</v>
      </c>
    </row>
    <row r="421" spans="1:23">
      <c r="A421" t="s">
        <v>1621</v>
      </c>
      <c r="B421" t="s">
        <v>78</v>
      </c>
      <c r="C421" t="s">
        <v>875</v>
      </c>
      <c r="D421" t="s">
        <v>27</v>
      </c>
      <c r="E421" t="s">
        <v>876</v>
      </c>
      <c r="F421" t="s">
        <v>29</v>
      </c>
      <c r="G421" t="s">
        <v>30</v>
      </c>
      <c r="H421" t="s">
        <v>586</v>
      </c>
      <c r="I421" t="s">
        <v>587</v>
      </c>
      <c r="J421" t="s">
        <v>884</v>
      </c>
      <c r="K421" t="s">
        <v>589</v>
      </c>
      <c r="L421" t="s">
        <v>878</v>
      </c>
      <c r="M421" t="s">
        <v>885</v>
      </c>
      <c r="P421" t="s">
        <v>121</v>
      </c>
      <c r="W421" t="s">
        <v>1622</v>
      </c>
    </row>
    <row r="422" spans="1:23">
      <c r="A422" t="s">
        <v>1623</v>
      </c>
      <c r="B422" t="s">
        <v>25</v>
      </c>
      <c r="C422" t="s">
        <v>875</v>
      </c>
      <c r="D422" t="s">
        <v>27</v>
      </c>
      <c r="E422" t="s">
        <v>876</v>
      </c>
      <c r="F422" t="s">
        <v>29</v>
      </c>
      <c r="G422" t="s">
        <v>30</v>
      </c>
      <c r="H422" t="s">
        <v>586</v>
      </c>
      <c r="I422" t="s">
        <v>587</v>
      </c>
      <c r="J422" t="s">
        <v>884</v>
      </c>
      <c r="K422" t="s">
        <v>589</v>
      </c>
      <c r="L422" t="s">
        <v>878</v>
      </c>
      <c r="M422" t="s">
        <v>885</v>
      </c>
      <c r="P422" t="s">
        <v>121</v>
      </c>
      <c r="W422" t="s">
        <v>1624</v>
      </c>
    </row>
    <row r="423" spans="1:23">
      <c r="A423" t="s">
        <v>1625</v>
      </c>
      <c r="B423" t="s">
        <v>224</v>
      </c>
      <c r="C423" t="s">
        <v>737</v>
      </c>
      <c r="D423" t="s">
        <v>27</v>
      </c>
      <c r="E423" t="s">
        <v>876</v>
      </c>
      <c r="F423" t="s">
        <v>29</v>
      </c>
      <c r="G423" t="s">
        <v>30</v>
      </c>
      <c r="H423" t="s">
        <v>657</v>
      </c>
      <c r="I423" t="s">
        <v>658</v>
      </c>
      <c r="J423" t="s">
        <v>659</v>
      </c>
      <c r="K423" t="s">
        <v>660</v>
      </c>
      <c r="L423" t="s">
        <v>878</v>
      </c>
      <c r="M423" t="s">
        <v>661</v>
      </c>
      <c r="P423" t="s">
        <v>662</v>
      </c>
      <c r="W423" t="s">
        <v>1626</v>
      </c>
    </row>
    <row r="424" spans="1:23">
      <c r="A424" t="s">
        <v>1627</v>
      </c>
      <c r="B424" t="s">
        <v>917</v>
      </c>
      <c r="C424" t="s">
        <v>1628</v>
      </c>
      <c r="D424" t="s">
        <v>27</v>
      </c>
      <c r="E424" t="s">
        <v>876</v>
      </c>
      <c r="F424" t="s">
        <v>29</v>
      </c>
      <c r="G424" t="s">
        <v>30</v>
      </c>
      <c r="H424" t="s">
        <v>31</v>
      </c>
      <c r="I424" t="s">
        <v>32</v>
      </c>
      <c r="J424" t="s">
        <v>218</v>
      </c>
      <c r="K424" t="s">
        <v>34</v>
      </c>
      <c r="L424" t="s">
        <v>894</v>
      </c>
      <c r="M424" t="s">
        <v>219</v>
      </c>
      <c r="P424" t="s">
        <v>136</v>
      </c>
      <c r="W424" t="s">
        <v>1629</v>
      </c>
    </row>
    <row r="425" spans="1:23">
      <c r="A425" t="s">
        <v>1630</v>
      </c>
      <c r="B425" t="s">
        <v>132</v>
      </c>
      <c r="C425" t="s">
        <v>206</v>
      </c>
      <c r="D425" t="s">
        <v>66</v>
      </c>
      <c r="E425" t="s">
        <v>876</v>
      </c>
      <c r="F425" t="s">
        <v>29</v>
      </c>
      <c r="G425" t="s">
        <v>30</v>
      </c>
      <c r="H425" t="s">
        <v>47</v>
      </c>
      <c r="I425" t="s">
        <v>48</v>
      </c>
      <c r="J425" t="s">
        <v>983</v>
      </c>
      <c r="K425" t="s">
        <v>50</v>
      </c>
      <c r="L425" t="s">
        <v>878</v>
      </c>
      <c r="M425" t="s">
        <v>984</v>
      </c>
      <c r="P425" t="s">
        <v>985</v>
      </c>
      <c r="W425" t="s">
        <v>1631</v>
      </c>
    </row>
    <row r="426" spans="1:23">
      <c r="A426" t="s">
        <v>1632</v>
      </c>
      <c r="B426" t="s">
        <v>402</v>
      </c>
      <c r="C426" t="s">
        <v>1323</v>
      </c>
      <c r="D426" t="s">
        <v>66</v>
      </c>
      <c r="E426" t="s">
        <v>876</v>
      </c>
      <c r="F426" t="s">
        <v>29</v>
      </c>
      <c r="G426" t="s">
        <v>30</v>
      </c>
      <c r="H426" t="s">
        <v>189</v>
      </c>
      <c r="I426" t="s">
        <v>190</v>
      </c>
      <c r="J426" t="s">
        <v>723</v>
      </c>
      <c r="K426" t="s">
        <v>192</v>
      </c>
      <c r="L426" t="s">
        <v>878</v>
      </c>
      <c r="M426" t="s">
        <v>724</v>
      </c>
      <c r="P426" t="s">
        <v>527</v>
      </c>
      <c r="V426" t="s">
        <v>1633</v>
      </c>
      <c r="W426" t="s">
        <v>1634</v>
      </c>
    </row>
    <row r="427" spans="1:23">
      <c r="A427" t="s">
        <v>1635</v>
      </c>
      <c r="B427" t="s">
        <v>25</v>
      </c>
      <c r="C427" t="s">
        <v>875</v>
      </c>
      <c r="D427" t="s">
        <v>27</v>
      </c>
      <c r="E427" t="s">
        <v>876</v>
      </c>
      <c r="F427" t="s">
        <v>29</v>
      </c>
      <c r="G427" t="s">
        <v>30</v>
      </c>
      <c r="H427" t="s">
        <v>586</v>
      </c>
      <c r="I427" t="s">
        <v>587</v>
      </c>
      <c r="J427" t="s">
        <v>1092</v>
      </c>
      <c r="K427" t="s">
        <v>589</v>
      </c>
      <c r="L427" t="s">
        <v>878</v>
      </c>
      <c r="M427" t="s">
        <v>1093</v>
      </c>
      <c r="P427" t="s">
        <v>121</v>
      </c>
      <c r="W427" t="s">
        <v>1636</v>
      </c>
    </row>
    <row r="428" spans="1:23">
      <c r="A428" t="s">
        <v>1637</v>
      </c>
      <c r="B428" t="s">
        <v>1040</v>
      </c>
      <c r="C428" t="s">
        <v>1221</v>
      </c>
      <c r="D428" t="s">
        <v>27</v>
      </c>
      <c r="E428" t="s">
        <v>876</v>
      </c>
      <c r="F428" t="s">
        <v>29</v>
      </c>
      <c r="G428" t="s">
        <v>30</v>
      </c>
      <c r="H428" t="s">
        <v>657</v>
      </c>
      <c r="I428" t="s">
        <v>658</v>
      </c>
      <c r="J428" t="s">
        <v>1390</v>
      </c>
      <c r="K428" t="s">
        <v>660</v>
      </c>
      <c r="L428" t="s">
        <v>878</v>
      </c>
      <c r="M428" t="s">
        <v>1391</v>
      </c>
      <c r="P428" t="s">
        <v>1392</v>
      </c>
      <c r="W428" t="s">
        <v>1638</v>
      </c>
    </row>
    <row r="429" spans="1:23">
      <c r="A429" t="s">
        <v>1639</v>
      </c>
      <c r="B429" t="s">
        <v>216</v>
      </c>
      <c r="C429" t="s">
        <v>1640</v>
      </c>
      <c r="D429" t="s">
        <v>27</v>
      </c>
      <c r="E429" t="s">
        <v>876</v>
      </c>
      <c r="F429" t="s">
        <v>29</v>
      </c>
      <c r="G429" t="s">
        <v>30</v>
      </c>
      <c r="H429" t="s">
        <v>47</v>
      </c>
      <c r="I429" t="s">
        <v>48</v>
      </c>
      <c r="J429" t="s">
        <v>1237</v>
      </c>
      <c r="K429" t="s">
        <v>50</v>
      </c>
      <c r="L429" t="s">
        <v>878</v>
      </c>
      <c r="M429" t="s">
        <v>1238</v>
      </c>
      <c r="P429" t="s">
        <v>60</v>
      </c>
      <c r="W429" t="s">
        <v>1641</v>
      </c>
    </row>
    <row r="430" spans="1:23">
      <c r="A430" t="s">
        <v>1642</v>
      </c>
      <c r="B430" t="s">
        <v>224</v>
      </c>
      <c r="C430" t="s">
        <v>1643</v>
      </c>
      <c r="D430" t="s">
        <v>27</v>
      </c>
      <c r="E430" t="s">
        <v>876</v>
      </c>
      <c r="F430" t="s">
        <v>29</v>
      </c>
      <c r="G430" t="s">
        <v>30</v>
      </c>
      <c r="H430" t="s">
        <v>1168</v>
      </c>
      <c r="I430" t="s">
        <v>1169</v>
      </c>
      <c r="J430" t="s">
        <v>1644</v>
      </c>
      <c r="K430" t="s">
        <v>1171</v>
      </c>
      <c r="L430" t="s">
        <v>878</v>
      </c>
      <c r="M430" t="s">
        <v>1645</v>
      </c>
      <c r="P430" t="s">
        <v>1400</v>
      </c>
      <c r="W430" t="s">
        <v>1646</v>
      </c>
    </row>
    <row r="431" spans="1:23">
      <c r="A431" t="s">
        <v>1647</v>
      </c>
      <c r="B431" t="s">
        <v>224</v>
      </c>
      <c r="C431" t="s">
        <v>648</v>
      </c>
      <c r="D431" t="s">
        <v>27</v>
      </c>
      <c r="E431" t="s">
        <v>876</v>
      </c>
      <c r="F431" t="s">
        <v>29</v>
      </c>
      <c r="G431" t="s">
        <v>30</v>
      </c>
      <c r="H431" t="s">
        <v>47</v>
      </c>
      <c r="I431" t="s">
        <v>48</v>
      </c>
      <c r="J431" t="s">
        <v>404</v>
      </c>
      <c r="K431" t="s">
        <v>50</v>
      </c>
      <c r="L431" t="s">
        <v>878</v>
      </c>
      <c r="M431" t="s">
        <v>405</v>
      </c>
      <c r="P431" t="s">
        <v>406</v>
      </c>
      <c r="W431" t="s">
        <v>1648</v>
      </c>
    </row>
    <row r="432" spans="1:23">
      <c r="A432" t="s">
        <v>1649</v>
      </c>
      <c r="B432" t="s">
        <v>78</v>
      </c>
      <c r="C432" t="s">
        <v>996</v>
      </c>
      <c r="D432" t="s">
        <v>27</v>
      </c>
      <c r="E432" t="s">
        <v>876</v>
      </c>
      <c r="F432" t="s">
        <v>29</v>
      </c>
      <c r="G432" t="s">
        <v>30</v>
      </c>
      <c r="H432" t="s">
        <v>657</v>
      </c>
      <c r="I432" t="s">
        <v>658</v>
      </c>
      <c r="J432" t="s">
        <v>1193</v>
      </c>
      <c r="K432" t="s">
        <v>660</v>
      </c>
      <c r="L432" t="s">
        <v>878</v>
      </c>
      <c r="M432" t="s">
        <v>1194</v>
      </c>
      <c r="P432" t="s">
        <v>1195</v>
      </c>
      <c r="V432" t="s">
        <v>1650</v>
      </c>
      <c r="W432" t="s">
        <v>1651</v>
      </c>
    </row>
    <row r="433" spans="1:23">
      <c r="A433" t="s">
        <v>1652</v>
      </c>
      <c r="B433" t="s">
        <v>25</v>
      </c>
      <c r="C433" t="s">
        <v>912</v>
      </c>
      <c r="D433" t="s">
        <v>27</v>
      </c>
      <c r="E433" t="s">
        <v>876</v>
      </c>
      <c r="F433" t="s">
        <v>29</v>
      </c>
      <c r="G433" t="s">
        <v>30</v>
      </c>
      <c r="H433" t="s">
        <v>47</v>
      </c>
      <c r="I433" t="s">
        <v>48</v>
      </c>
      <c r="J433" t="s">
        <v>1186</v>
      </c>
      <c r="K433" t="s">
        <v>50</v>
      </c>
      <c r="L433" t="s">
        <v>878</v>
      </c>
      <c r="M433" t="s">
        <v>1187</v>
      </c>
      <c r="P433" t="s">
        <v>406</v>
      </c>
      <c r="W433" t="s">
        <v>1653</v>
      </c>
    </row>
    <row r="434" spans="1:23">
      <c r="A434" t="s">
        <v>1654</v>
      </c>
      <c r="B434" t="s">
        <v>78</v>
      </c>
      <c r="C434" t="s">
        <v>875</v>
      </c>
      <c r="D434" t="s">
        <v>27</v>
      </c>
      <c r="E434" t="s">
        <v>876</v>
      </c>
      <c r="F434" t="s">
        <v>29</v>
      </c>
      <c r="G434" t="s">
        <v>30</v>
      </c>
      <c r="H434" t="s">
        <v>586</v>
      </c>
      <c r="I434" t="s">
        <v>587</v>
      </c>
      <c r="J434" t="s">
        <v>1124</v>
      </c>
      <c r="K434" t="s">
        <v>589</v>
      </c>
      <c r="L434" t="s">
        <v>878</v>
      </c>
      <c r="M434" t="s">
        <v>1125</v>
      </c>
      <c r="P434" t="s">
        <v>121</v>
      </c>
      <c r="W434" t="s">
        <v>1655</v>
      </c>
    </row>
    <row r="435" spans="1:23">
      <c r="A435" t="s">
        <v>1656</v>
      </c>
      <c r="B435" t="s">
        <v>78</v>
      </c>
      <c r="C435" t="s">
        <v>875</v>
      </c>
      <c r="D435" t="s">
        <v>27</v>
      </c>
      <c r="E435" t="s">
        <v>876</v>
      </c>
      <c r="F435" t="s">
        <v>29</v>
      </c>
      <c r="G435" t="s">
        <v>30</v>
      </c>
      <c r="H435" t="s">
        <v>586</v>
      </c>
      <c r="I435" t="s">
        <v>587</v>
      </c>
      <c r="J435" t="s">
        <v>939</v>
      </c>
      <c r="K435" t="s">
        <v>589</v>
      </c>
      <c r="L435" t="s">
        <v>878</v>
      </c>
      <c r="M435" t="s">
        <v>940</v>
      </c>
      <c r="P435" t="s">
        <v>121</v>
      </c>
      <c r="W435" t="s">
        <v>1657</v>
      </c>
    </row>
    <row r="436" spans="1:23">
      <c r="A436" t="s">
        <v>1658</v>
      </c>
      <c r="B436" t="s">
        <v>141</v>
      </c>
      <c r="C436" t="s">
        <v>1439</v>
      </c>
      <c r="D436" t="s">
        <v>27</v>
      </c>
      <c r="E436" t="s">
        <v>876</v>
      </c>
      <c r="F436" t="s">
        <v>29</v>
      </c>
      <c r="G436" t="s">
        <v>30</v>
      </c>
      <c r="H436" t="s">
        <v>657</v>
      </c>
      <c r="I436" t="s">
        <v>658</v>
      </c>
      <c r="J436" t="s">
        <v>659</v>
      </c>
      <c r="K436" t="s">
        <v>660</v>
      </c>
      <c r="L436" t="s">
        <v>878</v>
      </c>
      <c r="M436" t="s">
        <v>661</v>
      </c>
      <c r="P436" t="s">
        <v>662</v>
      </c>
      <c r="W436" t="s">
        <v>1659</v>
      </c>
    </row>
    <row r="437" spans="1:23">
      <c r="A437" t="s">
        <v>1660</v>
      </c>
      <c r="B437" t="s">
        <v>78</v>
      </c>
      <c r="C437" t="s">
        <v>875</v>
      </c>
      <c r="D437" t="s">
        <v>27</v>
      </c>
      <c r="E437" t="s">
        <v>876</v>
      </c>
      <c r="F437" t="s">
        <v>29</v>
      </c>
      <c r="G437" t="s">
        <v>30</v>
      </c>
      <c r="H437" t="s">
        <v>586</v>
      </c>
      <c r="I437" t="s">
        <v>587</v>
      </c>
      <c r="J437" t="s">
        <v>877</v>
      </c>
      <c r="K437" t="s">
        <v>589</v>
      </c>
      <c r="L437" t="s">
        <v>878</v>
      </c>
      <c r="M437" t="s">
        <v>879</v>
      </c>
      <c r="P437" t="s">
        <v>98</v>
      </c>
      <c r="W437" t="s">
        <v>1661</v>
      </c>
    </row>
    <row r="438" spans="1:23">
      <c r="A438" t="s">
        <v>1662</v>
      </c>
      <c r="B438" t="s">
        <v>25</v>
      </c>
      <c r="C438" t="s">
        <v>967</v>
      </c>
      <c r="D438" t="s">
        <v>27</v>
      </c>
      <c r="E438" t="s">
        <v>876</v>
      </c>
      <c r="F438" t="s">
        <v>413</v>
      </c>
      <c r="G438" t="s">
        <v>30</v>
      </c>
      <c r="H438" t="s">
        <v>586</v>
      </c>
      <c r="I438" t="s">
        <v>587</v>
      </c>
      <c r="J438" t="s">
        <v>877</v>
      </c>
      <c r="K438" t="s">
        <v>589</v>
      </c>
      <c r="L438" t="s">
        <v>878</v>
      </c>
      <c r="M438" t="s">
        <v>879</v>
      </c>
      <c r="P438" t="s">
        <v>98</v>
      </c>
      <c r="W438" t="s">
        <v>1663</v>
      </c>
    </row>
    <row r="439" spans="1:23">
      <c r="A439" t="s">
        <v>1664</v>
      </c>
      <c r="B439" t="s">
        <v>216</v>
      </c>
      <c r="C439" t="s">
        <v>1665</v>
      </c>
      <c r="D439" t="s">
        <v>27</v>
      </c>
      <c r="E439" t="s">
        <v>876</v>
      </c>
      <c r="F439" t="s">
        <v>29</v>
      </c>
      <c r="G439" t="s">
        <v>30</v>
      </c>
      <c r="H439" t="s">
        <v>47</v>
      </c>
      <c r="I439" t="s">
        <v>48</v>
      </c>
      <c r="J439" t="s">
        <v>1666</v>
      </c>
      <c r="K439" t="s">
        <v>50</v>
      </c>
      <c r="L439" t="s">
        <v>878</v>
      </c>
      <c r="M439" t="s">
        <v>1667</v>
      </c>
      <c r="P439" t="s">
        <v>60</v>
      </c>
      <c r="W439" t="s">
        <v>1668</v>
      </c>
    </row>
    <row r="440" spans="1:23">
      <c r="A440" t="s">
        <v>1669</v>
      </c>
      <c r="B440" t="s">
        <v>925</v>
      </c>
      <c r="C440" t="s">
        <v>926</v>
      </c>
      <c r="D440" t="s">
        <v>27</v>
      </c>
      <c r="E440" t="s">
        <v>876</v>
      </c>
      <c r="F440" t="s">
        <v>29</v>
      </c>
      <c r="G440" t="s">
        <v>30</v>
      </c>
      <c r="H440" t="s">
        <v>927</v>
      </c>
      <c r="I440" t="s">
        <v>928</v>
      </c>
      <c r="J440" t="s">
        <v>1670</v>
      </c>
      <c r="K440" t="s">
        <v>930</v>
      </c>
      <c r="L440" t="s">
        <v>878</v>
      </c>
      <c r="M440" t="s">
        <v>1671</v>
      </c>
      <c r="P440" t="s">
        <v>98</v>
      </c>
      <c r="W440" t="s">
        <v>1672</v>
      </c>
    </row>
    <row r="441" spans="1:23">
      <c r="A441" t="s">
        <v>1673</v>
      </c>
      <c r="B441" t="s">
        <v>874</v>
      </c>
      <c r="C441" t="s">
        <v>1674</v>
      </c>
      <c r="D441" t="s">
        <v>66</v>
      </c>
      <c r="E441" t="s">
        <v>876</v>
      </c>
      <c r="F441" t="s">
        <v>29</v>
      </c>
      <c r="G441" t="s">
        <v>30</v>
      </c>
      <c r="H441" t="s">
        <v>47</v>
      </c>
      <c r="I441" t="s">
        <v>48</v>
      </c>
      <c r="J441" t="s">
        <v>404</v>
      </c>
      <c r="K441" t="s">
        <v>50</v>
      </c>
      <c r="L441" t="s">
        <v>878</v>
      </c>
      <c r="M441" t="s">
        <v>405</v>
      </c>
      <c r="P441" t="s">
        <v>406</v>
      </c>
      <c r="W441" t="s">
        <v>1675</v>
      </c>
    </row>
    <row r="442" spans="1:23">
      <c r="A442" t="s">
        <v>1676</v>
      </c>
      <c r="B442" t="s">
        <v>25</v>
      </c>
      <c r="C442" t="s">
        <v>1677</v>
      </c>
      <c r="D442" t="s">
        <v>27</v>
      </c>
      <c r="E442" t="s">
        <v>876</v>
      </c>
      <c r="F442" t="s">
        <v>29</v>
      </c>
      <c r="G442" t="s">
        <v>30</v>
      </c>
      <c r="H442" t="s">
        <v>31</v>
      </c>
      <c r="I442" t="s">
        <v>32</v>
      </c>
      <c r="J442" t="s">
        <v>33</v>
      </c>
      <c r="K442" t="s">
        <v>34</v>
      </c>
      <c r="L442" t="s">
        <v>878</v>
      </c>
      <c r="M442" t="s">
        <v>35</v>
      </c>
      <c r="P442" t="s">
        <v>36</v>
      </c>
      <c r="W442" t="s">
        <v>1678</v>
      </c>
    </row>
    <row r="443" spans="1:23">
      <c r="A443" t="s">
        <v>1679</v>
      </c>
      <c r="B443" t="s">
        <v>216</v>
      </c>
      <c r="C443" t="s">
        <v>1128</v>
      </c>
      <c r="D443" t="s">
        <v>27</v>
      </c>
      <c r="E443" t="s">
        <v>876</v>
      </c>
      <c r="F443" t="s">
        <v>29</v>
      </c>
      <c r="G443" t="s">
        <v>30</v>
      </c>
      <c r="H443" t="s">
        <v>657</v>
      </c>
      <c r="I443" t="s">
        <v>658</v>
      </c>
      <c r="J443" t="s">
        <v>659</v>
      </c>
      <c r="K443" t="s">
        <v>660</v>
      </c>
      <c r="L443" t="s">
        <v>878</v>
      </c>
      <c r="M443" t="s">
        <v>661</v>
      </c>
      <c r="P443" t="s">
        <v>662</v>
      </c>
      <c r="W443" t="s">
        <v>1680</v>
      </c>
    </row>
    <row r="444" spans="1:23">
      <c r="A444" t="s">
        <v>1681</v>
      </c>
      <c r="B444" t="s">
        <v>64</v>
      </c>
      <c r="C444" t="s">
        <v>1682</v>
      </c>
      <c r="D444" t="s">
        <v>66</v>
      </c>
      <c r="E444" t="s">
        <v>876</v>
      </c>
      <c r="F444" t="s">
        <v>29</v>
      </c>
      <c r="G444" t="s">
        <v>30</v>
      </c>
      <c r="H444" t="s">
        <v>189</v>
      </c>
      <c r="I444" t="s">
        <v>190</v>
      </c>
      <c r="J444" t="s">
        <v>525</v>
      </c>
      <c r="K444" t="s">
        <v>192</v>
      </c>
      <c r="L444" t="s">
        <v>878</v>
      </c>
      <c r="M444" t="s">
        <v>526</v>
      </c>
      <c r="P444" t="s">
        <v>527</v>
      </c>
      <c r="W444" t="s">
        <v>1683</v>
      </c>
    </row>
    <row r="445" spans="1:23">
      <c r="A445" t="s">
        <v>1684</v>
      </c>
      <c r="B445" t="s">
        <v>402</v>
      </c>
      <c r="C445" t="s">
        <v>1323</v>
      </c>
      <c r="D445" t="s">
        <v>66</v>
      </c>
      <c r="E445" t="s">
        <v>876</v>
      </c>
      <c r="F445" t="s">
        <v>29</v>
      </c>
      <c r="G445" t="s">
        <v>30</v>
      </c>
      <c r="H445" t="s">
        <v>189</v>
      </c>
      <c r="I445" t="s">
        <v>190</v>
      </c>
      <c r="J445" t="s">
        <v>525</v>
      </c>
      <c r="K445" t="s">
        <v>192</v>
      </c>
      <c r="L445" t="s">
        <v>878</v>
      </c>
      <c r="M445" t="s">
        <v>526</v>
      </c>
      <c r="P445" t="s">
        <v>527</v>
      </c>
      <c r="V445" t="s">
        <v>1685</v>
      </c>
      <c r="W445" t="s">
        <v>1686</v>
      </c>
    </row>
    <row r="446" spans="1:23">
      <c r="A446" t="s">
        <v>1687</v>
      </c>
      <c r="B446" t="s">
        <v>1315</v>
      </c>
      <c r="C446" t="s">
        <v>351</v>
      </c>
      <c r="D446" t="s">
        <v>27</v>
      </c>
      <c r="E446" t="s">
        <v>876</v>
      </c>
      <c r="F446" t="s">
        <v>29</v>
      </c>
      <c r="G446" t="s">
        <v>30</v>
      </c>
      <c r="H446" t="s">
        <v>657</v>
      </c>
      <c r="I446" t="s">
        <v>658</v>
      </c>
      <c r="J446" t="s">
        <v>659</v>
      </c>
      <c r="K446" t="s">
        <v>660</v>
      </c>
      <c r="L446" t="s">
        <v>878</v>
      </c>
      <c r="M446" t="s">
        <v>661</v>
      </c>
      <c r="P446" t="s">
        <v>662</v>
      </c>
      <c r="W446" t="s">
        <v>1688</v>
      </c>
    </row>
    <row r="447" spans="1:23">
      <c r="A447" t="s">
        <v>1689</v>
      </c>
      <c r="B447" t="s">
        <v>1259</v>
      </c>
      <c r="C447" t="s">
        <v>967</v>
      </c>
      <c r="D447" t="s">
        <v>27</v>
      </c>
      <c r="E447" t="s">
        <v>876</v>
      </c>
      <c r="F447" t="s">
        <v>29</v>
      </c>
      <c r="G447" t="s">
        <v>30</v>
      </c>
      <c r="H447" t="s">
        <v>586</v>
      </c>
      <c r="I447" t="s">
        <v>587</v>
      </c>
      <c r="J447" t="s">
        <v>921</v>
      </c>
      <c r="K447" t="s">
        <v>589</v>
      </c>
      <c r="L447" t="s">
        <v>878</v>
      </c>
      <c r="M447" t="s">
        <v>922</v>
      </c>
      <c r="P447" t="s">
        <v>98</v>
      </c>
      <c r="W447" t="s">
        <v>1690</v>
      </c>
    </row>
    <row r="448" spans="1:23">
      <c r="A448" t="s">
        <v>1691</v>
      </c>
      <c r="B448" t="s">
        <v>78</v>
      </c>
      <c r="C448" t="s">
        <v>1692</v>
      </c>
      <c r="D448" t="s">
        <v>27</v>
      </c>
      <c r="E448" t="s">
        <v>876</v>
      </c>
      <c r="F448" t="s">
        <v>29</v>
      </c>
      <c r="G448" t="s">
        <v>30</v>
      </c>
      <c r="H448" t="s">
        <v>93</v>
      </c>
      <c r="I448" t="s">
        <v>94</v>
      </c>
      <c r="J448" t="s">
        <v>352</v>
      </c>
      <c r="K448" t="s">
        <v>96</v>
      </c>
      <c r="L448" t="s">
        <v>878</v>
      </c>
      <c r="M448" t="s">
        <v>353</v>
      </c>
      <c r="P448" t="s">
        <v>98</v>
      </c>
      <c r="W448" t="s">
        <v>1693</v>
      </c>
    </row>
    <row r="449" spans="1:23">
      <c r="A449" t="s">
        <v>1694</v>
      </c>
      <c r="B449" t="s">
        <v>78</v>
      </c>
      <c r="C449" t="s">
        <v>209</v>
      </c>
      <c r="D449" t="s">
        <v>27</v>
      </c>
      <c r="E449" t="s">
        <v>876</v>
      </c>
      <c r="F449" t="s">
        <v>29</v>
      </c>
      <c r="G449" t="s">
        <v>30</v>
      </c>
      <c r="H449" t="s">
        <v>67</v>
      </c>
      <c r="I449" t="s">
        <v>68</v>
      </c>
      <c r="J449" t="s">
        <v>210</v>
      </c>
      <c r="K449" t="s">
        <v>70</v>
      </c>
      <c r="L449" t="s">
        <v>878</v>
      </c>
      <c r="M449" t="s">
        <v>211</v>
      </c>
      <c r="P449" t="s">
        <v>72</v>
      </c>
      <c r="W449" t="s">
        <v>1695</v>
      </c>
    </row>
    <row r="450" spans="1:23">
      <c r="A450" t="s">
        <v>1696</v>
      </c>
      <c r="B450" t="s">
        <v>56</v>
      </c>
      <c r="C450" t="s">
        <v>875</v>
      </c>
      <c r="D450" t="s">
        <v>27</v>
      </c>
      <c r="E450" t="s">
        <v>876</v>
      </c>
      <c r="F450" t="s">
        <v>29</v>
      </c>
      <c r="G450" t="s">
        <v>30</v>
      </c>
      <c r="H450" t="s">
        <v>586</v>
      </c>
      <c r="I450" t="s">
        <v>587</v>
      </c>
      <c r="J450" t="s">
        <v>1069</v>
      </c>
      <c r="K450" t="s">
        <v>589</v>
      </c>
      <c r="L450" t="s">
        <v>878</v>
      </c>
      <c r="M450" t="s">
        <v>1070</v>
      </c>
      <c r="P450" t="s">
        <v>98</v>
      </c>
      <c r="W450" t="s">
        <v>1697</v>
      </c>
    </row>
    <row r="451" spans="1:23">
      <c r="A451" t="s">
        <v>1698</v>
      </c>
      <c r="B451" t="s">
        <v>84</v>
      </c>
      <c r="C451" t="s">
        <v>875</v>
      </c>
      <c r="D451" t="s">
        <v>27</v>
      </c>
      <c r="E451" t="s">
        <v>876</v>
      </c>
      <c r="F451" t="s">
        <v>29</v>
      </c>
      <c r="G451" t="s">
        <v>30</v>
      </c>
      <c r="H451" t="s">
        <v>586</v>
      </c>
      <c r="I451" t="s">
        <v>587</v>
      </c>
      <c r="J451" t="s">
        <v>963</v>
      </c>
      <c r="K451" t="s">
        <v>589</v>
      </c>
      <c r="L451" t="s">
        <v>878</v>
      </c>
      <c r="M451" t="s">
        <v>964</v>
      </c>
      <c r="P451" t="s">
        <v>98</v>
      </c>
      <c r="W451" t="s">
        <v>1699</v>
      </c>
    </row>
    <row r="452" spans="1:23">
      <c r="A452" t="s">
        <v>1700</v>
      </c>
      <c r="B452" t="s">
        <v>84</v>
      </c>
      <c r="C452" t="s">
        <v>875</v>
      </c>
      <c r="D452" t="s">
        <v>27</v>
      </c>
      <c r="E452" t="s">
        <v>876</v>
      </c>
      <c r="F452" t="s">
        <v>29</v>
      </c>
      <c r="G452" t="s">
        <v>30</v>
      </c>
      <c r="H452" t="s">
        <v>586</v>
      </c>
      <c r="I452" t="s">
        <v>587</v>
      </c>
      <c r="J452" t="s">
        <v>1124</v>
      </c>
      <c r="K452" t="s">
        <v>589</v>
      </c>
      <c r="L452" t="s">
        <v>878</v>
      </c>
      <c r="M452" t="s">
        <v>1125</v>
      </c>
      <c r="P452" t="s">
        <v>121</v>
      </c>
      <c r="W452" t="s">
        <v>1701</v>
      </c>
    </row>
    <row r="453" spans="1:23">
      <c r="A453" t="s">
        <v>1702</v>
      </c>
      <c r="B453" t="s">
        <v>78</v>
      </c>
      <c r="C453" t="s">
        <v>875</v>
      </c>
      <c r="D453" t="s">
        <v>27</v>
      </c>
      <c r="E453" t="s">
        <v>876</v>
      </c>
      <c r="F453" t="s">
        <v>29</v>
      </c>
      <c r="G453" t="s">
        <v>30</v>
      </c>
      <c r="H453" t="s">
        <v>586</v>
      </c>
      <c r="I453" t="s">
        <v>587</v>
      </c>
      <c r="J453" t="s">
        <v>1092</v>
      </c>
      <c r="K453" t="s">
        <v>589</v>
      </c>
      <c r="L453" t="s">
        <v>878</v>
      </c>
      <c r="M453" t="s">
        <v>1093</v>
      </c>
      <c r="P453" t="s">
        <v>121</v>
      </c>
      <c r="W453" t="s">
        <v>1703</v>
      </c>
    </row>
    <row r="454" spans="1:23">
      <c r="A454" t="s">
        <v>1704</v>
      </c>
      <c r="B454" t="s">
        <v>917</v>
      </c>
      <c r="C454" t="s">
        <v>1705</v>
      </c>
      <c r="D454" t="s">
        <v>27</v>
      </c>
      <c r="E454" t="s">
        <v>876</v>
      </c>
      <c r="F454" t="s">
        <v>29</v>
      </c>
      <c r="G454" t="s">
        <v>30</v>
      </c>
      <c r="H454" t="s">
        <v>31</v>
      </c>
      <c r="I454" t="s">
        <v>32</v>
      </c>
      <c r="J454" t="s">
        <v>161</v>
      </c>
      <c r="K454" t="s">
        <v>34</v>
      </c>
      <c r="L454" t="s">
        <v>878</v>
      </c>
      <c r="M454" t="s">
        <v>162</v>
      </c>
      <c r="P454" t="s">
        <v>36</v>
      </c>
      <c r="W454" t="s">
        <v>1706</v>
      </c>
    </row>
    <row r="455" spans="1:23">
      <c r="A455" t="s">
        <v>1707</v>
      </c>
      <c r="B455" t="s">
        <v>141</v>
      </c>
      <c r="C455" t="s">
        <v>875</v>
      </c>
      <c r="D455" t="s">
        <v>27</v>
      </c>
      <c r="E455" t="s">
        <v>876</v>
      </c>
      <c r="F455" t="s">
        <v>29</v>
      </c>
      <c r="G455" t="s">
        <v>30</v>
      </c>
      <c r="H455" t="s">
        <v>586</v>
      </c>
      <c r="I455" t="s">
        <v>587</v>
      </c>
      <c r="J455" t="s">
        <v>1069</v>
      </c>
      <c r="K455" t="s">
        <v>589</v>
      </c>
      <c r="L455" t="s">
        <v>878</v>
      </c>
      <c r="M455" t="s">
        <v>1070</v>
      </c>
      <c r="P455" t="s">
        <v>98</v>
      </c>
      <c r="W455" t="s">
        <v>1708</v>
      </c>
    </row>
    <row r="456" spans="1:23">
      <c r="A456" t="s">
        <v>1709</v>
      </c>
      <c r="B456" t="s">
        <v>78</v>
      </c>
      <c r="C456" t="s">
        <v>438</v>
      </c>
      <c r="D456" t="s">
        <v>27</v>
      </c>
      <c r="E456" t="s">
        <v>876</v>
      </c>
      <c r="F456" t="s">
        <v>29</v>
      </c>
      <c r="G456" t="s">
        <v>30</v>
      </c>
      <c r="H456" t="s">
        <v>67</v>
      </c>
      <c r="I456" t="s">
        <v>68</v>
      </c>
      <c r="J456" t="s">
        <v>439</v>
      </c>
      <c r="K456" t="s">
        <v>70</v>
      </c>
      <c r="L456" t="s">
        <v>878</v>
      </c>
      <c r="M456" t="s">
        <v>440</v>
      </c>
      <c r="P456" t="s">
        <v>72</v>
      </c>
      <c r="W456" t="s">
        <v>1710</v>
      </c>
    </row>
    <row r="457" spans="1:23">
      <c r="A457" t="s">
        <v>1711</v>
      </c>
      <c r="B457" t="s">
        <v>78</v>
      </c>
      <c r="C457" t="s">
        <v>875</v>
      </c>
      <c r="D457" t="s">
        <v>27</v>
      </c>
      <c r="E457" t="s">
        <v>876</v>
      </c>
      <c r="F457" t="s">
        <v>413</v>
      </c>
      <c r="G457" t="s">
        <v>30</v>
      </c>
      <c r="H457" t="s">
        <v>586</v>
      </c>
      <c r="I457" t="s">
        <v>587</v>
      </c>
      <c r="J457" t="s">
        <v>877</v>
      </c>
      <c r="K457" t="s">
        <v>589</v>
      </c>
      <c r="L457" t="s">
        <v>878</v>
      </c>
      <c r="M457" t="s">
        <v>879</v>
      </c>
      <c r="P457" t="s">
        <v>98</v>
      </c>
      <c r="W457" t="s">
        <v>1712</v>
      </c>
    </row>
    <row r="458" spans="1:23">
      <c r="A458" t="s">
        <v>1713</v>
      </c>
      <c r="B458" t="s">
        <v>917</v>
      </c>
      <c r="C458" t="s">
        <v>1714</v>
      </c>
      <c r="D458" t="s">
        <v>66</v>
      </c>
      <c r="E458" t="s">
        <v>876</v>
      </c>
      <c r="F458" t="s">
        <v>29</v>
      </c>
      <c r="G458" t="s">
        <v>30</v>
      </c>
      <c r="H458" t="s">
        <v>67</v>
      </c>
      <c r="I458" t="s">
        <v>68</v>
      </c>
      <c r="J458" t="s">
        <v>302</v>
      </c>
      <c r="K458" t="s">
        <v>70</v>
      </c>
      <c r="L458" t="s">
        <v>878</v>
      </c>
      <c r="M458" t="s">
        <v>303</v>
      </c>
      <c r="P458" t="s">
        <v>304</v>
      </c>
      <c r="W458" t="s">
        <v>1715</v>
      </c>
    </row>
    <row r="459" spans="1:23">
      <c r="A459" t="s">
        <v>1716</v>
      </c>
      <c r="B459" t="s">
        <v>874</v>
      </c>
      <c r="C459" t="s">
        <v>875</v>
      </c>
      <c r="D459" t="s">
        <v>66</v>
      </c>
      <c r="E459" t="s">
        <v>876</v>
      </c>
      <c r="F459" t="s">
        <v>29</v>
      </c>
      <c r="G459" t="s">
        <v>30</v>
      </c>
      <c r="H459" t="s">
        <v>586</v>
      </c>
      <c r="I459" t="s">
        <v>587</v>
      </c>
      <c r="J459" t="s">
        <v>1048</v>
      </c>
      <c r="K459" t="s">
        <v>589</v>
      </c>
      <c r="L459" t="s">
        <v>878</v>
      </c>
      <c r="M459" t="s">
        <v>1049</v>
      </c>
      <c r="P459" t="s">
        <v>98</v>
      </c>
      <c r="W459" t="s">
        <v>1717</v>
      </c>
    </row>
    <row r="460" spans="1:23">
      <c r="A460" t="s">
        <v>1718</v>
      </c>
      <c r="B460" t="s">
        <v>64</v>
      </c>
      <c r="C460" t="s">
        <v>1719</v>
      </c>
      <c r="D460" t="s">
        <v>66</v>
      </c>
      <c r="E460" t="s">
        <v>876</v>
      </c>
      <c r="F460" t="s">
        <v>29</v>
      </c>
      <c r="G460" t="s">
        <v>30</v>
      </c>
      <c r="H460" t="s">
        <v>689</v>
      </c>
      <c r="I460" t="s">
        <v>690</v>
      </c>
      <c r="J460" t="s">
        <v>691</v>
      </c>
      <c r="K460" t="s">
        <v>692</v>
      </c>
      <c r="L460" t="s">
        <v>878</v>
      </c>
      <c r="M460" t="s">
        <v>693</v>
      </c>
      <c r="P460" t="s">
        <v>72</v>
      </c>
      <c r="V460" t="s">
        <v>1720</v>
      </c>
      <c r="W460" t="s">
        <v>1721</v>
      </c>
    </row>
    <row r="461" spans="1:23">
      <c r="A461" t="s">
        <v>1722</v>
      </c>
      <c r="B461" t="s">
        <v>132</v>
      </c>
      <c r="C461" t="s">
        <v>1723</v>
      </c>
      <c r="D461" t="s">
        <v>66</v>
      </c>
      <c r="E461" t="s">
        <v>876</v>
      </c>
      <c r="F461" t="s">
        <v>29</v>
      </c>
      <c r="G461" t="s">
        <v>30</v>
      </c>
      <c r="H461" t="s">
        <v>31</v>
      </c>
      <c r="I461" t="s">
        <v>32</v>
      </c>
      <c r="J461" t="s">
        <v>33</v>
      </c>
      <c r="K461" t="s">
        <v>34</v>
      </c>
      <c r="L461" t="s">
        <v>878</v>
      </c>
      <c r="M461" t="s">
        <v>35</v>
      </c>
      <c r="P461" t="s">
        <v>36</v>
      </c>
      <c r="W461" t="s">
        <v>1724</v>
      </c>
    </row>
    <row r="462" spans="1:23">
      <c r="A462" t="s">
        <v>1725</v>
      </c>
      <c r="B462" t="s">
        <v>216</v>
      </c>
      <c r="C462" t="s">
        <v>1726</v>
      </c>
      <c r="D462" t="s">
        <v>66</v>
      </c>
      <c r="E462" t="s">
        <v>876</v>
      </c>
      <c r="F462" t="s">
        <v>29</v>
      </c>
      <c r="G462" t="s">
        <v>30</v>
      </c>
      <c r="H462" t="s">
        <v>31</v>
      </c>
      <c r="I462" t="s">
        <v>32</v>
      </c>
      <c r="J462" t="s">
        <v>33</v>
      </c>
      <c r="K462" t="s">
        <v>34</v>
      </c>
      <c r="L462" t="s">
        <v>878</v>
      </c>
      <c r="M462" t="s">
        <v>35</v>
      </c>
      <c r="P462" t="s">
        <v>36</v>
      </c>
      <c r="W462" t="s">
        <v>1727</v>
      </c>
    </row>
    <row r="463" spans="1:23">
      <c r="A463" t="s">
        <v>1728</v>
      </c>
      <c r="B463" t="s">
        <v>64</v>
      </c>
      <c r="C463" t="s">
        <v>230</v>
      </c>
      <c r="D463" t="s">
        <v>66</v>
      </c>
      <c r="E463" t="s">
        <v>876</v>
      </c>
      <c r="F463" t="s">
        <v>29</v>
      </c>
      <c r="G463" t="s">
        <v>30</v>
      </c>
      <c r="H463" t="s">
        <v>93</v>
      </c>
      <c r="I463" t="s">
        <v>94</v>
      </c>
      <c r="J463" t="s">
        <v>155</v>
      </c>
      <c r="K463" t="s">
        <v>96</v>
      </c>
      <c r="L463" t="s">
        <v>878</v>
      </c>
      <c r="M463" t="s">
        <v>156</v>
      </c>
      <c r="P463" t="s">
        <v>121</v>
      </c>
      <c r="W463" t="s">
        <v>1729</v>
      </c>
    </row>
    <row r="464" spans="1:23">
      <c r="A464" t="s">
        <v>1730</v>
      </c>
      <c r="B464" t="s">
        <v>224</v>
      </c>
      <c r="C464" t="s">
        <v>648</v>
      </c>
      <c r="D464" t="s">
        <v>27</v>
      </c>
      <c r="E464" t="s">
        <v>876</v>
      </c>
      <c r="F464" t="s">
        <v>29</v>
      </c>
      <c r="G464" t="s">
        <v>30</v>
      </c>
      <c r="H464" t="s">
        <v>47</v>
      </c>
      <c r="I464" t="s">
        <v>48</v>
      </c>
      <c r="J464" t="s">
        <v>1615</v>
      </c>
      <c r="K464" t="s">
        <v>50</v>
      </c>
      <c r="L464" t="s">
        <v>878</v>
      </c>
      <c r="M464" t="s">
        <v>1616</v>
      </c>
      <c r="P464" t="s">
        <v>406</v>
      </c>
      <c r="W464" t="s">
        <v>1731</v>
      </c>
    </row>
    <row r="465" spans="1:23">
      <c r="A465" t="s">
        <v>1732</v>
      </c>
      <c r="B465" t="s">
        <v>917</v>
      </c>
      <c r="C465" t="s">
        <v>1472</v>
      </c>
      <c r="D465" t="s">
        <v>27</v>
      </c>
      <c r="E465" t="s">
        <v>876</v>
      </c>
      <c r="F465" t="s">
        <v>413</v>
      </c>
      <c r="G465" t="s">
        <v>30</v>
      </c>
      <c r="H465" t="s">
        <v>31</v>
      </c>
      <c r="I465" t="s">
        <v>32</v>
      </c>
      <c r="J465" t="s">
        <v>134</v>
      </c>
      <c r="K465" t="s">
        <v>34</v>
      </c>
      <c r="L465" t="s">
        <v>894</v>
      </c>
      <c r="M465" t="s">
        <v>135</v>
      </c>
      <c r="P465" t="s">
        <v>136</v>
      </c>
      <c r="W465" t="s">
        <v>1733</v>
      </c>
    </row>
    <row r="466" spans="1:23">
      <c r="A466" t="s">
        <v>1734</v>
      </c>
      <c r="B466" t="s">
        <v>78</v>
      </c>
      <c r="C466" t="s">
        <v>1735</v>
      </c>
      <c r="D466" t="s">
        <v>27</v>
      </c>
      <c r="E466" t="s">
        <v>876</v>
      </c>
      <c r="F466" t="s">
        <v>29</v>
      </c>
      <c r="G466" t="s">
        <v>30</v>
      </c>
      <c r="H466" t="s">
        <v>93</v>
      </c>
      <c r="I466" t="s">
        <v>94</v>
      </c>
      <c r="J466" t="s">
        <v>295</v>
      </c>
      <c r="K466" t="s">
        <v>96</v>
      </c>
      <c r="L466" t="s">
        <v>878</v>
      </c>
      <c r="M466" t="s">
        <v>296</v>
      </c>
      <c r="P466" t="s">
        <v>98</v>
      </c>
      <c r="W466" t="s">
        <v>1736</v>
      </c>
    </row>
    <row r="467" spans="1:23">
      <c r="A467" t="s">
        <v>1737</v>
      </c>
      <c r="B467" t="s">
        <v>917</v>
      </c>
      <c r="C467" t="s">
        <v>1538</v>
      </c>
      <c r="D467" t="s">
        <v>27</v>
      </c>
      <c r="E467" t="s">
        <v>876</v>
      </c>
      <c r="F467" t="s">
        <v>29</v>
      </c>
      <c r="G467" t="s">
        <v>30</v>
      </c>
      <c r="H467" t="s">
        <v>47</v>
      </c>
      <c r="I467" t="s">
        <v>48</v>
      </c>
      <c r="J467" t="s">
        <v>58</v>
      </c>
      <c r="K467" t="s">
        <v>50</v>
      </c>
      <c r="L467" t="s">
        <v>878</v>
      </c>
      <c r="M467" t="s">
        <v>59</v>
      </c>
      <c r="P467" t="s">
        <v>60</v>
      </c>
      <c r="W467" t="s">
        <v>1738</v>
      </c>
    </row>
    <row r="468" spans="1:23" hidden="1">
      <c r="A468" t="s">
        <v>1739</v>
      </c>
      <c r="B468" t="s">
        <v>874</v>
      </c>
      <c r="C468" t="s">
        <v>875</v>
      </c>
      <c r="D468" t="s">
        <v>66</v>
      </c>
      <c r="E468" t="s">
        <v>876</v>
      </c>
      <c r="F468" t="s">
        <v>489</v>
      </c>
      <c r="G468" t="s">
        <v>30</v>
      </c>
      <c r="H468" t="s">
        <v>586</v>
      </c>
      <c r="I468" t="s">
        <v>587</v>
      </c>
      <c r="J468" t="s">
        <v>588</v>
      </c>
      <c r="K468" t="s">
        <v>589</v>
      </c>
      <c r="L468" t="s">
        <v>878</v>
      </c>
      <c r="M468" t="s">
        <v>491</v>
      </c>
      <c r="N468" t="s">
        <v>590</v>
      </c>
      <c r="O468" t="s">
        <v>591</v>
      </c>
      <c r="P468" t="s">
        <v>592</v>
      </c>
      <c r="W468" t="s">
        <v>1740</v>
      </c>
    </row>
    <row r="469" spans="1:23">
      <c r="A469" t="s">
        <v>1741</v>
      </c>
      <c r="B469" t="s">
        <v>925</v>
      </c>
      <c r="C469" t="s">
        <v>875</v>
      </c>
      <c r="D469" t="s">
        <v>27</v>
      </c>
      <c r="E469" t="s">
        <v>876</v>
      </c>
      <c r="F469" t="s">
        <v>29</v>
      </c>
      <c r="G469" t="s">
        <v>30</v>
      </c>
      <c r="H469" t="s">
        <v>586</v>
      </c>
      <c r="I469" t="s">
        <v>587</v>
      </c>
      <c r="J469" t="s">
        <v>877</v>
      </c>
      <c r="K469" t="s">
        <v>589</v>
      </c>
      <c r="L469" t="s">
        <v>878</v>
      </c>
      <c r="M469" t="s">
        <v>879</v>
      </c>
      <c r="P469" t="s">
        <v>98</v>
      </c>
      <c r="W469" t="s">
        <v>1742</v>
      </c>
    </row>
    <row r="470" spans="1:23">
      <c r="A470" t="s">
        <v>1743</v>
      </c>
      <c r="B470" t="s">
        <v>141</v>
      </c>
      <c r="C470" t="s">
        <v>1397</v>
      </c>
      <c r="D470" t="s">
        <v>27</v>
      </c>
      <c r="E470" t="s">
        <v>876</v>
      </c>
      <c r="F470" t="s">
        <v>29</v>
      </c>
      <c r="G470" t="s">
        <v>30</v>
      </c>
      <c r="H470" t="s">
        <v>93</v>
      </c>
      <c r="I470" t="s">
        <v>94</v>
      </c>
      <c r="J470" t="s">
        <v>308</v>
      </c>
      <c r="K470" t="s">
        <v>96</v>
      </c>
      <c r="L470" t="s">
        <v>878</v>
      </c>
      <c r="M470" t="s">
        <v>309</v>
      </c>
      <c r="P470" t="s">
        <v>98</v>
      </c>
      <c r="W470" t="s">
        <v>1744</v>
      </c>
    </row>
    <row r="471" spans="1:23">
      <c r="A471" t="s">
        <v>1745</v>
      </c>
      <c r="B471" t="s">
        <v>917</v>
      </c>
      <c r="C471" t="s">
        <v>1746</v>
      </c>
      <c r="D471" t="s">
        <v>27</v>
      </c>
      <c r="E471" t="s">
        <v>876</v>
      </c>
      <c r="F471" t="s">
        <v>29</v>
      </c>
      <c r="G471" t="s">
        <v>30</v>
      </c>
      <c r="H471" t="s">
        <v>31</v>
      </c>
      <c r="I471" t="s">
        <v>32</v>
      </c>
      <c r="J471" t="s">
        <v>33</v>
      </c>
      <c r="K471" t="s">
        <v>34</v>
      </c>
      <c r="L471" t="s">
        <v>878</v>
      </c>
      <c r="M471" t="s">
        <v>35</v>
      </c>
      <c r="P471" t="s">
        <v>36</v>
      </c>
      <c r="W471" t="s">
        <v>1747</v>
      </c>
    </row>
    <row r="472" spans="1:23" hidden="1">
      <c r="A472" t="s">
        <v>1748</v>
      </c>
      <c r="B472" t="s">
        <v>25</v>
      </c>
      <c r="C472" t="s">
        <v>88</v>
      </c>
      <c r="D472" t="s">
        <v>27</v>
      </c>
      <c r="E472" t="s">
        <v>876</v>
      </c>
      <c r="F472" t="s">
        <v>585</v>
      </c>
      <c r="G472" t="s">
        <v>30</v>
      </c>
      <c r="H472" t="s">
        <v>586</v>
      </c>
      <c r="I472" t="s">
        <v>587</v>
      </c>
      <c r="J472" t="s">
        <v>588</v>
      </c>
      <c r="K472" t="s">
        <v>589</v>
      </c>
      <c r="L472" t="s">
        <v>955</v>
      </c>
      <c r="M472" t="s">
        <v>491</v>
      </c>
      <c r="N472" t="s">
        <v>590</v>
      </c>
      <c r="O472" t="s">
        <v>591</v>
      </c>
      <c r="P472" t="s">
        <v>592</v>
      </c>
      <c r="W472" t="s">
        <v>1749</v>
      </c>
    </row>
    <row r="473" spans="1:23">
      <c r="A473" t="s">
        <v>1750</v>
      </c>
      <c r="B473" t="s">
        <v>64</v>
      </c>
      <c r="C473" t="s">
        <v>1751</v>
      </c>
      <c r="D473" t="s">
        <v>66</v>
      </c>
      <c r="E473" t="s">
        <v>876</v>
      </c>
      <c r="F473" t="s">
        <v>29</v>
      </c>
      <c r="G473" t="s">
        <v>30</v>
      </c>
      <c r="H473" t="s">
        <v>189</v>
      </c>
      <c r="I473" t="s">
        <v>190</v>
      </c>
      <c r="J473" t="s">
        <v>723</v>
      </c>
      <c r="K473" t="s">
        <v>192</v>
      </c>
      <c r="L473" t="s">
        <v>878</v>
      </c>
      <c r="M473" t="s">
        <v>724</v>
      </c>
      <c r="P473" t="s">
        <v>527</v>
      </c>
      <c r="W473" t="s">
        <v>1752</v>
      </c>
    </row>
    <row r="474" spans="1:23">
      <c r="A474" t="s">
        <v>1753</v>
      </c>
      <c r="B474" t="s">
        <v>25</v>
      </c>
      <c r="C474" t="s">
        <v>967</v>
      </c>
      <c r="D474" t="s">
        <v>27</v>
      </c>
      <c r="E474" t="s">
        <v>876</v>
      </c>
      <c r="F474" t="s">
        <v>29</v>
      </c>
      <c r="G474" t="s">
        <v>30</v>
      </c>
      <c r="H474" t="s">
        <v>586</v>
      </c>
      <c r="I474" t="s">
        <v>587</v>
      </c>
      <c r="J474" t="s">
        <v>877</v>
      </c>
      <c r="K474" t="s">
        <v>589</v>
      </c>
      <c r="L474" t="s">
        <v>878</v>
      </c>
      <c r="M474" t="s">
        <v>879</v>
      </c>
      <c r="P474" t="s">
        <v>98</v>
      </c>
      <c r="W474" t="s">
        <v>1754</v>
      </c>
    </row>
    <row r="475" spans="1:23">
      <c r="A475" t="s">
        <v>1755</v>
      </c>
      <c r="B475" t="s">
        <v>917</v>
      </c>
      <c r="C475" t="s">
        <v>1756</v>
      </c>
      <c r="D475" t="s">
        <v>66</v>
      </c>
      <c r="E475" t="s">
        <v>876</v>
      </c>
      <c r="F475" t="s">
        <v>29</v>
      </c>
      <c r="G475" t="s">
        <v>30</v>
      </c>
      <c r="H475" t="s">
        <v>67</v>
      </c>
      <c r="I475" t="s">
        <v>68</v>
      </c>
      <c r="J475" t="s">
        <v>532</v>
      </c>
      <c r="K475" t="s">
        <v>70</v>
      </c>
      <c r="L475" t="s">
        <v>878</v>
      </c>
      <c r="M475" t="s">
        <v>533</v>
      </c>
      <c r="P475" t="s">
        <v>534</v>
      </c>
      <c r="W475" t="s">
        <v>1757</v>
      </c>
    </row>
    <row r="476" spans="1:23">
      <c r="A476" t="s">
        <v>1758</v>
      </c>
      <c r="B476" t="s">
        <v>78</v>
      </c>
      <c r="C476" t="s">
        <v>996</v>
      </c>
      <c r="D476" t="s">
        <v>27</v>
      </c>
      <c r="E476" t="s">
        <v>876</v>
      </c>
      <c r="F476" t="s">
        <v>29</v>
      </c>
      <c r="G476" t="s">
        <v>30</v>
      </c>
      <c r="H476" t="s">
        <v>657</v>
      </c>
      <c r="I476" t="s">
        <v>658</v>
      </c>
      <c r="L476" t="s">
        <v>878</v>
      </c>
      <c r="V476" t="s">
        <v>1759</v>
      </c>
      <c r="W476" t="s">
        <v>1760</v>
      </c>
    </row>
    <row r="477" spans="1:23">
      <c r="A477" t="s">
        <v>1761</v>
      </c>
      <c r="B477" t="s">
        <v>25</v>
      </c>
      <c r="C477" t="s">
        <v>875</v>
      </c>
      <c r="D477" t="s">
        <v>27</v>
      </c>
      <c r="E477" t="s">
        <v>876</v>
      </c>
      <c r="F477" t="s">
        <v>29</v>
      </c>
      <c r="G477" t="s">
        <v>30</v>
      </c>
      <c r="H477" t="s">
        <v>586</v>
      </c>
      <c r="I477" t="s">
        <v>587</v>
      </c>
      <c r="J477" t="s">
        <v>1248</v>
      </c>
      <c r="K477" t="s">
        <v>589</v>
      </c>
      <c r="L477" t="s">
        <v>878</v>
      </c>
      <c r="M477" t="s">
        <v>1249</v>
      </c>
      <c r="P477" t="s">
        <v>121</v>
      </c>
      <c r="W477" t="s">
        <v>1762</v>
      </c>
    </row>
    <row r="478" spans="1:23">
      <c r="A478" t="s">
        <v>1763</v>
      </c>
      <c r="B478" t="s">
        <v>917</v>
      </c>
      <c r="C478" t="s">
        <v>1764</v>
      </c>
      <c r="D478" t="s">
        <v>66</v>
      </c>
      <c r="E478" t="s">
        <v>876</v>
      </c>
      <c r="F478" t="s">
        <v>29</v>
      </c>
      <c r="G478" t="s">
        <v>30</v>
      </c>
      <c r="H478" t="s">
        <v>189</v>
      </c>
      <c r="I478" t="s">
        <v>190</v>
      </c>
      <c r="J478" t="s">
        <v>723</v>
      </c>
      <c r="K478" t="s">
        <v>192</v>
      </c>
      <c r="L478" t="s">
        <v>878</v>
      </c>
      <c r="M478" t="s">
        <v>724</v>
      </c>
      <c r="P478" t="s">
        <v>527</v>
      </c>
      <c r="W478" t="s">
        <v>1765</v>
      </c>
    </row>
    <row r="479" spans="1:23">
      <c r="A479" t="s">
        <v>1766</v>
      </c>
      <c r="B479" t="s">
        <v>56</v>
      </c>
      <c r="C479" t="s">
        <v>1767</v>
      </c>
      <c r="D479" t="s">
        <v>27</v>
      </c>
      <c r="E479" t="s">
        <v>876</v>
      </c>
      <c r="F479" t="s">
        <v>413</v>
      </c>
      <c r="G479" t="s">
        <v>30</v>
      </c>
      <c r="L479" t="s">
        <v>878</v>
      </c>
      <c r="W479" t="s">
        <v>1768</v>
      </c>
    </row>
    <row r="480" spans="1:23">
      <c r="A480" t="s">
        <v>1769</v>
      </c>
      <c r="B480" t="s">
        <v>171</v>
      </c>
      <c r="C480" t="s">
        <v>126</v>
      </c>
      <c r="D480" t="s">
        <v>27</v>
      </c>
      <c r="E480" t="s">
        <v>876</v>
      </c>
      <c r="F480" t="s">
        <v>29</v>
      </c>
      <c r="G480" t="s">
        <v>30</v>
      </c>
      <c r="H480" t="s">
        <v>975</v>
      </c>
      <c r="I480" t="s">
        <v>976</v>
      </c>
      <c r="J480" t="s">
        <v>1770</v>
      </c>
      <c r="K480" t="s">
        <v>978</v>
      </c>
      <c r="L480" t="s">
        <v>878</v>
      </c>
      <c r="M480" t="s">
        <v>1771</v>
      </c>
      <c r="P480" t="s">
        <v>1772</v>
      </c>
      <c r="W480" t="s">
        <v>1773</v>
      </c>
    </row>
    <row r="481" spans="1:23">
      <c r="A481" t="s">
        <v>1774</v>
      </c>
      <c r="B481" t="s">
        <v>402</v>
      </c>
      <c r="C481" t="s">
        <v>1775</v>
      </c>
      <c r="D481" t="s">
        <v>66</v>
      </c>
      <c r="E481" t="s">
        <v>876</v>
      </c>
      <c r="F481" t="s">
        <v>29</v>
      </c>
      <c r="G481" t="s">
        <v>30</v>
      </c>
      <c r="H481" t="s">
        <v>189</v>
      </c>
      <c r="I481" t="s">
        <v>190</v>
      </c>
      <c r="J481" t="s">
        <v>191</v>
      </c>
      <c r="K481" t="s">
        <v>192</v>
      </c>
      <c r="L481" t="s">
        <v>878</v>
      </c>
      <c r="M481" t="s">
        <v>193</v>
      </c>
      <c r="P481" t="s">
        <v>72</v>
      </c>
      <c r="V481" t="s">
        <v>1776</v>
      </c>
      <c r="W481" t="s">
        <v>1777</v>
      </c>
    </row>
    <row r="482" spans="1:23">
      <c r="A482" t="s">
        <v>1778</v>
      </c>
      <c r="B482" t="s">
        <v>224</v>
      </c>
      <c r="C482" t="s">
        <v>1779</v>
      </c>
      <c r="D482" t="s">
        <v>27</v>
      </c>
      <c r="E482" t="s">
        <v>876</v>
      </c>
      <c r="F482" t="s">
        <v>29</v>
      </c>
      <c r="G482" t="s">
        <v>30</v>
      </c>
      <c r="H482" t="s">
        <v>657</v>
      </c>
      <c r="I482" t="s">
        <v>658</v>
      </c>
      <c r="J482" t="s">
        <v>1193</v>
      </c>
      <c r="K482" t="s">
        <v>660</v>
      </c>
      <c r="L482" t="s">
        <v>878</v>
      </c>
      <c r="M482" t="s">
        <v>1194</v>
      </c>
      <c r="P482" t="s">
        <v>1195</v>
      </c>
      <c r="W482" t="s">
        <v>1780</v>
      </c>
    </row>
    <row r="483" spans="1:23">
      <c r="A483" t="s">
        <v>1781</v>
      </c>
      <c r="B483" t="s">
        <v>56</v>
      </c>
      <c r="C483" t="s">
        <v>875</v>
      </c>
      <c r="D483" t="s">
        <v>27</v>
      </c>
      <c r="E483" t="s">
        <v>876</v>
      </c>
      <c r="F483" t="s">
        <v>29</v>
      </c>
      <c r="G483" t="s">
        <v>30</v>
      </c>
      <c r="H483" t="s">
        <v>586</v>
      </c>
      <c r="I483" t="s">
        <v>587</v>
      </c>
      <c r="J483" t="s">
        <v>921</v>
      </c>
      <c r="K483" t="s">
        <v>589</v>
      </c>
      <c r="L483" t="s">
        <v>878</v>
      </c>
      <c r="M483" t="s">
        <v>922</v>
      </c>
      <c r="P483" t="s">
        <v>98</v>
      </c>
      <c r="W483" t="s">
        <v>1782</v>
      </c>
    </row>
    <row r="484" spans="1:23">
      <c r="A484" t="s">
        <v>1783</v>
      </c>
      <c r="B484" t="s">
        <v>917</v>
      </c>
      <c r="C484" t="s">
        <v>1784</v>
      </c>
      <c r="D484" t="s">
        <v>27</v>
      </c>
      <c r="E484" t="s">
        <v>876</v>
      </c>
      <c r="F484" t="s">
        <v>29</v>
      </c>
      <c r="G484" t="s">
        <v>30</v>
      </c>
      <c r="H484" t="s">
        <v>93</v>
      </c>
      <c r="I484" t="s">
        <v>94</v>
      </c>
      <c r="J484" t="s">
        <v>255</v>
      </c>
      <c r="K484" t="s">
        <v>96</v>
      </c>
      <c r="L484" t="s">
        <v>894</v>
      </c>
      <c r="M484" t="s">
        <v>256</v>
      </c>
      <c r="P484" t="s">
        <v>98</v>
      </c>
      <c r="W484" t="s">
        <v>1785</v>
      </c>
    </row>
    <row r="485" spans="1:23">
      <c r="A485" t="s">
        <v>1786</v>
      </c>
      <c r="B485" t="s">
        <v>216</v>
      </c>
      <c r="C485" t="s">
        <v>506</v>
      </c>
      <c r="D485" t="s">
        <v>27</v>
      </c>
      <c r="E485" t="s">
        <v>876</v>
      </c>
      <c r="F485" t="s">
        <v>29</v>
      </c>
      <c r="G485" t="s">
        <v>30</v>
      </c>
      <c r="H485" t="s">
        <v>47</v>
      </c>
      <c r="I485" t="s">
        <v>48</v>
      </c>
      <c r="J485" t="s">
        <v>404</v>
      </c>
      <c r="K485" t="s">
        <v>50</v>
      </c>
      <c r="L485" t="s">
        <v>878</v>
      </c>
      <c r="M485" t="s">
        <v>405</v>
      </c>
      <c r="P485" t="s">
        <v>406</v>
      </c>
      <c r="W485" t="s">
        <v>1787</v>
      </c>
    </row>
    <row r="486" spans="1:23" hidden="1">
      <c r="A486" t="s">
        <v>1788</v>
      </c>
      <c r="B486" t="s">
        <v>874</v>
      </c>
      <c r="C486" t="s">
        <v>1243</v>
      </c>
      <c r="D486" t="s">
        <v>66</v>
      </c>
      <c r="E486" t="s">
        <v>876</v>
      </c>
      <c r="F486" t="s">
        <v>489</v>
      </c>
      <c r="G486" t="s">
        <v>30</v>
      </c>
      <c r="H486" t="s">
        <v>67</v>
      </c>
      <c r="I486" t="s">
        <v>68</v>
      </c>
      <c r="J486" t="s">
        <v>490</v>
      </c>
      <c r="K486" t="s">
        <v>70</v>
      </c>
      <c r="L486" t="s">
        <v>894</v>
      </c>
      <c r="M486" t="s">
        <v>491</v>
      </c>
      <c r="N486" t="s">
        <v>492</v>
      </c>
      <c r="O486" t="s">
        <v>493</v>
      </c>
      <c r="P486" t="s">
        <v>72</v>
      </c>
      <c r="W486" t="s">
        <v>1789</v>
      </c>
    </row>
    <row r="487" spans="1:23" hidden="1">
      <c r="A487" t="s">
        <v>1790</v>
      </c>
      <c r="B487" t="s">
        <v>469</v>
      </c>
      <c r="C487" t="s">
        <v>1791</v>
      </c>
      <c r="D487" t="s">
        <v>27</v>
      </c>
      <c r="E487" t="s">
        <v>876</v>
      </c>
      <c r="F487" t="s">
        <v>489</v>
      </c>
      <c r="G487" t="s">
        <v>30</v>
      </c>
      <c r="H487" t="s">
        <v>67</v>
      </c>
      <c r="I487" t="s">
        <v>68</v>
      </c>
      <c r="J487" t="s">
        <v>490</v>
      </c>
      <c r="K487" t="s">
        <v>70</v>
      </c>
      <c r="L487" t="s">
        <v>878</v>
      </c>
      <c r="M487" t="s">
        <v>491</v>
      </c>
      <c r="N487" t="s">
        <v>492</v>
      </c>
      <c r="O487" t="s">
        <v>493</v>
      </c>
      <c r="P487" t="s">
        <v>72</v>
      </c>
      <c r="W487" t="s">
        <v>1792</v>
      </c>
    </row>
    <row r="488" spans="1:23">
      <c r="A488" t="s">
        <v>1793</v>
      </c>
      <c r="B488" t="s">
        <v>224</v>
      </c>
      <c r="C488" t="s">
        <v>1794</v>
      </c>
      <c r="D488" t="s">
        <v>27</v>
      </c>
      <c r="E488" t="s">
        <v>876</v>
      </c>
      <c r="F488" t="s">
        <v>29</v>
      </c>
      <c r="G488" t="s">
        <v>30</v>
      </c>
      <c r="H488" t="s">
        <v>47</v>
      </c>
      <c r="I488" t="s">
        <v>48</v>
      </c>
      <c r="J488" t="s">
        <v>1666</v>
      </c>
      <c r="K488" t="s">
        <v>50</v>
      </c>
      <c r="L488" t="s">
        <v>878</v>
      </c>
      <c r="M488" t="s">
        <v>1667</v>
      </c>
      <c r="P488" t="s">
        <v>60</v>
      </c>
      <c r="W488" t="s">
        <v>1795</v>
      </c>
    </row>
    <row r="489" spans="1:23">
      <c r="A489" t="s">
        <v>1796</v>
      </c>
      <c r="B489" t="s">
        <v>78</v>
      </c>
      <c r="C489" t="s">
        <v>1037</v>
      </c>
      <c r="D489" t="s">
        <v>27</v>
      </c>
      <c r="E489" t="s">
        <v>876</v>
      </c>
      <c r="F489" t="s">
        <v>29</v>
      </c>
      <c r="G489" t="s">
        <v>30</v>
      </c>
      <c r="H489" t="s">
        <v>657</v>
      </c>
      <c r="I489" t="s">
        <v>658</v>
      </c>
      <c r="J489" t="s">
        <v>659</v>
      </c>
      <c r="K489" t="s">
        <v>660</v>
      </c>
      <c r="L489" t="s">
        <v>878</v>
      </c>
      <c r="M489" t="s">
        <v>661</v>
      </c>
      <c r="P489" t="s">
        <v>662</v>
      </c>
      <c r="W489" t="s">
        <v>1797</v>
      </c>
    </row>
    <row r="490" spans="1:23">
      <c r="A490" t="s">
        <v>1798</v>
      </c>
      <c r="B490" t="s">
        <v>78</v>
      </c>
      <c r="C490" t="s">
        <v>875</v>
      </c>
      <c r="D490" t="s">
        <v>27</v>
      </c>
      <c r="E490" t="s">
        <v>876</v>
      </c>
      <c r="F490" t="s">
        <v>29</v>
      </c>
      <c r="G490" t="s">
        <v>30</v>
      </c>
      <c r="H490" t="s">
        <v>586</v>
      </c>
      <c r="I490" t="s">
        <v>587</v>
      </c>
      <c r="J490" t="s">
        <v>1248</v>
      </c>
      <c r="K490" t="s">
        <v>589</v>
      </c>
      <c r="L490" t="s">
        <v>878</v>
      </c>
      <c r="M490" t="s">
        <v>1249</v>
      </c>
      <c r="P490" t="s">
        <v>121</v>
      </c>
      <c r="W490" t="s">
        <v>1799</v>
      </c>
    </row>
    <row r="491" spans="1:23">
      <c r="A491" t="s">
        <v>1800</v>
      </c>
      <c r="B491" t="s">
        <v>64</v>
      </c>
      <c r="C491" t="s">
        <v>510</v>
      </c>
      <c r="D491" t="s">
        <v>66</v>
      </c>
      <c r="E491" t="s">
        <v>876</v>
      </c>
      <c r="F491" t="s">
        <v>29</v>
      </c>
      <c r="G491" t="s">
        <v>30</v>
      </c>
      <c r="H491" t="s">
        <v>93</v>
      </c>
      <c r="I491" t="s">
        <v>94</v>
      </c>
      <c r="J491" t="s">
        <v>283</v>
      </c>
      <c r="K491" t="s">
        <v>96</v>
      </c>
      <c r="L491" t="s">
        <v>878</v>
      </c>
      <c r="M491" t="s">
        <v>284</v>
      </c>
      <c r="P491" t="s">
        <v>98</v>
      </c>
      <c r="W491" t="s">
        <v>1801</v>
      </c>
    </row>
    <row r="492" spans="1:23">
      <c r="A492" t="s">
        <v>1802</v>
      </c>
      <c r="B492" t="s">
        <v>25</v>
      </c>
      <c r="C492" t="s">
        <v>324</v>
      </c>
      <c r="D492" t="s">
        <v>27</v>
      </c>
      <c r="E492" t="s">
        <v>876</v>
      </c>
      <c r="F492" t="s">
        <v>29</v>
      </c>
      <c r="G492" t="s">
        <v>30</v>
      </c>
      <c r="H492" t="s">
        <v>93</v>
      </c>
      <c r="I492" t="s">
        <v>94</v>
      </c>
      <c r="J492" t="s">
        <v>295</v>
      </c>
      <c r="K492" t="s">
        <v>96</v>
      </c>
      <c r="L492" t="s">
        <v>878</v>
      </c>
      <c r="M492" t="s">
        <v>296</v>
      </c>
      <c r="P492" t="s">
        <v>98</v>
      </c>
      <c r="W492" t="s">
        <v>1803</v>
      </c>
    </row>
    <row r="493" spans="1:23">
      <c r="A493" t="s">
        <v>1804</v>
      </c>
      <c r="B493" t="s">
        <v>64</v>
      </c>
      <c r="C493" t="s">
        <v>403</v>
      </c>
      <c r="D493" t="s">
        <v>66</v>
      </c>
      <c r="E493" t="s">
        <v>876</v>
      </c>
      <c r="F493" t="s">
        <v>29</v>
      </c>
      <c r="G493" t="s">
        <v>30</v>
      </c>
      <c r="H493" t="s">
        <v>93</v>
      </c>
      <c r="I493" t="s">
        <v>94</v>
      </c>
      <c r="J493" t="s">
        <v>255</v>
      </c>
      <c r="K493" t="s">
        <v>96</v>
      </c>
      <c r="L493" t="s">
        <v>878</v>
      </c>
      <c r="M493" t="s">
        <v>256</v>
      </c>
      <c r="P493" t="s">
        <v>98</v>
      </c>
      <c r="W493" t="s">
        <v>1805</v>
      </c>
    </row>
    <row r="494" spans="1:23">
      <c r="A494" t="s">
        <v>1806</v>
      </c>
      <c r="B494" t="s">
        <v>874</v>
      </c>
      <c r="C494" t="s">
        <v>875</v>
      </c>
      <c r="D494" t="s">
        <v>66</v>
      </c>
      <c r="E494" t="s">
        <v>876</v>
      </c>
      <c r="F494" t="s">
        <v>29</v>
      </c>
      <c r="G494" t="s">
        <v>30</v>
      </c>
      <c r="H494" t="s">
        <v>586</v>
      </c>
      <c r="I494" t="s">
        <v>587</v>
      </c>
      <c r="J494" t="s">
        <v>1059</v>
      </c>
      <c r="K494" t="s">
        <v>589</v>
      </c>
      <c r="L494" t="s">
        <v>878</v>
      </c>
      <c r="M494" t="s">
        <v>1060</v>
      </c>
      <c r="P494" t="s">
        <v>98</v>
      </c>
      <c r="W494" t="s">
        <v>1807</v>
      </c>
    </row>
    <row r="495" spans="1:23">
      <c r="A495" t="s">
        <v>1808</v>
      </c>
      <c r="B495" t="s">
        <v>132</v>
      </c>
      <c r="C495" t="s">
        <v>386</v>
      </c>
      <c r="D495" t="s">
        <v>66</v>
      </c>
      <c r="E495" t="s">
        <v>876</v>
      </c>
      <c r="F495" t="s">
        <v>29</v>
      </c>
      <c r="G495" t="s">
        <v>30</v>
      </c>
      <c r="H495" t="s">
        <v>47</v>
      </c>
      <c r="I495" t="s">
        <v>48</v>
      </c>
      <c r="J495" t="s">
        <v>1030</v>
      </c>
      <c r="K495" t="s">
        <v>50</v>
      </c>
      <c r="L495" t="s">
        <v>878</v>
      </c>
      <c r="M495" t="s">
        <v>1031</v>
      </c>
      <c r="P495" t="s">
        <v>406</v>
      </c>
      <c r="W495" t="s">
        <v>1809</v>
      </c>
    </row>
    <row r="496" spans="1:23">
      <c r="A496" t="s">
        <v>1810</v>
      </c>
      <c r="B496" t="s">
        <v>64</v>
      </c>
      <c r="C496" t="s">
        <v>320</v>
      </c>
      <c r="D496" t="s">
        <v>66</v>
      </c>
      <c r="E496" t="s">
        <v>876</v>
      </c>
      <c r="F496" t="s">
        <v>29</v>
      </c>
      <c r="G496" t="s">
        <v>30</v>
      </c>
      <c r="H496" t="s">
        <v>93</v>
      </c>
      <c r="I496" t="s">
        <v>94</v>
      </c>
      <c r="J496" t="s">
        <v>173</v>
      </c>
      <c r="K496" t="s">
        <v>96</v>
      </c>
      <c r="L496" t="s">
        <v>878</v>
      </c>
      <c r="M496" t="s">
        <v>174</v>
      </c>
      <c r="P496" t="s">
        <v>145</v>
      </c>
      <c r="W496" t="s">
        <v>1811</v>
      </c>
    </row>
    <row r="497" spans="1:27">
      <c r="A497" t="s">
        <v>1812</v>
      </c>
      <c r="B497" t="s">
        <v>917</v>
      </c>
      <c r="C497" t="s">
        <v>1260</v>
      </c>
      <c r="D497" t="s">
        <v>66</v>
      </c>
      <c r="E497" t="s">
        <v>876</v>
      </c>
      <c r="F497" t="s">
        <v>29</v>
      </c>
      <c r="G497" t="s">
        <v>30</v>
      </c>
      <c r="H497" t="s">
        <v>657</v>
      </c>
      <c r="I497" t="s">
        <v>658</v>
      </c>
      <c r="J497" t="s">
        <v>1229</v>
      </c>
      <c r="K497" t="s">
        <v>660</v>
      </c>
      <c r="L497" t="s">
        <v>878</v>
      </c>
      <c r="M497" t="s">
        <v>1230</v>
      </c>
      <c r="P497" t="s">
        <v>662</v>
      </c>
      <c r="W497" t="s">
        <v>1813</v>
      </c>
    </row>
    <row r="498" spans="1:27">
      <c r="A498" t="s">
        <v>1814</v>
      </c>
      <c r="B498" t="s">
        <v>25</v>
      </c>
      <c r="C498" t="s">
        <v>875</v>
      </c>
      <c r="D498" t="s">
        <v>27</v>
      </c>
      <c r="E498" t="s">
        <v>876</v>
      </c>
      <c r="F498" t="s">
        <v>29</v>
      </c>
      <c r="G498" t="s">
        <v>30</v>
      </c>
      <c r="H498" t="s">
        <v>586</v>
      </c>
      <c r="I498" t="s">
        <v>587</v>
      </c>
      <c r="J498" t="s">
        <v>1493</v>
      </c>
      <c r="K498" t="s">
        <v>589</v>
      </c>
      <c r="L498" t="s">
        <v>878</v>
      </c>
      <c r="M498" t="s">
        <v>1494</v>
      </c>
      <c r="P498" t="s">
        <v>1495</v>
      </c>
      <c r="W498" t="s">
        <v>1815</v>
      </c>
    </row>
    <row r="499" spans="1:27">
      <c r="A499" t="s">
        <v>1816</v>
      </c>
      <c r="B499" t="s">
        <v>874</v>
      </c>
      <c r="C499" t="s">
        <v>1817</v>
      </c>
      <c r="D499" t="s">
        <v>66</v>
      </c>
      <c r="E499" t="s">
        <v>876</v>
      </c>
      <c r="F499" t="s">
        <v>29</v>
      </c>
      <c r="G499" t="s">
        <v>30</v>
      </c>
      <c r="H499" t="s">
        <v>93</v>
      </c>
      <c r="I499" t="s">
        <v>94</v>
      </c>
      <c r="J499" t="s">
        <v>127</v>
      </c>
      <c r="K499" t="s">
        <v>96</v>
      </c>
      <c r="L499" t="s">
        <v>878</v>
      </c>
      <c r="M499" t="s">
        <v>97</v>
      </c>
      <c r="P499" t="s">
        <v>98</v>
      </c>
      <c r="W499" t="s">
        <v>1818</v>
      </c>
    </row>
    <row r="501" spans="1:27">
      <c r="R501" s="3"/>
      <c r="U501" s="3">
        <v>0</v>
      </c>
      <c r="V501">
        <f>MAX(U501:U663)</f>
        <v>1.35</v>
      </c>
      <c r="X501" s="3">
        <v>0</v>
      </c>
      <c r="Y501" s="3">
        <v>0</v>
      </c>
      <c r="Z501">
        <f>(X501*60)+Y501</f>
        <v>0</v>
      </c>
      <c r="AA501">
        <f>MEDIAN(Z501:Z663)</f>
        <v>41</v>
      </c>
    </row>
    <row r="502" spans="1:27">
      <c r="L502" s="3"/>
      <c r="R502" s="4"/>
      <c r="U502" s="4">
        <v>0</v>
      </c>
      <c r="X502" s="4">
        <v>0</v>
      </c>
      <c r="Y502" s="4">
        <v>0</v>
      </c>
      <c r="Z502">
        <f t="shared" ref="Z502:Z565" si="0">(X502*60)+Y502</f>
        <v>0</v>
      </c>
    </row>
    <row r="503" spans="1:27">
      <c r="L503" s="4"/>
      <c r="R503" s="3"/>
      <c r="U503" s="3">
        <v>0</v>
      </c>
      <c r="X503" s="3">
        <v>0</v>
      </c>
      <c r="Y503" s="3">
        <v>10</v>
      </c>
      <c r="Z503">
        <f t="shared" si="0"/>
        <v>10</v>
      </c>
    </row>
    <row r="504" spans="1:27">
      <c r="L504" s="3"/>
      <c r="R504" s="4"/>
      <c r="U504" s="4">
        <v>0</v>
      </c>
      <c r="X504" s="4">
        <v>0</v>
      </c>
      <c r="Y504" s="4">
        <v>40</v>
      </c>
      <c r="Z504">
        <f t="shared" si="0"/>
        <v>40</v>
      </c>
    </row>
    <row r="505" spans="1:27">
      <c r="L505" s="4"/>
      <c r="R505" s="3"/>
      <c r="U505" s="3">
        <v>0.47</v>
      </c>
      <c r="X505" s="3">
        <v>0</v>
      </c>
      <c r="Y505" s="3">
        <v>5</v>
      </c>
      <c r="Z505">
        <f>(X505*60)+Y505</f>
        <v>5</v>
      </c>
    </row>
    <row r="506" spans="1:27">
      <c r="L506" s="3"/>
      <c r="R506" s="4"/>
      <c r="U506" s="4">
        <v>0.76</v>
      </c>
      <c r="X506" s="4">
        <v>0</v>
      </c>
      <c r="Y506" s="4">
        <v>6</v>
      </c>
      <c r="Z506">
        <f t="shared" si="0"/>
        <v>6</v>
      </c>
    </row>
    <row r="507" spans="1:27">
      <c r="L507" s="4"/>
      <c r="R507" s="3"/>
      <c r="U507" s="3">
        <v>0</v>
      </c>
      <c r="X507" s="3">
        <v>1</v>
      </c>
      <c r="Y507" s="3">
        <v>20</v>
      </c>
      <c r="Z507">
        <f t="shared" si="0"/>
        <v>80</v>
      </c>
    </row>
    <row r="508" spans="1:27">
      <c r="L508" s="3"/>
      <c r="R508" s="4"/>
      <c r="U508" s="4">
        <v>0.62</v>
      </c>
      <c r="X508" s="4">
        <v>0</v>
      </c>
      <c r="Y508" s="4">
        <v>25</v>
      </c>
      <c r="Z508">
        <f t="shared" si="0"/>
        <v>25</v>
      </c>
    </row>
    <row r="509" spans="1:27">
      <c r="L509" s="4"/>
      <c r="R509" s="3"/>
      <c r="U509" s="3">
        <v>0.05</v>
      </c>
      <c r="X509" s="3">
        <v>1</v>
      </c>
      <c r="Y509" s="3">
        <v>36</v>
      </c>
      <c r="Z509">
        <f t="shared" si="0"/>
        <v>96</v>
      </c>
    </row>
    <row r="510" spans="1:27">
      <c r="L510" s="3"/>
      <c r="R510" s="4"/>
      <c r="U510" s="4">
        <v>0.76</v>
      </c>
      <c r="X510" s="4">
        <v>0</v>
      </c>
      <c r="Y510" s="4">
        <v>47</v>
      </c>
      <c r="Z510">
        <f t="shared" si="0"/>
        <v>47</v>
      </c>
    </row>
    <row r="511" spans="1:27">
      <c r="L511" s="4"/>
      <c r="R511" s="3"/>
      <c r="U511" s="3">
        <v>0.84</v>
      </c>
      <c r="X511" s="3">
        <v>0</v>
      </c>
      <c r="Y511" s="3">
        <v>20</v>
      </c>
      <c r="Z511">
        <f t="shared" si="0"/>
        <v>20</v>
      </c>
    </row>
    <row r="512" spans="1:27">
      <c r="L512" s="3"/>
      <c r="R512" s="4"/>
      <c r="U512" s="4">
        <v>1.35</v>
      </c>
      <c r="X512" s="4">
        <v>1</v>
      </c>
      <c r="Y512" s="4">
        <v>10</v>
      </c>
      <c r="Z512">
        <f t="shared" si="0"/>
        <v>70</v>
      </c>
    </row>
    <row r="513" spans="12:26">
      <c r="L513" s="4"/>
      <c r="R513" s="3"/>
      <c r="U513" s="3">
        <v>0.31</v>
      </c>
      <c r="X513" s="3">
        <v>0</v>
      </c>
      <c r="Y513" s="3">
        <v>40</v>
      </c>
      <c r="Z513">
        <f t="shared" si="0"/>
        <v>40</v>
      </c>
    </row>
    <row r="514" spans="12:26">
      <c r="L514" s="3"/>
      <c r="R514" s="4"/>
      <c r="U514" s="4">
        <v>0.86</v>
      </c>
      <c r="X514" s="4">
        <v>1</v>
      </c>
      <c r="Y514" s="4">
        <v>20</v>
      </c>
      <c r="Z514">
        <f t="shared" si="0"/>
        <v>80</v>
      </c>
    </row>
    <row r="515" spans="12:26">
      <c r="L515" s="4"/>
      <c r="R515" s="3"/>
      <c r="U515" s="3">
        <v>0.19</v>
      </c>
      <c r="X515" s="3">
        <v>0</v>
      </c>
      <c r="Y515" s="3">
        <v>5</v>
      </c>
      <c r="Z515">
        <f t="shared" si="0"/>
        <v>5</v>
      </c>
    </row>
    <row r="516" spans="12:26">
      <c r="L516" s="3"/>
      <c r="R516" s="4"/>
      <c r="U516" s="4">
        <v>1.21</v>
      </c>
      <c r="X516" s="4">
        <v>1</v>
      </c>
      <c r="Y516" s="4">
        <v>0</v>
      </c>
      <c r="Z516">
        <f t="shared" si="0"/>
        <v>60</v>
      </c>
    </row>
    <row r="517" spans="12:26">
      <c r="L517" s="4"/>
      <c r="R517" s="3"/>
      <c r="U517" s="3">
        <v>0.31</v>
      </c>
      <c r="X517" s="3">
        <v>0</v>
      </c>
      <c r="Y517" s="3">
        <v>50</v>
      </c>
      <c r="Z517">
        <f t="shared" si="0"/>
        <v>50</v>
      </c>
    </row>
    <row r="518" spans="12:26">
      <c r="L518" s="3"/>
      <c r="R518" s="4"/>
      <c r="U518" s="4">
        <v>0.31</v>
      </c>
      <c r="X518" s="4">
        <v>0</v>
      </c>
      <c r="Y518" s="4">
        <v>50</v>
      </c>
      <c r="Z518">
        <f t="shared" si="0"/>
        <v>50</v>
      </c>
    </row>
    <row r="519" spans="12:26">
      <c r="L519" s="4"/>
      <c r="R519" s="3"/>
      <c r="U519" s="3">
        <v>0.34</v>
      </c>
      <c r="X519" s="3">
        <v>0</v>
      </c>
      <c r="Y519" s="3">
        <v>25</v>
      </c>
      <c r="Z519">
        <f t="shared" si="0"/>
        <v>25</v>
      </c>
    </row>
    <row r="520" spans="12:26">
      <c r="L520" s="3"/>
      <c r="R520" s="4"/>
      <c r="U520" s="4">
        <v>0.47</v>
      </c>
      <c r="X520" s="4">
        <v>0</v>
      </c>
      <c r="Y520" s="4">
        <v>30</v>
      </c>
      <c r="Z520">
        <f t="shared" si="0"/>
        <v>30</v>
      </c>
    </row>
    <row r="521" spans="12:26">
      <c r="L521" s="4"/>
      <c r="R521" s="3"/>
      <c r="U521" s="3">
        <v>0.47</v>
      </c>
      <c r="X521" s="3">
        <v>0</v>
      </c>
      <c r="Y521" s="3">
        <v>44</v>
      </c>
      <c r="Z521">
        <f t="shared" si="0"/>
        <v>44</v>
      </c>
    </row>
    <row r="522" spans="12:26">
      <c r="L522" s="3"/>
      <c r="R522" s="4"/>
      <c r="U522" s="4">
        <v>0.4</v>
      </c>
      <c r="X522" s="4">
        <v>0</v>
      </c>
      <c r="Y522" s="4">
        <v>5</v>
      </c>
      <c r="Z522">
        <f t="shared" si="0"/>
        <v>5</v>
      </c>
    </row>
    <row r="523" spans="12:26">
      <c r="L523" s="4"/>
      <c r="R523" s="3"/>
      <c r="U523" s="3">
        <v>0.33</v>
      </c>
      <c r="X523" s="3">
        <v>0</v>
      </c>
      <c r="Y523" s="3">
        <v>15</v>
      </c>
      <c r="Z523">
        <f t="shared" si="0"/>
        <v>15</v>
      </c>
    </row>
    <row r="524" spans="12:26">
      <c r="R524" s="4"/>
      <c r="U524" s="4">
        <v>0.62</v>
      </c>
      <c r="X524" s="4">
        <v>1</v>
      </c>
      <c r="Y524" s="4">
        <v>0</v>
      </c>
      <c r="Z524">
        <f t="shared" si="0"/>
        <v>60</v>
      </c>
    </row>
    <row r="525" spans="12:26">
      <c r="R525" s="3"/>
      <c r="U525" s="3">
        <v>0.76</v>
      </c>
      <c r="X525" s="3">
        <v>0</v>
      </c>
      <c r="Y525" s="3">
        <v>24</v>
      </c>
      <c r="Z525">
        <f t="shared" si="0"/>
        <v>24</v>
      </c>
    </row>
    <row r="526" spans="12:26">
      <c r="R526" s="4"/>
      <c r="U526" s="4">
        <v>0.02</v>
      </c>
      <c r="X526" s="4">
        <v>0</v>
      </c>
      <c r="Y526" s="4">
        <v>10</v>
      </c>
      <c r="Z526">
        <f t="shared" si="0"/>
        <v>10</v>
      </c>
    </row>
    <row r="527" spans="12:26">
      <c r="R527" s="3"/>
      <c r="U527" s="3">
        <v>0.81</v>
      </c>
      <c r="X527" s="3">
        <v>6</v>
      </c>
      <c r="Y527" s="3">
        <v>0</v>
      </c>
      <c r="Z527">
        <f t="shared" si="0"/>
        <v>360</v>
      </c>
    </row>
    <row r="528" spans="12:26">
      <c r="R528" s="4"/>
      <c r="U528" s="4">
        <v>0.34</v>
      </c>
      <c r="X528" s="4">
        <v>0</v>
      </c>
      <c r="Y528" s="4">
        <v>30</v>
      </c>
      <c r="Z528">
        <f t="shared" si="0"/>
        <v>30</v>
      </c>
    </row>
    <row r="529" spans="18:26">
      <c r="R529" s="3"/>
      <c r="U529" s="3">
        <v>0.81</v>
      </c>
      <c r="X529" s="3">
        <v>0</v>
      </c>
      <c r="Y529" s="3">
        <v>15</v>
      </c>
      <c r="Z529">
        <f t="shared" si="0"/>
        <v>15</v>
      </c>
    </row>
    <row r="530" spans="18:26">
      <c r="R530" s="4"/>
      <c r="U530" s="4">
        <v>1.1000000000000001</v>
      </c>
      <c r="X530" s="4">
        <v>0</v>
      </c>
      <c r="Y530" s="4">
        <v>50</v>
      </c>
      <c r="Z530">
        <f t="shared" si="0"/>
        <v>50</v>
      </c>
    </row>
    <row r="531" spans="18:26">
      <c r="R531" s="3"/>
      <c r="U531" s="3">
        <v>0.06</v>
      </c>
      <c r="X531" s="3">
        <v>0</v>
      </c>
      <c r="Y531" s="3">
        <v>5</v>
      </c>
      <c r="Z531">
        <f t="shared" si="0"/>
        <v>5</v>
      </c>
    </row>
    <row r="532" spans="18:26">
      <c r="R532" s="4"/>
      <c r="U532" s="4">
        <v>0.17</v>
      </c>
      <c r="X532" s="4">
        <v>0</v>
      </c>
      <c r="Y532" s="4">
        <v>20</v>
      </c>
      <c r="Z532">
        <f t="shared" si="0"/>
        <v>20</v>
      </c>
    </row>
    <row r="533" spans="18:26">
      <c r="R533" s="3"/>
      <c r="U533" s="3">
        <v>0.81</v>
      </c>
      <c r="X533" s="3">
        <v>0</v>
      </c>
      <c r="Y533" s="3">
        <v>20</v>
      </c>
      <c r="Z533">
        <f t="shared" si="0"/>
        <v>20</v>
      </c>
    </row>
    <row r="534" spans="18:26">
      <c r="R534" s="4"/>
      <c r="U534" s="4">
        <v>0.99</v>
      </c>
      <c r="X534" s="4">
        <v>5</v>
      </c>
      <c r="Y534" s="4">
        <v>55</v>
      </c>
      <c r="Z534">
        <f t="shared" si="0"/>
        <v>355</v>
      </c>
    </row>
    <row r="535" spans="18:26">
      <c r="R535" s="3"/>
      <c r="U535" s="3">
        <v>1.21</v>
      </c>
      <c r="X535" s="3">
        <v>0</v>
      </c>
      <c r="Y535" s="3">
        <v>50</v>
      </c>
      <c r="Z535">
        <f t="shared" si="0"/>
        <v>50</v>
      </c>
    </row>
    <row r="536" spans="18:26">
      <c r="R536" s="4"/>
      <c r="U536" s="4">
        <v>0.47</v>
      </c>
      <c r="X536" s="4">
        <v>0</v>
      </c>
      <c r="Y536" s="4">
        <v>25</v>
      </c>
      <c r="Z536">
        <f t="shared" si="0"/>
        <v>25</v>
      </c>
    </row>
    <row r="537" spans="18:26">
      <c r="R537" s="3"/>
      <c r="U537" s="3">
        <v>0.62</v>
      </c>
      <c r="X537" s="3">
        <v>0</v>
      </c>
      <c r="Y537" s="3">
        <v>50</v>
      </c>
      <c r="Z537">
        <f t="shared" si="0"/>
        <v>50</v>
      </c>
    </row>
    <row r="538" spans="18:26">
      <c r="R538" s="4"/>
      <c r="U538" s="4">
        <v>0.81</v>
      </c>
      <c r="X538" s="4">
        <v>0</v>
      </c>
      <c r="Y538" s="4">
        <v>15</v>
      </c>
      <c r="Z538">
        <f t="shared" si="0"/>
        <v>15</v>
      </c>
    </row>
    <row r="539" spans="18:26">
      <c r="R539" s="3"/>
      <c r="U539" s="3">
        <v>1.21</v>
      </c>
      <c r="X539" s="3">
        <v>0</v>
      </c>
      <c r="Y539" s="3">
        <v>45</v>
      </c>
      <c r="Z539">
        <f t="shared" si="0"/>
        <v>45</v>
      </c>
    </row>
    <row r="540" spans="18:26">
      <c r="R540" s="4"/>
      <c r="U540" s="4">
        <v>0.76</v>
      </c>
      <c r="X540" s="4">
        <v>0</v>
      </c>
      <c r="Y540" s="4">
        <v>45</v>
      </c>
      <c r="Z540">
        <f t="shared" si="0"/>
        <v>45</v>
      </c>
    </row>
    <row r="541" spans="18:26">
      <c r="R541" s="3"/>
      <c r="U541" s="3">
        <v>1.1299999999999999</v>
      </c>
      <c r="X541" s="3">
        <v>7</v>
      </c>
      <c r="Y541" s="3">
        <v>14</v>
      </c>
      <c r="Z541">
        <f t="shared" si="0"/>
        <v>434</v>
      </c>
    </row>
    <row r="542" spans="18:26">
      <c r="R542" s="4"/>
      <c r="U542" s="4">
        <v>0.99</v>
      </c>
      <c r="X542" s="4">
        <v>5</v>
      </c>
      <c r="Y542" s="4">
        <v>30</v>
      </c>
      <c r="Z542">
        <f t="shared" si="0"/>
        <v>330</v>
      </c>
    </row>
    <row r="543" spans="18:26">
      <c r="R543" s="3"/>
      <c r="U543" s="3">
        <v>0.34</v>
      </c>
      <c r="X543" s="3">
        <v>0</v>
      </c>
      <c r="Y543" s="3">
        <v>20</v>
      </c>
      <c r="Z543">
        <f t="shared" si="0"/>
        <v>20</v>
      </c>
    </row>
    <row r="544" spans="18:26">
      <c r="R544" s="4"/>
      <c r="U544" s="4">
        <v>0.17</v>
      </c>
      <c r="X544" s="4">
        <v>1</v>
      </c>
      <c r="Y544" s="4">
        <v>2</v>
      </c>
      <c r="Z544">
        <f t="shared" si="0"/>
        <v>62</v>
      </c>
    </row>
    <row r="545" spans="18:26">
      <c r="R545" s="3"/>
      <c r="U545" s="3">
        <v>0.34</v>
      </c>
      <c r="X545" s="3">
        <v>0</v>
      </c>
      <c r="Y545" s="3">
        <v>20</v>
      </c>
      <c r="Z545">
        <f t="shared" si="0"/>
        <v>20</v>
      </c>
    </row>
    <row r="546" spans="18:26">
      <c r="R546" s="4"/>
      <c r="U546" s="4">
        <v>0.21</v>
      </c>
      <c r="X546" s="4">
        <v>0</v>
      </c>
      <c r="Y546" s="4">
        <v>20</v>
      </c>
      <c r="Z546">
        <f t="shared" si="0"/>
        <v>20</v>
      </c>
    </row>
    <row r="547" spans="18:26">
      <c r="R547" s="3"/>
      <c r="U547" s="3">
        <v>0.47</v>
      </c>
      <c r="X547" s="3">
        <v>0</v>
      </c>
      <c r="Y547" s="3">
        <v>33</v>
      </c>
      <c r="Z547">
        <f t="shared" si="0"/>
        <v>33</v>
      </c>
    </row>
    <row r="548" spans="18:26">
      <c r="R548" s="4"/>
      <c r="U548" s="4">
        <v>1.21</v>
      </c>
      <c r="X548" s="4">
        <v>0</v>
      </c>
      <c r="Y548" s="4">
        <v>50</v>
      </c>
      <c r="Z548">
        <f t="shared" si="0"/>
        <v>50</v>
      </c>
    </row>
    <row r="549" spans="18:26">
      <c r="R549" s="3"/>
      <c r="U549" s="3">
        <v>1.35</v>
      </c>
      <c r="X549" s="3">
        <v>1</v>
      </c>
      <c r="Y549" s="3">
        <v>0</v>
      </c>
      <c r="Z549">
        <f t="shared" si="0"/>
        <v>60</v>
      </c>
    </row>
    <row r="550" spans="18:26">
      <c r="R550" s="4"/>
      <c r="U550" s="4">
        <v>0.99</v>
      </c>
      <c r="X550" s="4">
        <v>3</v>
      </c>
      <c r="Y550" s="4">
        <v>55</v>
      </c>
      <c r="Z550">
        <f t="shared" si="0"/>
        <v>235</v>
      </c>
    </row>
    <row r="551" spans="18:26">
      <c r="R551" s="3"/>
      <c r="U551" s="3">
        <v>1.1000000000000001</v>
      </c>
      <c r="X551" s="3">
        <v>4</v>
      </c>
      <c r="Y551" s="3">
        <v>15</v>
      </c>
      <c r="Z551">
        <f t="shared" si="0"/>
        <v>255</v>
      </c>
    </row>
    <row r="552" spans="18:26">
      <c r="R552" s="4"/>
      <c r="U552" s="4">
        <v>0.95</v>
      </c>
      <c r="X552" s="4">
        <v>1</v>
      </c>
      <c r="Y552" s="4">
        <v>50</v>
      </c>
      <c r="Z552">
        <f t="shared" si="0"/>
        <v>110</v>
      </c>
    </row>
    <row r="553" spans="18:26">
      <c r="R553" s="3"/>
      <c r="U553" s="3">
        <v>0.54</v>
      </c>
      <c r="X553" s="3">
        <v>0</v>
      </c>
      <c r="Y553" s="3">
        <v>25</v>
      </c>
      <c r="Z553">
        <f t="shared" si="0"/>
        <v>25</v>
      </c>
    </row>
    <row r="554" spans="18:26">
      <c r="R554" s="4"/>
      <c r="U554" s="4">
        <v>0</v>
      </c>
      <c r="X554" s="4">
        <v>1</v>
      </c>
      <c r="Y554" s="4">
        <v>30</v>
      </c>
      <c r="Z554">
        <f t="shared" si="0"/>
        <v>90</v>
      </c>
    </row>
    <row r="555" spans="18:26">
      <c r="R555" s="3"/>
      <c r="U555" s="3">
        <v>0.34</v>
      </c>
      <c r="X555" s="3">
        <v>0</v>
      </c>
      <c r="Y555" s="3">
        <v>20</v>
      </c>
      <c r="Z555">
        <f t="shared" si="0"/>
        <v>20</v>
      </c>
    </row>
    <row r="556" spans="18:26">
      <c r="R556" s="4"/>
      <c r="U556" s="4">
        <v>0.31</v>
      </c>
      <c r="X556" s="4">
        <v>1</v>
      </c>
      <c r="Y556" s="4">
        <v>0</v>
      </c>
      <c r="Z556">
        <f t="shared" si="0"/>
        <v>60</v>
      </c>
    </row>
    <row r="557" spans="18:26">
      <c r="R557" s="3"/>
      <c r="U557" s="3">
        <v>1.1299999999999999</v>
      </c>
      <c r="X557" s="3">
        <v>2</v>
      </c>
      <c r="Y557" s="3">
        <v>45</v>
      </c>
      <c r="Z557">
        <f t="shared" si="0"/>
        <v>165</v>
      </c>
    </row>
    <row r="558" spans="18:26">
      <c r="R558" s="4"/>
      <c r="U558" s="4">
        <v>0</v>
      </c>
      <c r="X558" s="4">
        <v>2</v>
      </c>
      <c r="Y558" s="4">
        <v>0</v>
      </c>
      <c r="Z558">
        <f t="shared" si="0"/>
        <v>120</v>
      </c>
    </row>
    <row r="559" spans="18:26">
      <c r="R559" s="3"/>
      <c r="U559" s="3">
        <v>0.56000000000000005</v>
      </c>
      <c r="X559" s="3">
        <v>0</v>
      </c>
      <c r="Y559" s="3">
        <v>25</v>
      </c>
      <c r="Z559">
        <f t="shared" si="0"/>
        <v>25</v>
      </c>
    </row>
    <row r="560" spans="18:26">
      <c r="R560" s="4"/>
      <c r="U560" s="4">
        <v>0.81</v>
      </c>
      <c r="X560" s="4">
        <v>1</v>
      </c>
      <c r="Y560" s="4">
        <v>15</v>
      </c>
      <c r="Z560">
        <f t="shared" si="0"/>
        <v>75</v>
      </c>
    </row>
    <row r="561" spans="18:26">
      <c r="R561" s="3"/>
      <c r="U561" s="3">
        <v>0.47</v>
      </c>
      <c r="X561" s="3">
        <v>0</v>
      </c>
      <c r="Y561" s="3">
        <v>49</v>
      </c>
      <c r="Z561">
        <f t="shared" si="0"/>
        <v>49</v>
      </c>
    </row>
    <row r="562" spans="18:26">
      <c r="R562" s="4"/>
      <c r="U562" s="4">
        <v>0.04</v>
      </c>
      <c r="X562" s="4">
        <v>12</v>
      </c>
      <c r="Y562" s="4">
        <v>33</v>
      </c>
      <c r="Z562">
        <f t="shared" si="0"/>
        <v>753</v>
      </c>
    </row>
    <row r="563" spans="18:26">
      <c r="R563" s="3"/>
      <c r="U563" s="3">
        <v>0.32</v>
      </c>
      <c r="X563" s="3">
        <v>0</v>
      </c>
      <c r="Y563" s="3">
        <v>5</v>
      </c>
      <c r="Z563">
        <f t="shared" si="0"/>
        <v>5</v>
      </c>
    </row>
    <row r="564" spans="18:26">
      <c r="R564" s="4"/>
      <c r="U564" s="4">
        <v>1.1000000000000001</v>
      </c>
      <c r="X564" s="4">
        <v>1</v>
      </c>
      <c r="Y564" s="4">
        <v>15</v>
      </c>
      <c r="Z564">
        <f t="shared" si="0"/>
        <v>75</v>
      </c>
    </row>
    <row r="565" spans="18:26">
      <c r="R565" s="3"/>
      <c r="U565" s="3">
        <v>1.1299999999999999</v>
      </c>
      <c r="X565" s="3">
        <v>6</v>
      </c>
      <c r="Y565" s="3">
        <v>30</v>
      </c>
      <c r="Z565">
        <f t="shared" si="0"/>
        <v>390</v>
      </c>
    </row>
    <row r="566" spans="18:26">
      <c r="R566" s="4"/>
      <c r="U566" s="4">
        <v>1.1000000000000001</v>
      </c>
      <c r="X566" s="4">
        <v>2</v>
      </c>
      <c r="Y566" s="4">
        <v>45</v>
      </c>
      <c r="Z566">
        <f t="shared" ref="Z566:Z629" si="1">(X566*60)+Y566</f>
        <v>165</v>
      </c>
    </row>
    <row r="567" spans="18:26">
      <c r="R567" s="3"/>
      <c r="U567" s="3">
        <v>0.56000000000000005</v>
      </c>
      <c r="X567" s="3">
        <v>0</v>
      </c>
      <c r="Y567" s="3">
        <v>30</v>
      </c>
      <c r="Z567">
        <f t="shared" si="1"/>
        <v>30</v>
      </c>
    </row>
    <row r="568" spans="18:26">
      <c r="R568" s="4"/>
      <c r="U568" s="4">
        <v>0.57999999999999996</v>
      </c>
      <c r="X568" s="4">
        <v>0</v>
      </c>
      <c r="Y568" s="4">
        <v>20</v>
      </c>
      <c r="Z568">
        <f t="shared" si="1"/>
        <v>20</v>
      </c>
    </row>
    <row r="569" spans="18:26">
      <c r="R569" s="3"/>
      <c r="U569" s="3">
        <v>0.76</v>
      </c>
      <c r="X569" s="3">
        <v>0</v>
      </c>
      <c r="Y569" s="3">
        <v>23</v>
      </c>
      <c r="Z569">
        <f t="shared" si="1"/>
        <v>23</v>
      </c>
    </row>
    <row r="570" spans="18:26">
      <c r="R570" s="4"/>
      <c r="U570" s="4">
        <v>0.19</v>
      </c>
      <c r="X570" s="4">
        <v>0</v>
      </c>
      <c r="Y570" s="4">
        <v>25</v>
      </c>
      <c r="Z570">
        <f t="shared" si="1"/>
        <v>25</v>
      </c>
    </row>
    <row r="571" spans="18:26">
      <c r="R571" s="3"/>
      <c r="U571" s="3">
        <v>0.81</v>
      </c>
      <c r="X571" s="3">
        <v>0</v>
      </c>
      <c r="Y571" s="3">
        <v>45</v>
      </c>
      <c r="Z571">
        <f t="shared" si="1"/>
        <v>45</v>
      </c>
    </row>
    <row r="572" spans="18:26">
      <c r="R572" s="4"/>
      <c r="U572" s="4">
        <v>0.56000000000000005</v>
      </c>
      <c r="X572" s="4">
        <v>0</v>
      </c>
      <c r="Y572" s="4">
        <v>50</v>
      </c>
      <c r="Z572">
        <f t="shared" si="1"/>
        <v>50</v>
      </c>
    </row>
    <row r="573" spans="18:26">
      <c r="R573" s="3"/>
      <c r="U573" s="3">
        <v>0.31</v>
      </c>
      <c r="X573" s="3">
        <v>0</v>
      </c>
      <c r="Y573" s="3">
        <v>30</v>
      </c>
      <c r="Z573">
        <f t="shared" si="1"/>
        <v>30</v>
      </c>
    </row>
    <row r="574" spans="18:26">
      <c r="R574" s="4"/>
      <c r="U574" s="4">
        <v>0.21</v>
      </c>
      <c r="X574" s="4">
        <v>0</v>
      </c>
      <c r="Y574" s="4">
        <v>35</v>
      </c>
      <c r="Z574">
        <f t="shared" si="1"/>
        <v>35</v>
      </c>
    </row>
    <row r="575" spans="18:26">
      <c r="R575" s="3"/>
      <c r="U575" s="3">
        <v>0.13</v>
      </c>
      <c r="X575" s="3">
        <v>0</v>
      </c>
      <c r="Y575" s="3">
        <v>25</v>
      </c>
      <c r="Z575">
        <f t="shared" si="1"/>
        <v>25</v>
      </c>
    </row>
    <row r="576" spans="18:26">
      <c r="R576" s="4"/>
      <c r="U576" s="4">
        <v>0.47</v>
      </c>
      <c r="X576" s="4">
        <v>0</v>
      </c>
      <c r="Y576" s="4">
        <v>11</v>
      </c>
      <c r="Z576">
        <f t="shared" si="1"/>
        <v>11</v>
      </c>
    </row>
    <row r="577" spans="18:26">
      <c r="R577" s="3"/>
      <c r="U577" s="3">
        <v>0.46</v>
      </c>
      <c r="X577" s="3">
        <v>0</v>
      </c>
      <c r="Y577" s="3">
        <v>20</v>
      </c>
      <c r="Z577">
        <f t="shared" si="1"/>
        <v>20</v>
      </c>
    </row>
    <row r="578" spans="18:26">
      <c r="R578" s="4"/>
      <c r="U578" s="4">
        <v>0.14000000000000001</v>
      </c>
      <c r="X578" s="4">
        <v>2</v>
      </c>
      <c r="Y578" s="4">
        <v>44</v>
      </c>
      <c r="Z578">
        <f t="shared" si="1"/>
        <v>164</v>
      </c>
    </row>
    <row r="579" spans="18:26">
      <c r="R579" s="3"/>
      <c r="U579" s="3">
        <v>0.31</v>
      </c>
      <c r="X579" s="3">
        <v>0</v>
      </c>
      <c r="Y579" s="3">
        <v>15</v>
      </c>
      <c r="Z579">
        <f t="shared" si="1"/>
        <v>15</v>
      </c>
    </row>
    <row r="580" spans="18:26">
      <c r="R580" s="4"/>
      <c r="U580" s="4">
        <v>1.35</v>
      </c>
      <c r="X580" s="4">
        <v>0</v>
      </c>
      <c r="Y580" s="4">
        <v>50</v>
      </c>
      <c r="Z580">
        <f t="shared" si="1"/>
        <v>50</v>
      </c>
    </row>
    <row r="581" spans="18:26">
      <c r="R581" s="3"/>
      <c r="U581" s="3">
        <v>1.1000000000000001</v>
      </c>
      <c r="X581" s="3">
        <v>4</v>
      </c>
      <c r="Y581" s="3">
        <v>10</v>
      </c>
      <c r="Z581">
        <f t="shared" si="1"/>
        <v>250</v>
      </c>
    </row>
    <row r="582" spans="18:26">
      <c r="R582" s="4"/>
      <c r="U582" s="4">
        <v>0.47</v>
      </c>
      <c r="X582" s="4">
        <v>0</v>
      </c>
      <c r="Y582" s="4">
        <v>30</v>
      </c>
      <c r="Z582">
        <f t="shared" si="1"/>
        <v>30</v>
      </c>
    </row>
    <row r="583" spans="18:26">
      <c r="R583" s="3"/>
      <c r="U583" s="3">
        <v>0.24</v>
      </c>
      <c r="X583" s="3">
        <v>0</v>
      </c>
      <c r="Y583" s="3">
        <v>45</v>
      </c>
      <c r="Z583">
        <f t="shared" si="1"/>
        <v>45</v>
      </c>
    </row>
    <row r="584" spans="18:26">
      <c r="R584" s="4"/>
      <c r="U584" s="4">
        <v>0.99</v>
      </c>
      <c r="X584" s="4">
        <v>2</v>
      </c>
      <c r="Y584" s="4">
        <v>55</v>
      </c>
      <c r="Z584">
        <f t="shared" si="1"/>
        <v>175</v>
      </c>
    </row>
    <row r="585" spans="18:26">
      <c r="R585" s="3"/>
      <c r="U585" s="3">
        <v>0.38</v>
      </c>
      <c r="X585" s="3">
        <v>0</v>
      </c>
      <c r="Y585" s="3">
        <v>20</v>
      </c>
      <c r="Z585">
        <f t="shared" si="1"/>
        <v>20</v>
      </c>
    </row>
    <row r="586" spans="18:26">
      <c r="R586" s="4"/>
      <c r="U586" s="4">
        <v>0.76</v>
      </c>
      <c r="X586" s="4">
        <v>0</v>
      </c>
      <c r="Y586" s="4">
        <v>36</v>
      </c>
      <c r="Z586">
        <f t="shared" si="1"/>
        <v>36</v>
      </c>
    </row>
    <row r="587" spans="18:26">
      <c r="R587" s="3"/>
      <c r="U587" s="3">
        <v>1.35</v>
      </c>
      <c r="X587" s="3">
        <v>2</v>
      </c>
      <c r="Y587" s="3">
        <v>15</v>
      </c>
      <c r="Z587">
        <f t="shared" si="1"/>
        <v>135</v>
      </c>
    </row>
    <row r="588" spans="18:26">
      <c r="R588" s="4"/>
      <c r="U588" s="4">
        <v>0.65</v>
      </c>
      <c r="X588" s="4">
        <v>0</v>
      </c>
      <c r="Y588" s="4">
        <v>55</v>
      </c>
      <c r="Z588">
        <f t="shared" si="1"/>
        <v>55</v>
      </c>
    </row>
    <row r="589" spans="18:26">
      <c r="R589" s="3"/>
      <c r="U589" s="3">
        <v>0.81</v>
      </c>
      <c r="X589" s="3">
        <v>0</v>
      </c>
      <c r="Y589" s="3">
        <v>5</v>
      </c>
      <c r="Z589">
        <f t="shared" si="1"/>
        <v>5</v>
      </c>
    </row>
    <row r="590" spans="18:26">
      <c r="R590" s="4"/>
      <c r="U590" s="4">
        <v>0.32</v>
      </c>
      <c r="X590" s="4">
        <v>0</v>
      </c>
      <c r="Y590" s="4">
        <v>15</v>
      </c>
      <c r="Z590">
        <f t="shared" si="1"/>
        <v>15</v>
      </c>
    </row>
    <row r="591" spans="18:26">
      <c r="R591" s="3"/>
      <c r="U591" s="3">
        <v>0.81</v>
      </c>
      <c r="X591" s="3">
        <v>0</v>
      </c>
      <c r="Y591" s="3">
        <v>25</v>
      </c>
      <c r="Z591">
        <f t="shared" si="1"/>
        <v>25</v>
      </c>
    </row>
    <row r="592" spans="18:26">
      <c r="R592" s="4"/>
      <c r="U592" s="4">
        <v>0.4</v>
      </c>
      <c r="X592" s="4">
        <v>0</v>
      </c>
      <c r="Y592" s="4">
        <v>15</v>
      </c>
      <c r="Z592">
        <f t="shared" si="1"/>
        <v>15</v>
      </c>
    </row>
    <row r="593" spans="18:26">
      <c r="R593" s="3"/>
      <c r="U593" s="3">
        <v>1.21</v>
      </c>
      <c r="X593" s="3">
        <v>1</v>
      </c>
      <c r="Y593" s="3">
        <v>0</v>
      </c>
      <c r="Z593">
        <f t="shared" si="1"/>
        <v>60</v>
      </c>
    </row>
    <row r="594" spans="18:26">
      <c r="R594" s="4"/>
      <c r="U594" s="4">
        <v>0.21</v>
      </c>
      <c r="X594" s="4">
        <v>0</v>
      </c>
      <c r="Y594" s="4">
        <v>20</v>
      </c>
      <c r="Z594">
        <f t="shared" si="1"/>
        <v>20</v>
      </c>
    </row>
    <row r="595" spans="18:26">
      <c r="R595" s="3"/>
      <c r="U595" s="3">
        <v>1.21</v>
      </c>
      <c r="X595" s="3">
        <v>0</v>
      </c>
      <c r="Y595" s="3">
        <v>55</v>
      </c>
      <c r="Z595">
        <f t="shared" si="1"/>
        <v>55</v>
      </c>
    </row>
    <row r="596" spans="18:26">
      <c r="R596" s="4"/>
      <c r="U596" s="4">
        <v>0.24</v>
      </c>
      <c r="X596" s="4">
        <v>1</v>
      </c>
      <c r="Y596" s="4">
        <v>15</v>
      </c>
      <c r="Z596">
        <f t="shared" si="1"/>
        <v>75</v>
      </c>
    </row>
    <row r="597" spans="18:26">
      <c r="R597" s="3"/>
      <c r="U597" s="3">
        <v>1.35</v>
      </c>
      <c r="X597" s="3">
        <v>3</v>
      </c>
      <c r="Y597" s="3">
        <v>35</v>
      </c>
      <c r="Z597">
        <f t="shared" si="1"/>
        <v>215</v>
      </c>
    </row>
    <row r="598" spans="18:26">
      <c r="R598" s="4"/>
      <c r="U598" s="4">
        <v>0.81</v>
      </c>
      <c r="X598" s="4">
        <v>0</v>
      </c>
      <c r="Y598" s="4">
        <v>5</v>
      </c>
      <c r="Z598">
        <f t="shared" si="1"/>
        <v>5</v>
      </c>
    </row>
    <row r="599" spans="18:26">
      <c r="R599" s="3"/>
      <c r="U599" s="3">
        <v>0.24</v>
      </c>
      <c r="X599" s="3">
        <v>0</v>
      </c>
      <c r="Y599" s="3">
        <v>35</v>
      </c>
      <c r="Z599">
        <f t="shared" si="1"/>
        <v>35</v>
      </c>
    </row>
    <row r="600" spans="18:26">
      <c r="R600" s="4"/>
      <c r="U600" s="4">
        <v>1.01</v>
      </c>
      <c r="X600" s="4">
        <v>8</v>
      </c>
      <c r="Y600" s="4">
        <v>0</v>
      </c>
      <c r="Z600">
        <f t="shared" si="1"/>
        <v>480</v>
      </c>
    </row>
    <row r="601" spans="18:26">
      <c r="R601" s="3"/>
      <c r="U601" s="3">
        <v>0.57999999999999996</v>
      </c>
      <c r="X601" s="3">
        <v>1</v>
      </c>
      <c r="Y601" s="3">
        <v>0</v>
      </c>
      <c r="Z601">
        <f t="shared" si="1"/>
        <v>60</v>
      </c>
    </row>
    <row r="602" spans="18:26">
      <c r="R602" s="4"/>
      <c r="U602" s="4">
        <v>0.16</v>
      </c>
      <c r="X602" s="4">
        <v>0</v>
      </c>
      <c r="Y602" s="4">
        <v>15</v>
      </c>
      <c r="Z602">
        <f t="shared" si="1"/>
        <v>15</v>
      </c>
    </row>
    <row r="603" spans="18:26">
      <c r="R603" s="3"/>
      <c r="U603" s="3">
        <v>0.23</v>
      </c>
      <c r="X603" s="3">
        <v>0</v>
      </c>
      <c r="Y603" s="3">
        <v>20</v>
      </c>
      <c r="Z603">
        <f t="shared" si="1"/>
        <v>20</v>
      </c>
    </row>
    <row r="604" spans="18:26">
      <c r="R604" s="4"/>
      <c r="U604" s="4">
        <v>0.05</v>
      </c>
      <c r="X604" s="4">
        <v>6</v>
      </c>
      <c r="Y604" s="4">
        <v>40</v>
      </c>
      <c r="Z604">
        <f t="shared" si="1"/>
        <v>400</v>
      </c>
    </row>
    <row r="605" spans="18:26">
      <c r="R605" s="3"/>
      <c r="U605" s="3">
        <v>1.1299999999999999</v>
      </c>
      <c r="X605" s="3">
        <v>3</v>
      </c>
      <c r="Y605" s="3">
        <v>5</v>
      </c>
      <c r="Z605">
        <f t="shared" si="1"/>
        <v>185</v>
      </c>
    </row>
    <row r="606" spans="18:26">
      <c r="R606" s="4"/>
      <c r="U606" s="4">
        <v>0.36</v>
      </c>
      <c r="X606" s="4">
        <v>0</v>
      </c>
      <c r="Y606" s="4">
        <v>25</v>
      </c>
      <c r="Z606">
        <f t="shared" si="1"/>
        <v>25</v>
      </c>
    </row>
    <row r="607" spans="18:26">
      <c r="R607" s="3"/>
      <c r="U607" s="3">
        <v>0.47</v>
      </c>
      <c r="X607" s="3">
        <v>0</v>
      </c>
      <c r="Y607" s="3">
        <v>47</v>
      </c>
      <c r="Z607">
        <f t="shared" si="1"/>
        <v>47</v>
      </c>
    </row>
    <row r="608" spans="18:26">
      <c r="R608" s="4"/>
      <c r="U608" s="4">
        <v>0.19</v>
      </c>
      <c r="X608" s="4">
        <v>0</v>
      </c>
      <c r="Y608" s="4">
        <v>25</v>
      </c>
      <c r="Z608">
        <f t="shared" si="1"/>
        <v>25</v>
      </c>
    </row>
    <row r="609" spans="18:26">
      <c r="R609" s="3"/>
      <c r="U609" s="3">
        <v>0.84</v>
      </c>
      <c r="X609" s="3">
        <v>0</v>
      </c>
      <c r="Y609" s="3">
        <v>30</v>
      </c>
      <c r="Z609">
        <f t="shared" si="1"/>
        <v>30</v>
      </c>
    </row>
    <row r="610" spans="18:26">
      <c r="R610" s="4"/>
      <c r="U610" s="4">
        <v>1.1000000000000001</v>
      </c>
      <c r="X610" s="4">
        <v>0</v>
      </c>
      <c r="Y610" s="4">
        <v>40</v>
      </c>
      <c r="Z610">
        <f t="shared" si="1"/>
        <v>40</v>
      </c>
    </row>
    <row r="611" spans="18:26">
      <c r="R611" s="3"/>
      <c r="U611" s="3">
        <v>1.21</v>
      </c>
      <c r="X611" s="3">
        <v>0</v>
      </c>
      <c r="Y611" s="3">
        <v>40</v>
      </c>
      <c r="Z611">
        <f t="shared" si="1"/>
        <v>40</v>
      </c>
    </row>
    <row r="612" spans="18:26">
      <c r="R612" s="4"/>
      <c r="U612" s="4">
        <v>0.81</v>
      </c>
      <c r="X612" s="4">
        <v>0</v>
      </c>
      <c r="Y612" s="4">
        <v>5</v>
      </c>
      <c r="Z612">
        <f t="shared" si="1"/>
        <v>5</v>
      </c>
    </row>
    <row r="613" spans="18:26">
      <c r="R613" s="3"/>
      <c r="U613" s="3">
        <v>1.21</v>
      </c>
      <c r="X613" s="3">
        <v>1</v>
      </c>
      <c r="Y613" s="3">
        <v>10</v>
      </c>
      <c r="Z613">
        <f t="shared" si="1"/>
        <v>70</v>
      </c>
    </row>
    <row r="614" spans="18:26">
      <c r="R614" s="4"/>
      <c r="U614" s="4">
        <v>1.21</v>
      </c>
      <c r="X614" s="4">
        <v>0</v>
      </c>
      <c r="Y614" s="4">
        <v>45</v>
      </c>
      <c r="Z614">
        <f t="shared" si="1"/>
        <v>45</v>
      </c>
    </row>
    <row r="615" spans="18:26">
      <c r="R615" s="3"/>
      <c r="U615" s="3">
        <v>0.98</v>
      </c>
      <c r="X615" s="3">
        <v>5</v>
      </c>
      <c r="Y615" s="3">
        <v>57</v>
      </c>
      <c r="Z615">
        <f t="shared" si="1"/>
        <v>357</v>
      </c>
    </row>
    <row r="616" spans="18:26">
      <c r="R616" s="4"/>
      <c r="U616" s="4">
        <v>0.47</v>
      </c>
      <c r="X616" s="4">
        <v>0</v>
      </c>
      <c r="Y616" s="4">
        <v>35</v>
      </c>
      <c r="Z616">
        <f t="shared" si="1"/>
        <v>35</v>
      </c>
    </row>
    <row r="617" spans="18:26">
      <c r="R617" s="3"/>
      <c r="U617" s="3">
        <v>0.81</v>
      </c>
      <c r="X617" s="3">
        <v>0</v>
      </c>
      <c r="Y617" s="3">
        <v>5</v>
      </c>
      <c r="Z617">
        <f t="shared" si="1"/>
        <v>5</v>
      </c>
    </row>
    <row r="618" spans="18:26">
      <c r="R618" s="4"/>
      <c r="U618" s="4">
        <v>0.81</v>
      </c>
      <c r="X618" s="4">
        <v>0</v>
      </c>
      <c r="Y618" s="4">
        <v>50</v>
      </c>
      <c r="Z618">
        <f t="shared" si="1"/>
        <v>50</v>
      </c>
    </row>
    <row r="619" spans="18:26">
      <c r="R619" s="3"/>
      <c r="U619" s="3">
        <v>0.47</v>
      </c>
      <c r="X619" s="3">
        <v>0</v>
      </c>
      <c r="Y619" s="3">
        <v>30</v>
      </c>
      <c r="Z619">
        <f t="shared" si="1"/>
        <v>30</v>
      </c>
    </row>
    <row r="620" spans="18:26">
      <c r="R620" s="4"/>
      <c r="U620" s="4">
        <v>0.78</v>
      </c>
      <c r="X620" s="4">
        <v>0</v>
      </c>
      <c r="Y620" s="4">
        <v>26</v>
      </c>
      <c r="Z620">
        <f t="shared" si="1"/>
        <v>26</v>
      </c>
    </row>
    <row r="621" spans="18:26">
      <c r="R621" s="3"/>
      <c r="U621" s="3">
        <v>1.35</v>
      </c>
      <c r="X621" s="3">
        <v>1</v>
      </c>
      <c r="Y621" s="3">
        <v>0</v>
      </c>
      <c r="Z621">
        <f t="shared" si="1"/>
        <v>60</v>
      </c>
    </row>
    <row r="622" spans="18:26">
      <c r="R622" s="4"/>
      <c r="U622" s="4">
        <v>1.21</v>
      </c>
      <c r="X622" s="4">
        <v>0</v>
      </c>
      <c r="Y622" s="4">
        <v>55</v>
      </c>
      <c r="Z622">
        <f t="shared" si="1"/>
        <v>55</v>
      </c>
    </row>
    <row r="623" spans="18:26">
      <c r="R623" s="3"/>
      <c r="U623" s="3">
        <v>1.35</v>
      </c>
      <c r="X623" s="3">
        <v>2</v>
      </c>
      <c r="Y623" s="3">
        <v>15</v>
      </c>
      <c r="Z623">
        <f t="shared" si="1"/>
        <v>135</v>
      </c>
    </row>
    <row r="624" spans="18:26">
      <c r="R624" s="4"/>
      <c r="U624" s="4">
        <v>1.35</v>
      </c>
      <c r="X624" s="4">
        <v>0</v>
      </c>
      <c r="Y624" s="4">
        <v>45</v>
      </c>
      <c r="Z624">
        <f t="shared" si="1"/>
        <v>45</v>
      </c>
    </row>
    <row r="625" spans="18:26">
      <c r="R625" s="3"/>
      <c r="U625" s="3">
        <v>0.36</v>
      </c>
      <c r="X625" s="3">
        <v>0</v>
      </c>
      <c r="Y625" s="3">
        <v>55</v>
      </c>
      <c r="Z625">
        <f t="shared" si="1"/>
        <v>55</v>
      </c>
    </row>
    <row r="626" spans="18:26">
      <c r="R626" s="4"/>
      <c r="U626" s="4">
        <v>0.47</v>
      </c>
      <c r="X626" s="4">
        <v>0</v>
      </c>
      <c r="Y626" s="4">
        <v>25</v>
      </c>
      <c r="Z626">
        <f t="shared" si="1"/>
        <v>25</v>
      </c>
    </row>
    <row r="627" spans="18:26">
      <c r="R627" s="3"/>
      <c r="U627" s="3">
        <v>0.4</v>
      </c>
      <c r="X627" s="3">
        <v>0</v>
      </c>
      <c r="Y627" s="3">
        <v>25</v>
      </c>
      <c r="Z627">
        <f t="shared" si="1"/>
        <v>25</v>
      </c>
    </row>
    <row r="628" spans="18:26">
      <c r="R628" s="4"/>
      <c r="U628" s="4">
        <v>0.56000000000000005</v>
      </c>
      <c r="X628" s="4">
        <v>0</v>
      </c>
      <c r="Y628" s="4">
        <v>30</v>
      </c>
      <c r="Z628">
        <f t="shared" si="1"/>
        <v>30</v>
      </c>
    </row>
    <row r="629" spans="18:26">
      <c r="R629" s="3"/>
      <c r="U629" s="3">
        <v>0.42</v>
      </c>
      <c r="X629" s="3">
        <v>4</v>
      </c>
      <c r="Y629" s="3">
        <v>21</v>
      </c>
      <c r="Z629">
        <f t="shared" si="1"/>
        <v>261</v>
      </c>
    </row>
    <row r="630" spans="18:26">
      <c r="R630" s="4"/>
      <c r="U630" s="4">
        <v>0.38</v>
      </c>
      <c r="X630" s="4">
        <v>0</v>
      </c>
      <c r="Y630" s="4">
        <v>30</v>
      </c>
      <c r="Z630">
        <f t="shared" ref="Z630:Z663" si="2">(X630*60)+Y630</f>
        <v>30</v>
      </c>
    </row>
    <row r="631" spans="18:26">
      <c r="R631" s="3"/>
      <c r="U631" s="3">
        <v>1.21</v>
      </c>
      <c r="X631" s="3">
        <v>0</v>
      </c>
      <c r="Y631" s="3">
        <v>45</v>
      </c>
      <c r="Z631">
        <f t="shared" si="2"/>
        <v>45</v>
      </c>
    </row>
    <row r="632" spans="18:26">
      <c r="R632" s="4"/>
      <c r="U632" s="4">
        <v>0.81</v>
      </c>
      <c r="X632" s="4">
        <v>0</v>
      </c>
      <c r="Y632" s="4">
        <v>45</v>
      </c>
      <c r="Z632">
        <f t="shared" si="2"/>
        <v>45</v>
      </c>
    </row>
    <row r="633" spans="18:26">
      <c r="R633" s="3"/>
      <c r="U633" s="3">
        <v>0.32</v>
      </c>
      <c r="X633" s="3">
        <v>1</v>
      </c>
      <c r="Y633" s="3">
        <v>40</v>
      </c>
      <c r="Z633">
        <f t="shared" si="2"/>
        <v>100</v>
      </c>
    </row>
    <row r="634" spans="18:26">
      <c r="R634" s="4"/>
      <c r="U634" s="4">
        <v>1.35</v>
      </c>
      <c r="X634" s="4">
        <v>1</v>
      </c>
      <c r="Y634" s="4">
        <v>30</v>
      </c>
      <c r="Z634">
        <f t="shared" si="2"/>
        <v>90</v>
      </c>
    </row>
    <row r="635" spans="18:26">
      <c r="R635" s="3"/>
      <c r="U635" s="3">
        <v>0.81</v>
      </c>
      <c r="X635" s="3">
        <v>0</v>
      </c>
      <c r="Y635" s="3">
        <v>50</v>
      </c>
      <c r="Z635">
        <f t="shared" si="2"/>
        <v>50</v>
      </c>
    </row>
    <row r="636" spans="18:26">
      <c r="R636" s="4"/>
      <c r="U636" s="4">
        <v>0.31</v>
      </c>
      <c r="X636" s="4">
        <v>0</v>
      </c>
      <c r="Y636" s="4">
        <v>45</v>
      </c>
      <c r="Z636">
        <f t="shared" si="2"/>
        <v>45</v>
      </c>
    </row>
    <row r="637" spans="18:26">
      <c r="R637" s="3"/>
      <c r="U637" s="3">
        <v>0.81</v>
      </c>
      <c r="X637" s="3">
        <v>0</v>
      </c>
      <c r="Y637" s="3">
        <v>30</v>
      </c>
      <c r="Z637">
        <f t="shared" si="2"/>
        <v>30</v>
      </c>
    </row>
    <row r="638" spans="18:26">
      <c r="R638" s="4"/>
      <c r="U638" s="4">
        <v>1.1000000000000001</v>
      </c>
      <c r="X638" s="4">
        <v>1</v>
      </c>
      <c r="Y638" s="4">
        <v>40</v>
      </c>
      <c r="Z638">
        <f t="shared" si="2"/>
        <v>100</v>
      </c>
    </row>
    <row r="639" spans="18:26">
      <c r="R639" s="3"/>
      <c r="U639" s="3">
        <v>0.46</v>
      </c>
      <c r="X639" s="3">
        <v>0</v>
      </c>
      <c r="Y639" s="3">
        <v>35</v>
      </c>
      <c r="Z639">
        <f t="shared" si="2"/>
        <v>35</v>
      </c>
    </row>
    <row r="640" spans="18:26">
      <c r="R640" s="4"/>
      <c r="U640" s="4">
        <v>0.76</v>
      </c>
      <c r="X640" s="4">
        <v>0</v>
      </c>
      <c r="Y640" s="4">
        <v>41</v>
      </c>
      <c r="Z640">
        <f t="shared" si="2"/>
        <v>41</v>
      </c>
    </row>
    <row r="641" spans="18:26">
      <c r="R641" s="3"/>
      <c r="U641" s="3">
        <v>0.47</v>
      </c>
      <c r="X641" s="3">
        <v>0</v>
      </c>
      <c r="Y641" s="3">
        <v>36</v>
      </c>
      <c r="Z641">
        <f t="shared" si="2"/>
        <v>36</v>
      </c>
    </row>
    <row r="642" spans="18:26">
      <c r="R642" s="4"/>
      <c r="U642" s="4">
        <v>0.36</v>
      </c>
      <c r="X642" s="4">
        <v>1</v>
      </c>
      <c r="Y642" s="4">
        <v>50</v>
      </c>
      <c r="Z642">
        <f t="shared" si="2"/>
        <v>110</v>
      </c>
    </row>
    <row r="643" spans="18:26">
      <c r="R643" s="3"/>
      <c r="U643" s="3">
        <v>0.86</v>
      </c>
      <c r="X643" s="3">
        <v>1</v>
      </c>
      <c r="Y643" s="3">
        <v>25</v>
      </c>
      <c r="Z643">
        <f t="shared" si="2"/>
        <v>85</v>
      </c>
    </row>
    <row r="644" spans="18:26">
      <c r="R644" s="4"/>
      <c r="U644" s="4">
        <v>0.56000000000000005</v>
      </c>
      <c r="X644" s="4">
        <v>0</v>
      </c>
      <c r="Y644" s="4">
        <v>35</v>
      </c>
      <c r="Z644">
        <f t="shared" si="2"/>
        <v>35</v>
      </c>
    </row>
    <row r="645" spans="18:26">
      <c r="R645" s="3"/>
      <c r="U645" s="3">
        <v>0.24</v>
      </c>
      <c r="X645" s="3">
        <v>1</v>
      </c>
      <c r="Y645" s="3">
        <v>5</v>
      </c>
      <c r="Z645">
        <f t="shared" si="2"/>
        <v>65</v>
      </c>
    </row>
    <row r="646" spans="18:26">
      <c r="R646" s="4"/>
      <c r="U646" s="4">
        <v>0.23</v>
      </c>
      <c r="X646" s="4">
        <v>0</v>
      </c>
      <c r="Y646" s="4">
        <v>25</v>
      </c>
      <c r="Z646">
        <f t="shared" si="2"/>
        <v>25</v>
      </c>
    </row>
    <row r="647" spans="18:26">
      <c r="R647" s="3"/>
      <c r="U647" s="3">
        <v>0.76</v>
      </c>
      <c r="X647" s="3">
        <v>4</v>
      </c>
      <c r="Y647" s="3">
        <v>32</v>
      </c>
      <c r="Z647">
        <f t="shared" si="2"/>
        <v>272</v>
      </c>
    </row>
    <row r="648" spans="18:26">
      <c r="R648" s="4"/>
      <c r="U648" s="4">
        <v>0.4</v>
      </c>
      <c r="X648" s="4">
        <v>0</v>
      </c>
      <c r="Y648" s="4">
        <v>5</v>
      </c>
      <c r="Z648">
        <f t="shared" si="2"/>
        <v>5</v>
      </c>
    </row>
    <row r="649" spans="18:26">
      <c r="R649" s="3"/>
      <c r="U649" s="3">
        <v>0.4</v>
      </c>
      <c r="X649" s="3">
        <v>0</v>
      </c>
      <c r="Y649" s="3">
        <v>5</v>
      </c>
      <c r="Z649">
        <f t="shared" si="2"/>
        <v>5</v>
      </c>
    </row>
    <row r="650" spans="18:26">
      <c r="R650" s="4"/>
      <c r="U650" s="4">
        <v>0.33</v>
      </c>
      <c r="X650" s="4">
        <v>0</v>
      </c>
      <c r="Y650" s="4">
        <v>20</v>
      </c>
      <c r="Z650">
        <f t="shared" si="2"/>
        <v>20</v>
      </c>
    </row>
    <row r="651" spans="18:26">
      <c r="R651" s="3"/>
      <c r="U651" s="3">
        <v>0.4</v>
      </c>
      <c r="X651" s="3">
        <v>0</v>
      </c>
      <c r="Y651" s="3">
        <v>5</v>
      </c>
      <c r="Z651">
        <f t="shared" si="2"/>
        <v>5</v>
      </c>
    </row>
    <row r="652" spans="18:26">
      <c r="R652" s="4"/>
      <c r="U652" s="4">
        <v>1.21</v>
      </c>
      <c r="X652" s="4">
        <v>0</v>
      </c>
      <c r="Y652" s="4">
        <v>45</v>
      </c>
      <c r="Z652">
        <f t="shared" si="2"/>
        <v>45</v>
      </c>
    </row>
    <row r="653" spans="18:26">
      <c r="R653" s="3"/>
      <c r="U653" s="3">
        <v>0.02</v>
      </c>
      <c r="X653" s="3">
        <v>0</v>
      </c>
      <c r="Y653" s="3">
        <v>5</v>
      </c>
      <c r="Z653">
        <f t="shared" si="2"/>
        <v>5</v>
      </c>
    </row>
    <row r="654" spans="18:26">
      <c r="R654" s="4"/>
      <c r="U654" s="4">
        <v>0.33</v>
      </c>
      <c r="X654" s="4">
        <v>0</v>
      </c>
      <c r="Y654" s="4">
        <v>20</v>
      </c>
      <c r="Z654">
        <f t="shared" si="2"/>
        <v>20</v>
      </c>
    </row>
    <row r="655" spans="18:26">
      <c r="R655" s="3"/>
      <c r="U655" s="3">
        <v>0.32</v>
      </c>
      <c r="X655" s="3">
        <v>0</v>
      </c>
      <c r="Y655" s="3">
        <v>5</v>
      </c>
      <c r="Z655">
        <f t="shared" si="2"/>
        <v>5</v>
      </c>
    </row>
    <row r="656" spans="18:26">
      <c r="R656" s="4"/>
      <c r="U656" s="4">
        <v>0.4</v>
      </c>
      <c r="X656" s="4">
        <v>0</v>
      </c>
      <c r="Y656" s="4">
        <v>40</v>
      </c>
      <c r="Z656">
        <f t="shared" si="2"/>
        <v>40</v>
      </c>
    </row>
    <row r="657" spans="18:26">
      <c r="R657" s="3"/>
      <c r="U657" s="3">
        <v>0.02</v>
      </c>
      <c r="X657" s="3">
        <v>0</v>
      </c>
      <c r="Y657" s="3">
        <v>10</v>
      </c>
      <c r="Z657">
        <f t="shared" si="2"/>
        <v>10</v>
      </c>
    </row>
    <row r="658" spans="18:26">
      <c r="R658" s="4"/>
      <c r="U658" s="4">
        <v>0.36</v>
      </c>
      <c r="X658" s="4">
        <v>2</v>
      </c>
      <c r="Y658" s="4">
        <v>30</v>
      </c>
      <c r="Z658">
        <f t="shared" si="2"/>
        <v>150</v>
      </c>
    </row>
    <row r="659" spans="18:26">
      <c r="R659" s="3"/>
      <c r="U659" s="3">
        <v>0.81</v>
      </c>
      <c r="X659" s="3">
        <v>0</v>
      </c>
      <c r="Y659" s="3">
        <v>55</v>
      </c>
      <c r="Z659">
        <f t="shared" si="2"/>
        <v>55</v>
      </c>
    </row>
    <row r="660" spans="18:26">
      <c r="R660" s="4"/>
      <c r="U660" s="4">
        <v>1.35</v>
      </c>
      <c r="X660" s="4">
        <v>1</v>
      </c>
      <c r="Y660" s="4">
        <v>50</v>
      </c>
      <c r="Z660">
        <f t="shared" si="2"/>
        <v>110</v>
      </c>
    </row>
    <row r="661" spans="18:26">
      <c r="R661" s="3"/>
      <c r="U661" s="3">
        <v>0.36</v>
      </c>
      <c r="X661" s="3">
        <v>0</v>
      </c>
      <c r="Y661" s="3">
        <v>50</v>
      </c>
      <c r="Z661">
        <f t="shared" si="2"/>
        <v>50</v>
      </c>
    </row>
    <row r="662" spans="18:26">
      <c r="R662" s="4"/>
      <c r="U662" s="4">
        <v>0.96</v>
      </c>
      <c r="X662" s="4">
        <v>0</v>
      </c>
      <c r="Y662" s="4">
        <v>55</v>
      </c>
      <c r="Z662">
        <f t="shared" si="2"/>
        <v>55</v>
      </c>
    </row>
    <row r="663" spans="18:26">
      <c r="R663" s="3"/>
      <c r="U663" s="3">
        <v>0.76</v>
      </c>
      <c r="X663" s="3">
        <v>0</v>
      </c>
      <c r="Y663" s="3">
        <v>48</v>
      </c>
      <c r="Z663">
        <f t="shared" si="2"/>
        <v>48</v>
      </c>
    </row>
  </sheetData>
  <pageMargins left="0.75" right="0.75" top="0.75" bottom="0.5" header="0.5" footer="0.75"/>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8F0C3-BB9F-483C-A650-3DD1478F5BA9}">
  <dimension ref="A2:J289"/>
  <sheetViews>
    <sheetView tabSelected="1" workbookViewId="0">
      <selection activeCell="A3" sqref="A3"/>
    </sheetView>
  </sheetViews>
  <sheetFormatPr defaultRowHeight="15"/>
  <cols>
    <col min="1" max="1" width="15.42578125" bestFit="1" customWidth="1"/>
    <col min="2" max="3" width="18.85546875" bestFit="1" customWidth="1"/>
    <col min="4" max="4" width="40.7109375" customWidth="1"/>
    <col min="6" max="6" width="11.42578125" bestFit="1" customWidth="1"/>
    <col min="7" max="7" width="30.7109375" customWidth="1"/>
    <col min="8" max="8" width="11.42578125" bestFit="1" customWidth="1"/>
  </cols>
  <sheetData>
    <row r="2" spans="1:6">
      <c r="A2" s="1" t="s">
        <v>10</v>
      </c>
      <c r="B2" t="s">
        <v>1819</v>
      </c>
      <c r="D2" t="s">
        <v>10</v>
      </c>
      <c r="E2" t="s">
        <v>1820</v>
      </c>
      <c r="F2" t="s">
        <v>1821</v>
      </c>
    </row>
    <row r="3" spans="1:6">
      <c r="A3" t="s">
        <v>1109</v>
      </c>
      <c r="B3">
        <v>1</v>
      </c>
      <c r="D3" t="s">
        <v>836</v>
      </c>
      <c r="E3">
        <v>4</v>
      </c>
      <c r="F3">
        <v>1</v>
      </c>
    </row>
    <row r="4" spans="1:6">
      <c r="A4" t="s">
        <v>1171</v>
      </c>
      <c r="B4">
        <v>3</v>
      </c>
      <c r="D4" t="s">
        <v>1822</v>
      </c>
      <c r="E4">
        <v>0</v>
      </c>
      <c r="F4">
        <v>1</v>
      </c>
    </row>
    <row r="5" spans="1:6">
      <c r="A5" t="s">
        <v>1080</v>
      </c>
      <c r="B5">
        <v>1</v>
      </c>
      <c r="D5" t="s">
        <v>1823</v>
      </c>
      <c r="E5">
        <v>0</v>
      </c>
      <c r="F5">
        <v>1</v>
      </c>
    </row>
    <row r="6" spans="1:6">
      <c r="A6" t="s">
        <v>589</v>
      </c>
      <c r="B6">
        <v>83</v>
      </c>
      <c r="D6" t="s">
        <v>1824</v>
      </c>
      <c r="E6">
        <v>0</v>
      </c>
      <c r="F6">
        <v>3</v>
      </c>
    </row>
    <row r="7" spans="1:6">
      <c r="A7" t="s">
        <v>34</v>
      </c>
      <c r="B7">
        <v>71</v>
      </c>
      <c r="D7" t="s">
        <v>1825</v>
      </c>
      <c r="E7">
        <v>0</v>
      </c>
      <c r="F7">
        <v>3</v>
      </c>
    </row>
    <row r="8" spans="1:6">
      <c r="A8" t="s">
        <v>660</v>
      </c>
      <c r="B8">
        <v>28</v>
      </c>
      <c r="D8" t="s">
        <v>975</v>
      </c>
      <c r="E8">
        <v>3</v>
      </c>
      <c r="F8">
        <v>4</v>
      </c>
    </row>
    <row r="9" spans="1:6">
      <c r="A9" t="s">
        <v>192</v>
      </c>
      <c r="B9">
        <v>28</v>
      </c>
      <c r="D9" t="s">
        <v>1826</v>
      </c>
      <c r="E9">
        <v>0</v>
      </c>
      <c r="F9">
        <v>5</v>
      </c>
    </row>
    <row r="10" spans="1:6">
      <c r="A10" t="s">
        <v>930</v>
      </c>
      <c r="B10">
        <v>6</v>
      </c>
      <c r="D10" t="s">
        <v>689</v>
      </c>
      <c r="E10">
        <v>2</v>
      </c>
      <c r="F10">
        <v>5</v>
      </c>
    </row>
    <row r="11" spans="1:6">
      <c r="A11" t="s">
        <v>1264</v>
      </c>
      <c r="B11">
        <v>1</v>
      </c>
      <c r="D11" t="s">
        <v>1077</v>
      </c>
      <c r="E11">
        <v>1</v>
      </c>
      <c r="F11">
        <v>7</v>
      </c>
    </row>
    <row r="12" spans="1:6">
      <c r="A12" t="s">
        <v>692</v>
      </c>
      <c r="B12">
        <v>2</v>
      </c>
      <c r="D12" t="s">
        <v>67</v>
      </c>
      <c r="E12">
        <v>49</v>
      </c>
      <c r="F12">
        <v>9</v>
      </c>
    </row>
    <row r="13" spans="1:6">
      <c r="A13" t="s">
        <v>70</v>
      </c>
      <c r="B13">
        <v>49</v>
      </c>
      <c r="D13" t="s">
        <v>1377</v>
      </c>
      <c r="E13">
        <v>1</v>
      </c>
      <c r="F13">
        <v>10</v>
      </c>
    </row>
    <row r="14" spans="1:6">
      <c r="A14" t="s">
        <v>978</v>
      </c>
      <c r="B14">
        <v>3</v>
      </c>
      <c r="D14" t="s">
        <v>657</v>
      </c>
      <c r="E14">
        <v>30</v>
      </c>
      <c r="F14">
        <v>11</v>
      </c>
    </row>
    <row r="15" spans="1:6">
      <c r="A15" t="s">
        <v>50</v>
      </c>
      <c r="B15">
        <v>60</v>
      </c>
      <c r="D15" t="s">
        <v>927</v>
      </c>
      <c r="E15">
        <v>6</v>
      </c>
      <c r="F15">
        <v>13</v>
      </c>
    </row>
    <row r="16" spans="1:6">
      <c r="A16" t="s">
        <v>1007</v>
      </c>
      <c r="B16">
        <v>1</v>
      </c>
      <c r="D16" t="s">
        <v>189</v>
      </c>
      <c r="E16">
        <v>28</v>
      </c>
      <c r="F16">
        <v>15</v>
      </c>
    </row>
    <row r="17" spans="1:6">
      <c r="A17" t="s">
        <v>954</v>
      </c>
      <c r="B17">
        <v>1</v>
      </c>
      <c r="D17" t="s">
        <v>47</v>
      </c>
      <c r="E17">
        <v>60</v>
      </c>
      <c r="F17">
        <v>17</v>
      </c>
    </row>
    <row r="18" spans="1:6">
      <c r="A18" t="s">
        <v>1380</v>
      </c>
      <c r="B18">
        <v>1</v>
      </c>
      <c r="D18" t="s">
        <v>31</v>
      </c>
      <c r="E18">
        <v>71</v>
      </c>
      <c r="F18">
        <v>19</v>
      </c>
    </row>
    <row r="19" spans="1:6">
      <c r="A19" t="s">
        <v>96</v>
      </c>
      <c r="B19">
        <v>147</v>
      </c>
      <c r="D19" t="s">
        <v>586</v>
      </c>
      <c r="E19">
        <v>83</v>
      </c>
      <c r="F19">
        <v>21</v>
      </c>
    </row>
    <row r="20" spans="1:6">
      <c r="A20" t="s">
        <v>1211</v>
      </c>
      <c r="B20">
        <v>1</v>
      </c>
      <c r="D20" t="s">
        <v>96</v>
      </c>
      <c r="E20">
        <v>148</v>
      </c>
      <c r="F20">
        <v>24</v>
      </c>
    </row>
    <row r="21" spans="1:6">
      <c r="A21" t="s">
        <v>839</v>
      </c>
      <c r="B21">
        <v>3</v>
      </c>
      <c r="D21" t="s">
        <v>1168</v>
      </c>
      <c r="E21">
        <v>3</v>
      </c>
      <c r="F21">
        <v>30</v>
      </c>
    </row>
    <row r="22" spans="1:6">
      <c r="A22" t="s">
        <v>1827</v>
      </c>
      <c r="B22">
        <v>490</v>
      </c>
    </row>
    <row r="143" spans="6:10">
      <c r="F143" s="2"/>
      <c r="G143" s="2">
        <f>MEDIAN(I143:I289)</f>
        <v>183000</v>
      </c>
      <c r="H143" s="2" t="s">
        <v>37</v>
      </c>
      <c r="I143">
        <v>0</v>
      </c>
      <c r="J143" s="2"/>
    </row>
    <row r="144" spans="6:10">
      <c r="F144" s="2"/>
      <c r="H144" s="2">
        <v>10000</v>
      </c>
      <c r="I144">
        <v>10000</v>
      </c>
    </row>
    <row r="145" spans="6:9">
      <c r="F145" s="2"/>
      <c r="H145" s="2">
        <v>100000</v>
      </c>
      <c r="I145">
        <v>100000</v>
      </c>
    </row>
    <row r="146" spans="6:9">
      <c r="F146" s="2"/>
      <c r="H146" s="2">
        <v>1060000</v>
      </c>
      <c r="I146">
        <v>1060000</v>
      </c>
    </row>
    <row r="147" spans="6:9">
      <c r="F147" s="2"/>
      <c r="H147" s="2">
        <v>107000</v>
      </c>
      <c r="I147">
        <v>107000</v>
      </c>
    </row>
    <row r="148" spans="6:9">
      <c r="F148" s="2"/>
      <c r="H148" s="2">
        <v>1119000</v>
      </c>
      <c r="I148">
        <v>1119000</v>
      </c>
    </row>
    <row r="149" spans="6:9">
      <c r="F149" s="2"/>
      <c r="H149" s="2">
        <v>120000</v>
      </c>
      <c r="I149">
        <v>120000</v>
      </c>
    </row>
    <row r="150" spans="6:9">
      <c r="F150" s="2"/>
      <c r="H150" s="2">
        <v>122233</v>
      </c>
      <c r="I150">
        <v>122233</v>
      </c>
    </row>
    <row r="151" spans="6:9">
      <c r="F151" s="2"/>
      <c r="H151" s="2">
        <v>123000</v>
      </c>
      <c r="I151">
        <v>123000</v>
      </c>
    </row>
    <row r="152" spans="6:9">
      <c r="F152" s="2"/>
      <c r="H152" s="2">
        <v>124000</v>
      </c>
      <c r="I152">
        <v>124000</v>
      </c>
    </row>
    <row r="153" spans="6:9">
      <c r="F153" s="2"/>
      <c r="H153" s="2" t="s">
        <v>184</v>
      </c>
      <c r="I153">
        <v>1260000</v>
      </c>
    </row>
    <row r="154" spans="6:9">
      <c r="F154" s="2"/>
      <c r="H154" s="2" t="s">
        <v>194</v>
      </c>
      <c r="I154">
        <v>12995</v>
      </c>
    </row>
    <row r="155" spans="6:9">
      <c r="F155" s="2"/>
      <c r="H155" s="2" t="s">
        <v>201</v>
      </c>
      <c r="I155">
        <v>13000</v>
      </c>
    </row>
    <row r="156" spans="6:9">
      <c r="F156" s="2"/>
      <c r="H156" s="2" t="s">
        <v>212</v>
      </c>
      <c r="I156">
        <v>1300000</v>
      </c>
    </row>
    <row r="157" spans="6:9">
      <c r="F157" s="2"/>
      <c r="H157" s="2" t="s">
        <v>220</v>
      </c>
      <c r="I157">
        <v>13366</v>
      </c>
    </row>
    <row r="158" spans="6:9">
      <c r="F158" s="2"/>
      <c r="H158" s="2" t="s">
        <v>226</v>
      </c>
      <c r="I158">
        <v>1336606</v>
      </c>
    </row>
    <row r="159" spans="6:9">
      <c r="F159" s="2"/>
      <c r="H159" s="2" t="s">
        <v>233</v>
      </c>
      <c r="I159">
        <v>136000</v>
      </c>
    </row>
    <row r="160" spans="6:9">
      <c r="F160" s="2"/>
      <c r="H160" s="2" t="s">
        <v>239</v>
      </c>
      <c r="I160">
        <v>136616</v>
      </c>
    </row>
    <row r="161" spans="6:9">
      <c r="F161" s="2"/>
      <c r="H161" s="2" t="s">
        <v>243</v>
      </c>
      <c r="I161">
        <v>14000</v>
      </c>
    </row>
    <row r="162" spans="6:9">
      <c r="F162" s="2"/>
      <c r="H162" s="2" t="s">
        <v>251</v>
      </c>
      <c r="I162">
        <v>1439</v>
      </c>
    </row>
    <row r="163" spans="6:9">
      <c r="F163" s="2"/>
      <c r="H163" s="2" t="s">
        <v>257</v>
      </c>
      <c r="I163">
        <v>15000</v>
      </c>
    </row>
    <row r="164" spans="6:9">
      <c r="F164" s="2"/>
      <c r="H164" s="2" t="s">
        <v>262</v>
      </c>
      <c r="I164">
        <v>153802</v>
      </c>
    </row>
    <row r="165" spans="6:9">
      <c r="F165" s="2"/>
      <c r="H165" s="2" t="s">
        <v>268</v>
      </c>
      <c r="I165">
        <v>1552000</v>
      </c>
    </row>
    <row r="166" spans="6:9">
      <c r="F166" s="2"/>
      <c r="H166" s="2" t="s">
        <v>274</v>
      </c>
      <c r="I166">
        <v>1590000</v>
      </c>
    </row>
    <row r="167" spans="6:9">
      <c r="F167" s="2"/>
      <c r="H167" s="2" t="s">
        <v>279</v>
      </c>
      <c r="I167">
        <v>16000</v>
      </c>
    </row>
    <row r="168" spans="6:9">
      <c r="F168" s="2"/>
      <c r="H168" s="2" t="s">
        <v>285</v>
      </c>
      <c r="I168">
        <v>1604000</v>
      </c>
    </row>
    <row r="169" spans="6:9">
      <c r="F169" s="2"/>
      <c r="H169" s="2" t="s">
        <v>292</v>
      </c>
      <c r="I169">
        <v>161947</v>
      </c>
    </row>
    <row r="170" spans="6:9">
      <c r="F170" s="2"/>
      <c r="H170" s="2" t="s">
        <v>297</v>
      </c>
      <c r="I170">
        <v>164000</v>
      </c>
    </row>
    <row r="171" spans="6:9">
      <c r="F171" s="2"/>
      <c r="H171" s="2" t="s">
        <v>305</v>
      </c>
      <c r="I171">
        <v>1680000</v>
      </c>
    </row>
    <row r="172" spans="6:9">
      <c r="F172" s="2"/>
      <c r="H172" s="2" t="s">
        <v>310</v>
      </c>
      <c r="I172">
        <v>1686000</v>
      </c>
    </row>
    <row r="173" spans="6:9">
      <c r="F173" s="2"/>
      <c r="H173" s="2" t="s">
        <v>317</v>
      </c>
      <c r="I173">
        <v>1688000</v>
      </c>
    </row>
    <row r="174" spans="6:9">
      <c r="F174" s="2"/>
      <c r="H174" s="2" t="s">
        <v>321</v>
      </c>
      <c r="I174">
        <v>174000</v>
      </c>
    </row>
    <row r="175" spans="6:9">
      <c r="F175" s="2"/>
      <c r="H175" s="2" t="s">
        <v>325</v>
      </c>
      <c r="I175">
        <v>177000</v>
      </c>
    </row>
    <row r="176" spans="6:9">
      <c r="F176" s="2"/>
      <c r="H176" s="2" t="s">
        <v>331</v>
      </c>
      <c r="I176">
        <v>18000</v>
      </c>
    </row>
    <row r="177" spans="6:9">
      <c r="F177" s="2"/>
      <c r="H177" s="2" t="s">
        <v>341</v>
      </c>
      <c r="I177">
        <v>1800000</v>
      </c>
    </row>
    <row r="178" spans="6:9">
      <c r="F178" s="2"/>
      <c r="H178" s="2" t="s">
        <v>345</v>
      </c>
      <c r="I178">
        <v>181000</v>
      </c>
    </row>
    <row r="179" spans="6:9">
      <c r="F179" s="2"/>
      <c r="H179" s="2" t="s">
        <v>348</v>
      </c>
      <c r="I179">
        <v>183000</v>
      </c>
    </row>
    <row r="180" spans="6:9">
      <c r="F180" s="2"/>
      <c r="H180" s="2" t="s">
        <v>354</v>
      </c>
      <c r="I180">
        <v>1904000</v>
      </c>
    </row>
    <row r="181" spans="6:9">
      <c r="F181" s="2"/>
      <c r="H181" s="2" t="s">
        <v>359</v>
      </c>
      <c r="I181">
        <v>1974000</v>
      </c>
    </row>
    <row r="182" spans="6:9">
      <c r="F182" s="2"/>
      <c r="H182" s="2" t="s">
        <v>363</v>
      </c>
      <c r="I182">
        <v>199000</v>
      </c>
    </row>
    <row r="183" spans="6:9">
      <c r="F183" s="2"/>
      <c r="H183" s="2" t="s">
        <v>368</v>
      </c>
      <c r="I183">
        <v>2000</v>
      </c>
    </row>
    <row r="184" spans="6:9">
      <c r="F184" s="2"/>
      <c r="H184" s="2" t="s">
        <v>373</v>
      </c>
      <c r="I184">
        <v>20000</v>
      </c>
    </row>
    <row r="185" spans="6:9">
      <c r="F185" s="2"/>
      <c r="H185" s="2" t="s">
        <v>380</v>
      </c>
      <c r="I185">
        <v>201419</v>
      </c>
    </row>
    <row r="186" spans="6:9">
      <c r="F186" s="2"/>
      <c r="H186" s="2" t="s">
        <v>383</v>
      </c>
      <c r="I186">
        <v>2053000</v>
      </c>
    </row>
    <row r="187" spans="6:9">
      <c r="F187" s="2"/>
      <c r="H187" s="2" t="s">
        <v>387</v>
      </c>
      <c r="I187">
        <v>2080000</v>
      </c>
    </row>
    <row r="188" spans="6:9">
      <c r="F188" s="2"/>
      <c r="H188" s="2" t="s">
        <v>390</v>
      </c>
      <c r="I188">
        <v>21000</v>
      </c>
    </row>
    <row r="189" spans="6:9">
      <c r="F189" s="2"/>
      <c r="H189" s="2" t="s">
        <v>395</v>
      </c>
      <c r="I189">
        <v>22000</v>
      </c>
    </row>
    <row r="190" spans="6:9">
      <c r="F190" s="2"/>
      <c r="H190" s="2" t="s">
        <v>398</v>
      </c>
      <c r="I190">
        <v>2280000</v>
      </c>
    </row>
    <row r="191" spans="6:9">
      <c r="F191" s="2"/>
      <c r="H191" s="2" t="s">
        <v>407</v>
      </c>
      <c r="I191">
        <v>230000</v>
      </c>
    </row>
    <row r="192" spans="6:9">
      <c r="F192" s="2"/>
      <c r="H192" s="2" t="s">
        <v>414</v>
      </c>
      <c r="I192">
        <v>2313</v>
      </c>
    </row>
    <row r="193" spans="6:9">
      <c r="F193" s="2"/>
      <c r="H193" s="2" t="s">
        <v>419</v>
      </c>
      <c r="I193">
        <v>2329000</v>
      </c>
    </row>
    <row r="194" spans="6:9">
      <c r="F194" s="2"/>
      <c r="H194" s="2" t="s">
        <v>423</v>
      </c>
      <c r="I194">
        <v>2330000</v>
      </c>
    </row>
    <row r="195" spans="6:9">
      <c r="F195" s="2"/>
      <c r="H195" s="2" t="s">
        <v>427</v>
      </c>
      <c r="I195">
        <v>2368000</v>
      </c>
    </row>
    <row r="196" spans="6:9">
      <c r="F196" s="2"/>
      <c r="H196" s="2" t="s">
        <v>430</v>
      </c>
      <c r="I196">
        <v>238000</v>
      </c>
    </row>
    <row r="197" spans="6:9">
      <c r="F197" s="2"/>
      <c r="H197" s="2" t="s">
        <v>434</v>
      </c>
      <c r="I197">
        <v>24000</v>
      </c>
    </row>
    <row r="198" spans="6:9">
      <c r="F198" s="2"/>
      <c r="H198" s="2" t="s">
        <v>441</v>
      </c>
      <c r="I198">
        <v>240000</v>
      </c>
    </row>
    <row r="199" spans="6:9">
      <c r="F199" s="2"/>
      <c r="H199" s="2" t="s">
        <v>446</v>
      </c>
      <c r="I199">
        <v>249314</v>
      </c>
    </row>
    <row r="200" spans="6:9">
      <c r="F200" s="2"/>
      <c r="H200" s="2" t="s">
        <v>452</v>
      </c>
      <c r="I200">
        <v>260280</v>
      </c>
    </row>
    <row r="201" spans="6:9">
      <c r="F201" s="2"/>
      <c r="H201" s="2" t="s">
        <v>458</v>
      </c>
      <c r="I201">
        <v>261000</v>
      </c>
    </row>
    <row r="202" spans="6:9">
      <c r="F202" s="2"/>
      <c r="H202" s="2" t="s">
        <v>462</v>
      </c>
      <c r="I202">
        <v>267148</v>
      </c>
    </row>
    <row r="203" spans="6:9">
      <c r="F203" s="2"/>
      <c r="H203" s="2" t="s">
        <v>465</v>
      </c>
      <c r="I203">
        <v>287000</v>
      </c>
    </row>
    <row r="204" spans="6:9">
      <c r="F204" s="2"/>
      <c r="H204" s="2" t="s">
        <v>471</v>
      </c>
      <c r="I204">
        <v>29000</v>
      </c>
    </row>
    <row r="205" spans="6:9">
      <c r="F205" s="2"/>
      <c r="H205" s="2" t="s">
        <v>478</v>
      </c>
      <c r="I205">
        <v>290000</v>
      </c>
    </row>
    <row r="206" spans="6:9">
      <c r="F206" s="2"/>
      <c r="H206" s="2" t="s">
        <v>484</v>
      </c>
      <c r="I206">
        <v>29229</v>
      </c>
    </row>
    <row r="207" spans="6:9">
      <c r="F207" s="2"/>
      <c r="H207" s="2" t="s">
        <v>494</v>
      </c>
      <c r="I207">
        <v>2980000</v>
      </c>
    </row>
    <row r="208" spans="6:9">
      <c r="F208" s="2"/>
      <c r="H208" s="2" t="s">
        <v>499</v>
      </c>
      <c r="I208">
        <v>30223</v>
      </c>
    </row>
    <row r="209" spans="6:9">
      <c r="F209" s="2"/>
      <c r="H209" s="2" t="s">
        <v>503</v>
      </c>
      <c r="I209">
        <v>318047</v>
      </c>
    </row>
    <row r="210" spans="6:9">
      <c r="F210" s="2"/>
      <c r="H210" s="2" t="s">
        <v>507</v>
      </c>
      <c r="I210">
        <v>3259000</v>
      </c>
    </row>
    <row r="211" spans="6:9">
      <c r="F211" s="2"/>
      <c r="H211" s="2" t="s">
        <v>511</v>
      </c>
      <c r="I211">
        <v>33000</v>
      </c>
    </row>
    <row r="212" spans="6:9">
      <c r="F212" s="2"/>
      <c r="H212" s="2" t="s">
        <v>516</v>
      </c>
      <c r="I212">
        <v>335000</v>
      </c>
    </row>
    <row r="213" spans="6:9">
      <c r="F213" s="2"/>
      <c r="H213" s="2" t="s">
        <v>521</v>
      </c>
      <c r="I213">
        <v>336000</v>
      </c>
    </row>
    <row r="214" spans="6:9">
      <c r="F214" s="2"/>
      <c r="H214" s="2" t="s">
        <v>528</v>
      </c>
      <c r="I214">
        <v>33949</v>
      </c>
    </row>
    <row r="215" spans="6:9">
      <c r="F215" s="2"/>
      <c r="H215" s="2" t="s">
        <v>535</v>
      </c>
      <c r="I215">
        <v>3460000</v>
      </c>
    </row>
    <row r="216" spans="6:9">
      <c r="F216" s="2"/>
      <c r="H216" s="2" t="s">
        <v>538</v>
      </c>
      <c r="I216">
        <v>3523000</v>
      </c>
    </row>
    <row r="217" spans="6:9">
      <c r="F217" s="2"/>
      <c r="H217" s="2" t="s">
        <v>541</v>
      </c>
      <c r="I217">
        <v>354000</v>
      </c>
    </row>
    <row r="218" spans="6:9">
      <c r="F218" s="2"/>
      <c r="H218" s="2" t="s">
        <v>548</v>
      </c>
      <c r="I218">
        <v>35980</v>
      </c>
    </row>
    <row r="219" spans="6:9">
      <c r="F219" s="2"/>
      <c r="H219" s="2" t="s">
        <v>552</v>
      </c>
      <c r="I219">
        <v>36395</v>
      </c>
    </row>
    <row r="220" spans="6:9">
      <c r="F220" s="2"/>
      <c r="H220" s="2" t="s">
        <v>556</v>
      </c>
      <c r="I220">
        <v>37279</v>
      </c>
    </row>
    <row r="221" spans="6:9">
      <c r="F221" s="2"/>
      <c r="H221" s="2" t="s">
        <v>559</v>
      </c>
      <c r="I221">
        <v>37694</v>
      </c>
    </row>
    <row r="222" spans="6:9">
      <c r="F222" s="2"/>
      <c r="H222" s="2" t="s">
        <v>562</v>
      </c>
      <c r="I222">
        <v>379000</v>
      </c>
    </row>
    <row r="223" spans="6:9">
      <c r="F223" s="2"/>
      <c r="H223" s="2" t="s">
        <v>565</v>
      </c>
      <c r="I223">
        <v>38000</v>
      </c>
    </row>
    <row r="224" spans="6:9">
      <c r="F224" s="2"/>
      <c r="H224" s="2" t="s">
        <v>568</v>
      </c>
      <c r="I224">
        <v>381000</v>
      </c>
    </row>
    <row r="225" spans="6:9">
      <c r="F225" s="2"/>
      <c r="H225" s="2" t="s">
        <v>572</v>
      </c>
      <c r="I225">
        <v>387000</v>
      </c>
    </row>
    <row r="226" spans="6:9">
      <c r="F226" s="2"/>
      <c r="H226" s="2" t="s">
        <v>575</v>
      </c>
      <c r="I226">
        <v>3879000</v>
      </c>
    </row>
    <row r="227" spans="6:9">
      <c r="F227" s="2"/>
      <c r="H227" s="2" t="s">
        <v>579</v>
      </c>
      <c r="I227">
        <v>3888</v>
      </c>
    </row>
    <row r="228" spans="6:9">
      <c r="F228" s="2"/>
      <c r="H228" s="2" t="s">
        <v>582</v>
      </c>
      <c r="I228">
        <v>39000</v>
      </c>
    </row>
    <row r="229" spans="6:9">
      <c r="F229" s="2"/>
      <c r="H229" s="2" t="s">
        <v>593</v>
      </c>
      <c r="I229">
        <v>3910000</v>
      </c>
    </row>
    <row r="230" spans="6:9">
      <c r="F230" s="2"/>
      <c r="H230" s="2" t="s">
        <v>600</v>
      </c>
      <c r="I230">
        <v>392000</v>
      </c>
    </row>
    <row r="231" spans="6:9">
      <c r="F231" s="2"/>
      <c r="H231" s="2" t="s">
        <v>604</v>
      </c>
      <c r="I231">
        <v>4000</v>
      </c>
    </row>
    <row r="232" spans="6:9">
      <c r="F232" s="2"/>
      <c r="H232" s="2" t="s">
        <v>614</v>
      </c>
      <c r="I232">
        <v>40000</v>
      </c>
    </row>
    <row r="233" spans="6:9">
      <c r="F233" s="2"/>
      <c r="H233" s="2" t="s">
        <v>617</v>
      </c>
      <c r="I233">
        <v>411000</v>
      </c>
    </row>
    <row r="234" spans="6:9">
      <c r="F234" s="2"/>
      <c r="H234" s="2" t="s">
        <v>621</v>
      </c>
      <c r="I234">
        <v>42000</v>
      </c>
    </row>
    <row r="235" spans="6:9">
      <c r="F235" s="2"/>
      <c r="H235" s="2" t="s">
        <v>625</v>
      </c>
      <c r="I235">
        <v>4230000</v>
      </c>
    </row>
    <row r="236" spans="6:9">
      <c r="F236" s="2"/>
      <c r="H236" s="2" t="s">
        <v>629</v>
      </c>
      <c r="I236">
        <v>42656</v>
      </c>
    </row>
    <row r="237" spans="6:9">
      <c r="F237" s="2"/>
      <c r="H237" s="2" t="s">
        <v>632</v>
      </c>
      <c r="I237">
        <v>44000</v>
      </c>
    </row>
    <row r="238" spans="6:9">
      <c r="F238" s="2"/>
      <c r="H238" s="2" t="s">
        <v>637</v>
      </c>
      <c r="I238">
        <v>441000</v>
      </c>
    </row>
    <row r="239" spans="6:9">
      <c r="F239" s="2"/>
      <c r="H239" s="2" t="s">
        <v>640</v>
      </c>
      <c r="I239">
        <v>45000</v>
      </c>
    </row>
    <row r="240" spans="6:9">
      <c r="F240" s="2"/>
      <c r="H240" s="2" t="s">
        <v>645</v>
      </c>
      <c r="I240">
        <v>46132</v>
      </c>
    </row>
    <row r="241" spans="6:9">
      <c r="F241" s="2"/>
      <c r="H241" s="2" t="s">
        <v>649</v>
      </c>
      <c r="I241">
        <v>477000</v>
      </c>
    </row>
    <row r="242" spans="6:9">
      <c r="F242" s="2"/>
      <c r="H242" s="2" t="s">
        <v>652</v>
      </c>
      <c r="I242">
        <v>489000</v>
      </c>
    </row>
    <row r="243" spans="6:9">
      <c r="F243" s="2"/>
      <c r="H243" s="2" t="s">
        <v>663</v>
      </c>
      <c r="I243">
        <v>489885</v>
      </c>
    </row>
    <row r="244" spans="6:9">
      <c r="F244" s="2"/>
      <c r="H244" s="2" t="s">
        <v>672</v>
      </c>
      <c r="I244">
        <v>490000</v>
      </c>
    </row>
    <row r="245" spans="6:9">
      <c r="F245" s="2"/>
      <c r="H245" s="2" t="s">
        <v>676</v>
      </c>
      <c r="I245">
        <v>50586</v>
      </c>
    </row>
    <row r="246" spans="6:9">
      <c r="F246" s="2"/>
      <c r="H246" s="2" t="s">
        <v>680</v>
      </c>
      <c r="I246">
        <v>509300</v>
      </c>
    </row>
    <row r="247" spans="6:9">
      <c r="F247" s="2"/>
      <c r="H247" s="2" t="s">
        <v>685</v>
      </c>
      <c r="I247">
        <v>51000</v>
      </c>
    </row>
    <row r="248" spans="6:9">
      <c r="F248" s="2"/>
      <c r="H248" s="2" t="s">
        <v>694</v>
      </c>
      <c r="I248">
        <v>510000</v>
      </c>
    </row>
    <row r="249" spans="6:9">
      <c r="F249" s="2"/>
      <c r="H249" s="2" t="s">
        <v>703</v>
      </c>
      <c r="I249">
        <v>512424</v>
      </c>
    </row>
    <row r="250" spans="6:9">
      <c r="F250" s="2"/>
      <c r="H250" s="2" t="s">
        <v>706</v>
      </c>
      <c r="I250">
        <v>517000</v>
      </c>
    </row>
    <row r="251" spans="6:9">
      <c r="F251" s="2"/>
      <c r="H251" s="2" t="s">
        <v>709</v>
      </c>
      <c r="I251">
        <v>5376000</v>
      </c>
    </row>
    <row r="252" spans="6:9">
      <c r="F252" s="2"/>
      <c r="H252" s="2" t="s">
        <v>714</v>
      </c>
      <c r="I252">
        <v>551000</v>
      </c>
    </row>
    <row r="253" spans="6:9">
      <c r="F253" s="2"/>
      <c r="H253" s="2" t="s">
        <v>717</v>
      </c>
      <c r="I253">
        <v>554000</v>
      </c>
    </row>
    <row r="254" spans="6:9">
      <c r="F254" s="2"/>
      <c r="H254" s="2" t="s">
        <v>720</v>
      </c>
      <c r="I254">
        <v>57000</v>
      </c>
    </row>
    <row r="255" spans="6:9">
      <c r="F255" s="2"/>
      <c r="H255" s="2" t="s">
        <v>725</v>
      </c>
      <c r="I255">
        <v>57353</v>
      </c>
    </row>
    <row r="256" spans="6:9">
      <c r="F256" s="2"/>
      <c r="H256" s="2" t="s">
        <v>728</v>
      </c>
      <c r="I256">
        <v>58000</v>
      </c>
    </row>
    <row r="257" spans="6:9">
      <c r="F257" s="2"/>
      <c r="H257" s="2" t="s">
        <v>732</v>
      </c>
      <c r="I257">
        <v>5850000</v>
      </c>
    </row>
    <row r="258" spans="6:9">
      <c r="F258" s="2"/>
      <c r="H258" s="2" t="s">
        <v>738</v>
      </c>
      <c r="I258">
        <v>58601</v>
      </c>
    </row>
    <row r="259" spans="6:9">
      <c r="F259" s="2"/>
      <c r="H259" s="2" t="s">
        <v>741</v>
      </c>
      <c r="I259">
        <v>59000</v>
      </c>
    </row>
    <row r="260" spans="6:9">
      <c r="F260" s="2"/>
      <c r="H260" s="2" t="s">
        <v>745</v>
      </c>
      <c r="I260">
        <v>590633</v>
      </c>
    </row>
    <row r="261" spans="6:9">
      <c r="F261" s="2"/>
      <c r="H261" s="2" t="s">
        <v>749</v>
      </c>
      <c r="I261">
        <v>60086</v>
      </c>
    </row>
    <row r="262" spans="6:9">
      <c r="F262" s="2"/>
      <c r="H262" s="2" t="s">
        <v>752</v>
      </c>
      <c r="I262">
        <v>6104000</v>
      </c>
    </row>
    <row r="263" spans="6:9">
      <c r="F263" s="2"/>
      <c r="H263" s="2" t="s">
        <v>756</v>
      </c>
      <c r="I263">
        <v>612938</v>
      </c>
    </row>
    <row r="264" spans="6:9">
      <c r="F264" s="2"/>
      <c r="H264" s="2" t="s">
        <v>759</v>
      </c>
      <c r="I264">
        <v>62509</v>
      </c>
    </row>
    <row r="265" spans="6:9">
      <c r="F265" s="2"/>
      <c r="H265" s="2" t="s">
        <v>764</v>
      </c>
      <c r="I265">
        <v>625104</v>
      </c>
    </row>
    <row r="266" spans="6:9">
      <c r="F266" s="2"/>
      <c r="H266" s="2" t="s">
        <v>767</v>
      </c>
      <c r="I266">
        <v>631000</v>
      </c>
    </row>
    <row r="267" spans="6:9">
      <c r="F267" s="2"/>
      <c r="H267" s="2" t="s">
        <v>770</v>
      </c>
      <c r="I267">
        <v>64000</v>
      </c>
    </row>
    <row r="268" spans="6:9">
      <c r="F268" s="2"/>
      <c r="H268" s="2" t="s">
        <v>774</v>
      </c>
      <c r="I268">
        <v>650000</v>
      </c>
    </row>
    <row r="269" spans="6:9">
      <c r="F269" s="2"/>
      <c r="H269" s="2" t="s">
        <v>781</v>
      </c>
      <c r="I269">
        <v>655000</v>
      </c>
    </row>
    <row r="270" spans="6:9">
      <c r="F270" s="2"/>
      <c r="H270" s="2" t="s">
        <v>785</v>
      </c>
      <c r="I270">
        <v>66000</v>
      </c>
    </row>
    <row r="271" spans="6:9">
      <c r="F271" s="2"/>
      <c r="H271" s="2" t="s">
        <v>791</v>
      </c>
      <c r="I271">
        <v>69000</v>
      </c>
    </row>
    <row r="272" spans="6:9">
      <c r="F272" s="2"/>
      <c r="H272" s="2" t="s">
        <v>794</v>
      </c>
      <c r="I272">
        <v>7000</v>
      </c>
    </row>
    <row r="273" spans="6:9">
      <c r="F273" s="2"/>
      <c r="H273" s="2" t="s">
        <v>798</v>
      </c>
      <c r="I273">
        <v>7010000</v>
      </c>
    </row>
    <row r="274" spans="6:9">
      <c r="F274" s="2"/>
      <c r="H274" s="2" t="s">
        <v>804</v>
      </c>
      <c r="I274">
        <v>7164</v>
      </c>
    </row>
    <row r="275" spans="6:9">
      <c r="F275" s="2"/>
      <c r="H275" s="2" t="s">
        <v>809</v>
      </c>
      <c r="I275">
        <v>755</v>
      </c>
    </row>
    <row r="276" spans="6:9">
      <c r="F276" s="2"/>
      <c r="H276" s="2" t="s">
        <v>812</v>
      </c>
      <c r="I276">
        <v>8000</v>
      </c>
    </row>
    <row r="277" spans="6:9">
      <c r="F277" s="2"/>
      <c r="H277" s="2" t="s">
        <v>817</v>
      </c>
      <c r="I277">
        <v>819</v>
      </c>
    </row>
    <row r="278" spans="6:9">
      <c r="F278" s="2"/>
      <c r="H278" s="2" t="s">
        <v>822</v>
      </c>
      <c r="I278">
        <v>8222979</v>
      </c>
    </row>
    <row r="279" spans="6:9">
      <c r="F279" s="2"/>
      <c r="H279" s="2" t="s">
        <v>826</v>
      </c>
      <c r="I279">
        <v>8244</v>
      </c>
    </row>
    <row r="280" spans="6:9">
      <c r="F280" s="2"/>
      <c r="H280" s="2" t="s">
        <v>829</v>
      </c>
      <c r="I280">
        <v>84000</v>
      </c>
    </row>
    <row r="281" spans="6:9">
      <c r="F281" s="2"/>
      <c r="H281" s="2" t="s">
        <v>832</v>
      </c>
      <c r="I281">
        <v>8490</v>
      </c>
    </row>
    <row r="282" spans="6:9">
      <c r="F282" s="2"/>
      <c r="H282" s="2" t="s">
        <v>842</v>
      </c>
      <c r="I282">
        <v>879000</v>
      </c>
    </row>
    <row r="283" spans="6:9">
      <c r="F283" s="2"/>
      <c r="H283" s="2" t="s">
        <v>846</v>
      </c>
      <c r="I283">
        <v>95927</v>
      </c>
    </row>
    <row r="284" spans="6:9">
      <c r="F284" s="2"/>
      <c r="H284" s="2" t="s">
        <v>850</v>
      </c>
      <c r="I284">
        <v>96000</v>
      </c>
    </row>
    <row r="285" spans="6:9">
      <c r="F285" s="2"/>
      <c r="H285" s="2" t="s">
        <v>854</v>
      </c>
      <c r="I285">
        <v>961832</v>
      </c>
    </row>
    <row r="286" spans="6:9">
      <c r="F286" s="2"/>
      <c r="H286" s="2" t="s">
        <v>857</v>
      </c>
      <c r="I286">
        <v>973000</v>
      </c>
    </row>
    <row r="287" spans="6:9">
      <c r="F287" s="2"/>
      <c r="H287" s="2" t="s">
        <v>861</v>
      </c>
      <c r="I287">
        <v>98000</v>
      </c>
    </row>
    <row r="288" spans="6:9">
      <c r="F288" s="2"/>
      <c r="H288" s="2" t="s">
        <v>865</v>
      </c>
      <c r="I288">
        <v>99000</v>
      </c>
    </row>
    <row r="289" spans="6:9">
      <c r="F289" s="2"/>
      <c r="H289" s="2" t="s">
        <v>870</v>
      </c>
      <c r="I289">
        <v>990000</v>
      </c>
    </row>
  </sheetData>
  <autoFilter ref="D2:F21" xr:uid="{3758F0C3-BB9F-483C-A650-3DD1478F5BA9}">
    <sortState xmlns:xlrd2="http://schemas.microsoft.com/office/spreadsheetml/2017/richdata2" ref="D3:F21">
      <sortCondition ref="F2:F21"/>
    </sortState>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7C275-1815-4BAD-81AD-19444B44E7C0}">
  <dimension ref="F4:H23"/>
  <sheetViews>
    <sheetView workbookViewId="0">
      <selection activeCell="J33" sqref="J33"/>
    </sheetView>
  </sheetViews>
  <sheetFormatPr defaultRowHeight="15"/>
  <sheetData>
    <row r="4" spans="6:8">
      <c r="F4" t="s">
        <v>10</v>
      </c>
      <c r="G4" t="s">
        <v>1820</v>
      </c>
      <c r="H4" t="s">
        <v>1821</v>
      </c>
    </row>
    <row r="5" spans="6:8">
      <c r="F5" t="s">
        <v>836</v>
      </c>
      <c r="G5">
        <v>4</v>
      </c>
      <c r="H5">
        <v>1</v>
      </c>
    </row>
    <row r="6" spans="6:8">
      <c r="F6" t="s">
        <v>1822</v>
      </c>
      <c r="G6">
        <v>0</v>
      </c>
      <c r="H6">
        <v>1</v>
      </c>
    </row>
    <row r="7" spans="6:8">
      <c r="F7" t="s">
        <v>1823</v>
      </c>
      <c r="G7">
        <v>0</v>
      </c>
      <c r="H7">
        <v>1</v>
      </c>
    </row>
    <row r="8" spans="6:8">
      <c r="F8" t="s">
        <v>1824</v>
      </c>
      <c r="G8">
        <v>0</v>
      </c>
      <c r="H8">
        <v>3</v>
      </c>
    </row>
    <row r="9" spans="6:8">
      <c r="F9" t="s">
        <v>1825</v>
      </c>
      <c r="G9">
        <v>0</v>
      </c>
      <c r="H9">
        <v>3</v>
      </c>
    </row>
    <row r="10" spans="6:8">
      <c r="F10" t="s">
        <v>975</v>
      </c>
      <c r="G10">
        <v>3</v>
      </c>
      <c r="H10">
        <v>4</v>
      </c>
    </row>
    <row r="11" spans="6:8">
      <c r="F11" t="s">
        <v>1826</v>
      </c>
      <c r="G11">
        <v>0</v>
      </c>
      <c r="H11">
        <v>5</v>
      </c>
    </row>
    <row r="12" spans="6:8">
      <c r="F12" t="s">
        <v>689</v>
      </c>
      <c r="G12">
        <v>2</v>
      </c>
      <c r="H12">
        <v>5</v>
      </c>
    </row>
    <row r="13" spans="6:8">
      <c r="F13" t="s">
        <v>1077</v>
      </c>
      <c r="G13">
        <v>1</v>
      </c>
      <c r="H13">
        <v>7</v>
      </c>
    </row>
    <row r="14" spans="6:8">
      <c r="F14" t="s">
        <v>67</v>
      </c>
      <c r="G14">
        <v>49</v>
      </c>
      <c r="H14">
        <v>9</v>
      </c>
    </row>
    <row r="15" spans="6:8">
      <c r="F15" t="s">
        <v>1377</v>
      </c>
      <c r="G15">
        <v>1</v>
      </c>
      <c r="H15">
        <v>10</v>
      </c>
    </row>
    <row r="16" spans="6:8">
      <c r="F16" t="s">
        <v>657</v>
      </c>
      <c r="G16">
        <v>30</v>
      </c>
      <c r="H16">
        <v>11</v>
      </c>
    </row>
    <row r="17" spans="6:8">
      <c r="F17" t="s">
        <v>927</v>
      </c>
      <c r="G17">
        <v>6</v>
      </c>
      <c r="H17">
        <v>13</v>
      </c>
    </row>
    <row r="18" spans="6:8">
      <c r="F18" t="s">
        <v>189</v>
      </c>
      <c r="G18">
        <v>28</v>
      </c>
      <c r="H18">
        <v>15</v>
      </c>
    </row>
    <row r="19" spans="6:8">
      <c r="F19" t="s">
        <v>47</v>
      </c>
      <c r="G19">
        <v>60</v>
      </c>
      <c r="H19">
        <v>17</v>
      </c>
    </row>
    <row r="20" spans="6:8">
      <c r="F20" t="s">
        <v>31</v>
      </c>
      <c r="G20">
        <v>71</v>
      </c>
      <c r="H20">
        <v>19</v>
      </c>
    </row>
    <row r="21" spans="6:8">
      <c r="F21" t="s">
        <v>586</v>
      </c>
      <c r="G21">
        <v>83</v>
      </c>
      <c r="H21">
        <v>21</v>
      </c>
    </row>
    <row r="22" spans="6:8">
      <c r="F22" t="s">
        <v>96</v>
      </c>
      <c r="G22">
        <v>148</v>
      </c>
      <c r="H22">
        <v>24</v>
      </c>
    </row>
    <row r="23" spans="6:8">
      <c r="F23" t="s">
        <v>1168</v>
      </c>
      <c r="G23">
        <v>3</v>
      </c>
      <c r="H23">
        <v>30</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0F975-28B7-43DF-871D-E7251E67F067}">
  <dimension ref="B3:AM84"/>
  <sheetViews>
    <sheetView workbookViewId="0">
      <selection activeCell="F9" sqref="F9"/>
    </sheetView>
  </sheetViews>
  <sheetFormatPr defaultRowHeight="15"/>
  <sheetData>
    <row r="3" spans="2:31">
      <c r="C3" t="s">
        <v>1828</v>
      </c>
      <c r="G3" t="s">
        <v>1829</v>
      </c>
      <c r="K3" t="s">
        <v>1830</v>
      </c>
      <c r="O3" t="s">
        <v>1831</v>
      </c>
    </row>
    <row r="4" spans="2:31">
      <c r="B4" t="s">
        <v>1832</v>
      </c>
      <c r="C4">
        <v>37</v>
      </c>
      <c r="G4">
        <v>5</v>
      </c>
      <c r="K4">
        <v>38</v>
      </c>
      <c r="O4">
        <v>7</v>
      </c>
    </row>
    <row r="6" spans="2:31">
      <c r="C6" t="s">
        <v>1833</v>
      </c>
      <c r="D6" t="s">
        <v>1834</v>
      </c>
      <c r="G6" t="s">
        <v>1835</v>
      </c>
      <c r="H6" t="s">
        <v>1834</v>
      </c>
      <c r="K6" t="s">
        <v>1835</v>
      </c>
      <c r="L6" t="s">
        <v>1834</v>
      </c>
      <c r="O6" t="s">
        <v>1835</v>
      </c>
      <c r="P6" t="s">
        <v>1834</v>
      </c>
      <c r="R6" t="s">
        <v>1836</v>
      </c>
      <c r="U6" t="s">
        <v>1837</v>
      </c>
      <c r="V6" t="s">
        <v>1838</v>
      </c>
      <c r="W6" t="s">
        <v>1839</v>
      </c>
      <c r="AC6" t="s">
        <v>1840</v>
      </c>
      <c r="AD6" t="s">
        <v>1841</v>
      </c>
      <c r="AE6" t="s">
        <v>1842</v>
      </c>
    </row>
    <row r="7" spans="2:31">
      <c r="C7" t="s">
        <v>1843</v>
      </c>
      <c r="D7">
        <v>11</v>
      </c>
      <c r="G7" t="s">
        <v>1843</v>
      </c>
      <c r="H7">
        <v>5</v>
      </c>
      <c r="K7" t="s">
        <v>1843</v>
      </c>
      <c r="L7">
        <v>20</v>
      </c>
      <c r="O7" t="s">
        <v>1843</v>
      </c>
      <c r="P7">
        <v>6</v>
      </c>
      <c r="R7">
        <f>SUM(D7+H7+L7+P7)</f>
        <v>42</v>
      </c>
      <c r="S7">
        <f xml:space="preserve"> R7/87</f>
        <v>0.48275862068965519</v>
      </c>
      <c r="U7" t="s">
        <v>1843</v>
      </c>
      <c r="V7">
        <f>ROUND((L7+P7)/45*100,1)</f>
        <v>57.8</v>
      </c>
      <c r="W7" s="5">
        <f>ROUND((D7+H7)/42*100,1)</f>
        <v>38.1</v>
      </c>
      <c r="AC7" t="s">
        <v>1844</v>
      </c>
      <c r="AD7">
        <f>ROUND((L12+P12)/45*100,1)</f>
        <v>13.3</v>
      </c>
      <c r="AE7">
        <f>ROUND(19/42*100,1)</f>
        <v>45.2</v>
      </c>
    </row>
    <row r="8" spans="2:31">
      <c r="C8" t="s">
        <v>1845</v>
      </c>
      <c r="D8">
        <v>12</v>
      </c>
      <c r="G8" t="s">
        <v>1845</v>
      </c>
      <c r="H8">
        <v>3</v>
      </c>
      <c r="K8" t="s">
        <v>1845</v>
      </c>
      <c r="L8">
        <v>19</v>
      </c>
      <c r="O8" t="s">
        <v>1845</v>
      </c>
      <c r="P8">
        <v>6</v>
      </c>
      <c r="R8">
        <f t="shared" ref="R8:R12" si="0">SUM(D8+H8+L8+P8)</f>
        <v>40</v>
      </c>
      <c r="S8">
        <f t="shared" ref="S8:S12" si="1" xml:space="preserve"> R8/87</f>
        <v>0.45977011494252873</v>
      </c>
      <c r="U8" t="s">
        <v>1845</v>
      </c>
      <c r="V8">
        <f t="shared" ref="V8:V11" si="2">ROUND((L8+P8)/45*100,1)</f>
        <v>55.6</v>
      </c>
      <c r="W8" s="5">
        <f t="shared" ref="W8:W11" si="3">ROUND((D8+H8)/42*100,1)</f>
        <v>35.700000000000003</v>
      </c>
      <c r="AC8" t="s">
        <v>1846</v>
      </c>
      <c r="AD8">
        <f>ROUND((L20+P20)/45*100,1)</f>
        <v>11.1</v>
      </c>
      <c r="AE8">
        <f>ROUND(18/42*100,1)</f>
        <v>42.9</v>
      </c>
    </row>
    <row r="9" spans="2:31">
      <c r="C9" s="6" t="s">
        <v>1847</v>
      </c>
      <c r="D9">
        <v>9</v>
      </c>
      <c r="G9" s="6" t="s">
        <v>1847</v>
      </c>
      <c r="H9">
        <v>4</v>
      </c>
      <c r="K9" s="6" t="s">
        <v>1847</v>
      </c>
      <c r="L9">
        <v>23</v>
      </c>
      <c r="O9" s="6" t="s">
        <v>1847</v>
      </c>
      <c r="P9">
        <v>4</v>
      </c>
      <c r="R9">
        <f t="shared" si="0"/>
        <v>40</v>
      </c>
      <c r="S9">
        <f t="shared" si="1"/>
        <v>0.45977011494252873</v>
      </c>
      <c r="U9" s="6" t="s">
        <v>1847</v>
      </c>
      <c r="V9">
        <f t="shared" si="2"/>
        <v>60</v>
      </c>
      <c r="W9" s="5">
        <f t="shared" si="3"/>
        <v>31</v>
      </c>
      <c r="AC9" t="s">
        <v>1848</v>
      </c>
      <c r="AD9">
        <f>ROUND((L30+P30)/45*100,1)</f>
        <v>20</v>
      </c>
      <c r="AE9">
        <f>ROUND(18/42*100,1)</f>
        <v>42.9</v>
      </c>
    </row>
    <row r="10" spans="2:31">
      <c r="C10" s="6" t="s">
        <v>1849</v>
      </c>
      <c r="D10">
        <v>5</v>
      </c>
      <c r="G10" s="6" t="s">
        <v>1849</v>
      </c>
      <c r="H10">
        <v>3</v>
      </c>
      <c r="K10" s="6" t="s">
        <v>1849</v>
      </c>
      <c r="L10">
        <v>23</v>
      </c>
      <c r="O10" s="6" t="s">
        <v>1849</v>
      </c>
      <c r="P10">
        <v>3</v>
      </c>
      <c r="Q10" s="7"/>
      <c r="R10">
        <f t="shared" si="0"/>
        <v>34</v>
      </c>
      <c r="S10" s="8">
        <f t="shared" si="1"/>
        <v>0.39080459770114945</v>
      </c>
      <c r="U10" s="6" t="s">
        <v>1849</v>
      </c>
      <c r="V10">
        <f t="shared" si="2"/>
        <v>57.8</v>
      </c>
      <c r="W10" s="5">
        <f t="shared" si="3"/>
        <v>19</v>
      </c>
    </row>
    <row r="11" spans="2:31">
      <c r="C11" s="6" t="s">
        <v>1850</v>
      </c>
      <c r="D11">
        <v>5</v>
      </c>
      <c r="G11" s="6" t="s">
        <v>1850</v>
      </c>
      <c r="H11">
        <v>3</v>
      </c>
      <c r="K11" s="6" t="s">
        <v>1850</v>
      </c>
      <c r="L11">
        <v>22</v>
      </c>
      <c r="O11" s="6" t="s">
        <v>1850</v>
      </c>
      <c r="P11">
        <v>4</v>
      </c>
      <c r="Q11" s="7"/>
      <c r="R11">
        <f t="shared" si="0"/>
        <v>34</v>
      </c>
      <c r="S11" s="8">
        <f t="shared" si="1"/>
        <v>0.39080459770114945</v>
      </c>
      <c r="U11" s="6" t="s">
        <v>1850</v>
      </c>
      <c r="V11">
        <f t="shared" si="2"/>
        <v>57.8</v>
      </c>
      <c r="W11" s="5">
        <f t="shared" si="3"/>
        <v>19</v>
      </c>
    </row>
    <row r="12" spans="2:31">
      <c r="C12" s="6" t="s">
        <v>1851</v>
      </c>
      <c r="D12">
        <v>19</v>
      </c>
      <c r="G12" s="6" t="s">
        <v>1851</v>
      </c>
      <c r="H12">
        <v>0</v>
      </c>
      <c r="K12" s="6" t="s">
        <v>1851</v>
      </c>
      <c r="L12">
        <v>6</v>
      </c>
      <c r="O12" s="6" t="s">
        <v>1851</v>
      </c>
      <c r="P12">
        <v>0</v>
      </c>
      <c r="R12">
        <f t="shared" si="0"/>
        <v>25</v>
      </c>
      <c r="S12">
        <f t="shared" si="1"/>
        <v>0.28735632183908044</v>
      </c>
      <c r="U12" t="s">
        <v>1852</v>
      </c>
      <c r="V12">
        <f>AVERAGE(V7:V11)</f>
        <v>57.8</v>
      </c>
      <c r="W12">
        <f>AVERAGE(W7:W11)</f>
        <v>28.560000000000002</v>
      </c>
      <c r="AC12" t="s">
        <v>1840</v>
      </c>
      <c r="AD12" t="s">
        <v>1853</v>
      </c>
      <c r="AE12" t="s">
        <v>1854</v>
      </c>
    </row>
    <row r="13" spans="2:31">
      <c r="AC13" t="s">
        <v>1844</v>
      </c>
      <c r="AD13">
        <v>57.8</v>
      </c>
      <c r="AE13">
        <v>28.560000000000002</v>
      </c>
    </row>
    <row r="14" spans="2:31">
      <c r="C14" t="s">
        <v>1855</v>
      </c>
      <c r="D14" t="s">
        <v>1856</v>
      </c>
      <c r="G14" t="s">
        <v>1855</v>
      </c>
      <c r="H14" t="s">
        <v>1856</v>
      </c>
      <c r="K14" t="s">
        <v>1855</v>
      </c>
      <c r="L14" t="s">
        <v>1856</v>
      </c>
      <c r="O14" t="s">
        <v>1855</v>
      </c>
      <c r="P14" t="s">
        <v>1856</v>
      </c>
      <c r="U14" t="s">
        <v>1837</v>
      </c>
      <c r="V14" t="s">
        <v>1838</v>
      </c>
      <c r="W14" t="s">
        <v>1839</v>
      </c>
      <c r="AC14" t="s">
        <v>1846</v>
      </c>
      <c r="AD14">
        <v>69.78</v>
      </c>
      <c r="AE14">
        <v>37.64</v>
      </c>
    </row>
    <row r="15" spans="2:31">
      <c r="C15" t="s">
        <v>1857</v>
      </c>
      <c r="D15">
        <v>14</v>
      </c>
      <c r="G15" t="s">
        <v>1857</v>
      </c>
      <c r="H15">
        <v>4</v>
      </c>
      <c r="K15" t="s">
        <v>1857</v>
      </c>
      <c r="L15">
        <v>30</v>
      </c>
      <c r="O15" t="s">
        <v>1857</v>
      </c>
      <c r="P15">
        <v>7</v>
      </c>
      <c r="R15">
        <f>SUM(D15+H15+L15+P15)</f>
        <v>55</v>
      </c>
      <c r="S15">
        <f xml:space="preserve"> R15/87</f>
        <v>0.63218390804597702</v>
      </c>
      <c r="U15" t="s">
        <v>1857</v>
      </c>
      <c r="V15">
        <f>ROUND((L15+P15)/45*100,1)</f>
        <v>82.2</v>
      </c>
      <c r="W15" s="5">
        <f>ROUND((D15+H15)/42*100,1)</f>
        <v>42.9</v>
      </c>
      <c r="AC15" t="s">
        <v>1848</v>
      </c>
      <c r="AD15">
        <v>57.339999999999996</v>
      </c>
      <c r="AE15">
        <v>29.54</v>
      </c>
    </row>
    <row r="16" spans="2:31">
      <c r="C16" t="s">
        <v>1858</v>
      </c>
      <c r="D16">
        <v>18</v>
      </c>
      <c r="G16" t="s">
        <v>1858</v>
      </c>
      <c r="H16">
        <v>5</v>
      </c>
      <c r="K16" t="s">
        <v>1858</v>
      </c>
      <c r="L16">
        <v>30</v>
      </c>
      <c r="O16" t="s">
        <v>1858</v>
      </c>
      <c r="P16">
        <v>6</v>
      </c>
      <c r="R16">
        <f t="shared" ref="R16:R20" si="4">SUM(D16+H16+L16+P16)</f>
        <v>59</v>
      </c>
      <c r="S16">
        <f t="shared" ref="S16:S20" si="5" xml:space="preserve"> R16/87</f>
        <v>0.67816091954022983</v>
      </c>
      <c r="U16" t="s">
        <v>1858</v>
      </c>
      <c r="V16">
        <f t="shared" ref="V16:V19" si="6">ROUND((L16+P16)/45*100,1)</f>
        <v>80</v>
      </c>
      <c r="W16" s="5">
        <f t="shared" ref="W16:W19" si="7">ROUND((D16+H16)/42*100,1)</f>
        <v>54.8</v>
      </c>
    </row>
    <row r="17" spans="3:26">
      <c r="C17" s="6" t="s">
        <v>1859</v>
      </c>
      <c r="D17">
        <v>11</v>
      </c>
      <c r="G17" s="6" t="s">
        <v>1859</v>
      </c>
      <c r="H17">
        <v>5</v>
      </c>
      <c r="K17" s="6" t="s">
        <v>1859</v>
      </c>
      <c r="L17">
        <v>28</v>
      </c>
      <c r="O17" s="6" t="s">
        <v>1859</v>
      </c>
      <c r="P17">
        <v>4</v>
      </c>
      <c r="R17">
        <f t="shared" si="4"/>
        <v>48</v>
      </c>
      <c r="S17">
        <f t="shared" si="5"/>
        <v>0.55172413793103448</v>
      </c>
      <c r="U17" s="6" t="s">
        <v>1859</v>
      </c>
      <c r="V17">
        <f t="shared" si="6"/>
        <v>71.099999999999994</v>
      </c>
      <c r="W17" s="5">
        <f t="shared" si="7"/>
        <v>38.1</v>
      </c>
    </row>
    <row r="18" spans="3:26">
      <c r="C18" s="6" t="s">
        <v>1860</v>
      </c>
      <c r="D18">
        <v>9</v>
      </c>
      <c r="G18" s="6" t="s">
        <v>1860</v>
      </c>
      <c r="H18">
        <v>3</v>
      </c>
      <c r="K18" s="6" t="s">
        <v>1860</v>
      </c>
      <c r="L18">
        <v>22</v>
      </c>
      <c r="O18" s="6" t="s">
        <v>1860</v>
      </c>
      <c r="P18">
        <v>5</v>
      </c>
      <c r="R18">
        <f t="shared" si="4"/>
        <v>39</v>
      </c>
      <c r="S18">
        <f t="shared" si="5"/>
        <v>0.44827586206896552</v>
      </c>
      <c r="U18" s="6" t="s">
        <v>1860</v>
      </c>
      <c r="V18">
        <f t="shared" si="6"/>
        <v>60</v>
      </c>
      <c r="W18" s="5">
        <f t="shared" si="7"/>
        <v>28.6</v>
      </c>
    </row>
    <row r="19" spans="3:26">
      <c r="C19" t="s">
        <v>1861</v>
      </c>
      <c r="D19">
        <v>7</v>
      </c>
      <c r="G19" t="s">
        <v>1861</v>
      </c>
      <c r="H19">
        <v>3</v>
      </c>
      <c r="K19" t="s">
        <v>1861</v>
      </c>
      <c r="L19">
        <v>21</v>
      </c>
      <c r="O19" t="s">
        <v>1861</v>
      </c>
      <c r="P19">
        <v>4</v>
      </c>
      <c r="Q19" s="7"/>
      <c r="R19">
        <f t="shared" si="4"/>
        <v>35</v>
      </c>
      <c r="S19" s="8">
        <f t="shared" si="5"/>
        <v>0.40229885057471265</v>
      </c>
      <c r="U19" t="s">
        <v>1861</v>
      </c>
      <c r="V19">
        <f t="shared" si="6"/>
        <v>55.6</v>
      </c>
      <c r="W19" s="5">
        <f t="shared" si="7"/>
        <v>23.8</v>
      </c>
    </row>
    <row r="20" spans="3:26">
      <c r="C20" t="s">
        <v>1862</v>
      </c>
      <c r="D20">
        <v>18</v>
      </c>
      <c r="G20" t="s">
        <v>1862</v>
      </c>
      <c r="H20">
        <v>0</v>
      </c>
      <c r="K20" t="s">
        <v>1862</v>
      </c>
      <c r="L20">
        <v>5</v>
      </c>
      <c r="O20" t="s">
        <v>1862</v>
      </c>
      <c r="P20">
        <v>0</v>
      </c>
      <c r="R20">
        <f t="shared" si="4"/>
        <v>23</v>
      </c>
      <c r="S20">
        <f t="shared" si="5"/>
        <v>0.26436781609195403</v>
      </c>
      <c r="U20" t="s">
        <v>1852</v>
      </c>
      <c r="V20">
        <f>AVERAGE(V15:V19)</f>
        <v>69.78</v>
      </c>
      <c r="W20">
        <f>AVERAGE(W15:W19)</f>
        <v>37.64</v>
      </c>
    </row>
    <row r="22" spans="3:26">
      <c r="C22" t="s">
        <v>1863</v>
      </c>
      <c r="D22" t="s">
        <v>1864</v>
      </c>
      <c r="G22" t="s">
        <v>1863</v>
      </c>
      <c r="H22" t="s">
        <v>1864</v>
      </c>
      <c r="K22" t="s">
        <v>1863</v>
      </c>
      <c r="L22" t="s">
        <v>1864</v>
      </c>
      <c r="O22" t="s">
        <v>1863</v>
      </c>
      <c r="P22" t="s">
        <v>1864</v>
      </c>
      <c r="U22" t="s">
        <v>1837</v>
      </c>
      <c r="V22" t="s">
        <v>1865</v>
      </c>
      <c r="W22" t="s">
        <v>1866</v>
      </c>
    </row>
    <row r="23" spans="3:26">
      <c r="C23" t="s">
        <v>1867</v>
      </c>
      <c r="D23">
        <v>17</v>
      </c>
      <c r="G23" t="s">
        <v>1867</v>
      </c>
      <c r="H23">
        <v>4</v>
      </c>
      <c r="K23" t="s">
        <v>1867</v>
      </c>
      <c r="L23">
        <v>29</v>
      </c>
      <c r="O23" t="s">
        <v>1867</v>
      </c>
      <c r="P23">
        <v>5</v>
      </c>
      <c r="R23">
        <f>SUM(D23+H23+L23+P23)</f>
        <v>55</v>
      </c>
      <c r="S23">
        <f xml:space="preserve"> R23/87</f>
        <v>0.63218390804597702</v>
      </c>
      <c r="U23" t="s">
        <v>1867</v>
      </c>
      <c r="V23">
        <f>ROUND((L23+P23)/45*100,1)</f>
        <v>75.599999999999994</v>
      </c>
      <c r="W23" s="5">
        <f>ROUND((D23+H23)/42*100,1)</f>
        <v>50</v>
      </c>
    </row>
    <row r="24" spans="3:26">
      <c r="C24" t="s">
        <v>1868</v>
      </c>
      <c r="D24">
        <v>12</v>
      </c>
      <c r="G24" t="s">
        <v>1868</v>
      </c>
      <c r="H24">
        <v>4</v>
      </c>
      <c r="K24" t="s">
        <v>1868</v>
      </c>
      <c r="L24">
        <v>23</v>
      </c>
      <c r="O24" t="s">
        <v>1868</v>
      </c>
      <c r="P24">
        <v>4</v>
      </c>
      <c r="R24">
        <f t="shared" ref="R24:R30" si="8">SUM(D24+H24+L24+P24)</f>
        <v>43</v>
      </c>
      <c r="S24">
        <f t="shared" ref="S24:S31" si="9" xml:space="preserve"> R24/87</f>
        <v>0.4942528735632184</v>
      </c>
      <c r="U24" t="s">
        <v>1868</v>
      </c>
      <c r="V24">
        <f t="shared" ref="V24:V29" si="10">ROUND((L24+P24)/45*100,1)</f>
        <v>60</v>
      </c>
      <c r="W24" s="5">
        <f t="shared" ref="W24:W29" si="11">ROUND((D24+H24)/42*100,1)</f>
        <v>38.1</v>
      </c>
    </row>
    <row r="25" spans="3:26">
      <c r="C25" t="s">
        <v>1869</v>
      </c>
      <c r="D25">
        <v>6</v>
      </c>
      <c r="G25" t="s">
        <v>1869</v>
      </c>
      <c r="H25">
        <v>1</v>
      </c>
      <c r="K25" t="s">
        <v>1869</v>
      </c>
      <c r="L25">
        <v>19</v>
      </c>
      <c r="O25" t="s">
        <v>1869</v>
      </c>
      <c r="P25">
        <v>4</v>
      </c>
      <c r="Q25" s="7"/>
      <c r="R25">
        <f t="shared" si="8"/>
        <v>30</v>
      </c>
      <c r="S25" s="8">
        <f t="shared" si="9"/>
        <v>0.34482758620689657</v>
      </c>
      <c r="U25" t="s">
        <v>1869</v>
      </c>
      <c r="V25">
        <f t="shared" si="10"/>
        <v>51.1</v>
      </c>
      <c r="W25" s="5">
        <f t="shared" si="11"/>
        <v>16.7</v>
      </c>
    </row>
    <row r="26" spans="3:26">
      <c r="C26" t="s">
        <v>1870</v>
      </c>
      <c r="D26">
        <v>8</v>
      </c>
      <c r="G26" t="s">
        <v>1870</v>
      </c>
      <c r="H26">
        <v>2</v>
      </c>
      <c r="K26" t="s">
        <v>1870</v>
      </c>
      <c r="L26">
        <v>22</v>
      </c>
      <c r="O26" t="s">
        <v>1870</v>
      </c>
      <c r="P26">
        <v>3</v>
      </c>
      <c r="Q26" s="7"/>
      <c r="R26">
        <f t="shared" si="8"/>
        <v>35</v>
      </c>
      <c r="S26" s="8">
        <f t="shared" si="9"/>
        <v>0.40229885057471265</v>
      </c>
      <c r="U26" t="s">
        <v>1870</v>
      </c>
      <c r="V26">
        <f t="shared" si="10"/>
        <v>55.6</v>
      </c>
      <c r="W26" s="5">
        <f t="shared" si="11"/>
        <v>23.8</v>
      </c>
    </row>
    <row r="27" spans="3:26">
      <c r="C27" t="s">
        <v>1871</v>
      </c>
      <c r="D27">
        <v>13</v>
      </c>
      <c r="G27" t="s">
        <v>1871</v>
      </c>
      <c r="H27">
        <v>4</v>
      </c>
      <c r="K27" t="s">
        <v>1871</v>
      </c>
      <c r="L27">
        <v>22</v>
      </c>
      <c r="O27" t="s">
        <v>1871</v>
      </c>
      <c r="P27">
        <v>6</v>
      </c>
      <c r="R27">
        <f t="shared" si="8"/>
        <v>45</v>
      </c>
      <c r="S27">
        <f t="shared" si="9"/>
        <v>0.51724137931034486</v>
      </c>
      <c r="U27" t="s">
        <v>1871</v>
      </c>
      <c r="V27">
        <f t="shared" si="10"/>
        <v>62.2</v>
      </c>
      <c r="W27" s="5">
        <f t="shared" si="11"/>
        <v>40.5</v>
      </c>
    </row>
    <row r="28" spans="3:26">
      <c r="C28" t="s">
        <v>1872</v>
      </c>
      <c r="D28">
        <v>8</v>
      </c>
      <c r="G28" t="s">
        <v>1872</v>
      </c>
      <c r="H28">
        <v>3</v>
      </c>
      <c r="K28" t="s">
        <v>1872</v>
      </c>
      <c r="L28">
        <v>20</v>
      </c>
      <c r="O28" t="s">
        <v>1872</v>
      </c>
      <c r="P28">
        <v>5</v>
      </c>
      <c r="R28">
        <f t="shared" si="8"/>
        <v>36</v>
      </c>
      <c r="S28">
        <f t="shared" si="9"/>
        <v>0.41379310344827586</v>
      </c>
      <c r="U28" t="s">
        <v>1872</v>
      </c>
      <c r="V28">
        <f t="shared" si="10"/>
        <v>55.6</v>
      </c>
      <c r="W28" s="5">
        <f t="shared" si="11"/>
        <v>26.2</v>
      </c>
    </row>
    <row r="29" spans="3:26">
      <c r="C29" t="s">
        <v>1873</v>
      </c>
      <c r="D29">
        <v>14</v>
      </c>
      <c r="G29" t="s">
        <v>1873</v>
      </c>
      <c r="H29">
        <v>3</v>
      </c>
      <c r="K29" t="s">
        <v>1873</v>
      </c>
      <c r="L29">
        <v>26</v>
      </c>
      <c r="O29" t="s">
        <v>1873</v>
      </c>
      <c r="P29">
        <v>2</v>
      </c>
      <c r="Q29" s="7"/>
      <c r="R29">
        <f>SUM(D29+H29+L29+P29)</f>
        <v>45</v>
      </c>
      <c r="S29">
        <f xml:space="preserve"> R29/87</f>
        <v>0.51724137931034486</v>
      </c>
      <c r="U29" t="s">
        <v>1873</v>
      </c>
      <c r="V29">
        <f t="shared" si="10"/>
        <v>62.2</v>
      </c>
      <c r="W29" s="5">
        <f t="shared" si="11"/>
        <v>40.5</v>
      </c>
    </row>
    <row r="30" spans="3:26">
      <c r="C30" t="s">
        <v>1862</v>
      </c>
      <c r="D30">
        <v>18</v>
      </c>
      <c r="G30" t="s">
        <v>1862</v>
      </c>
      <c r="H30">
        <v>0</v>
      </c>
      <c r="K30" t="s">
        <v>1862</v>
      </c>
      <c r="L30">
        <v>9</v>
      </c>
      <c r="O30" t="s">
        <v>1862</v>
      </c>
      <c r="P30">
        <v>0</v>
      </c>
      <c r="R30">
        <f t="shared" si="8"/>
        <v>27</v>
      </c>
      <c r="S30">
        <f t="shared" si="9"/>
        <v>0.31034482758620691</v>
      </c>
      <c r="U30" t="s">
        <v>1852</v>
      </c>
      <c r="V30">
        <f>AVERAGE(V25:V29)</f>
        <v>57.339999999999996</v>
      </c>
      <c r="W30">
        <f>AVERAGE(W25:W29)</f>
        <v>29.54</v>
      </c>
    </row>
    <row r="32" spans="3:26">
      <c r="D32" s="9" t="s">
        <v>1874</v>
      </c>
      <c r="E32" s="10" t="s">
        <v>1875</v>
      </c>
      <c r="F32" s="10" t="s">
        <v>1875</v>
      </c>
      <c r="G32" s="10" t="s">
        <v>1876</v>
      </c>
      <c r="H32" s="10" t="s">
        <v>1876</v>
      </c>
      <c r="Z32" t="s">
        <v>1877</v>
      </c>
    </row>
    <row r="33" spans="2:39">
      <c r="D33" s="9" t="s">
        <v>1878</v>
      </c>
      <c r="E33" s="10" t="s">
        <v>1875</v>
      </c>
      <c r="F33" s="10" t="s">
        <v>1876</v>
      </c>
      <c r="G33" s="10" t="s">
        <v>1875</v>
      </c>
      <c r="H33" s="10" t="s">
        <v>1876</v>
      </c>
      <c r="S33">
        <v>0.48275862068965519</v>
      </c>
      <c r="U33">
        <f>SUM(H7+P7)</f>
        <v>11</v>
      </c>
      <c r="V33">
        <f>U33/12</f>
        <v>0.91666666666666663</v>
      </c>
      <c r="Z33">
        <v>1</v>
      </c>
      <c r="AA33" s="11" t="s">
        <v>1879</v>
      </c>
    </row>
    <row r="34" spans="2:39">
      <c r="B34" s="10" t="s">
        <v>1880</v>
      </c>
      <c r="C34" s="10"/>
      <c r="D34" s="10"/>
      <c r="E34">
        <f>ROUND(D7/37*100,1)</f>
        <v>29.7</v>
      </c>
      <c r="F34">
        <f>ROUND(H7/5*100,1)</f>
        <v>100</v>
      </c>
      <c r="G34">
        <f>ROUND(L7/38*100,1)</f>
        <v>52.6</v>
      </c>
      <c r="H34">
        <f>ROUND(P7/7*100,1)</f>
        <v>85.7</v>
      </c>
      <c r="S34">
        <v>0.45977011494252873</v>
      </c>
      <c r="U34">
        <f t="shared" ref="U34:U37" si="12">SUM(H8+P8)</f>
        <v>9</v>
      </c>
      <c r="V34">
        <f t="shared" ref="V34:V55" si="13">U34/12</f>
        <v>0.75</v>
      </c>
      <c r="Z34" t="s">
        <v>1881</v>
      </c>
      <c r="AA34" t="s">
        <v>1849</v>
      </c>
    </row>
    <row r="35" spans="2:39">
      <c r="B35" s="10" t="s">
        <v>1882</v>
      </c>
      <c r="C35" s="10"/>
      <c r="D35" s="10"/>
      <c r="E35">
        <f t="shared" ref="E35:E38" si="14">ROUND(D8/37*100,1)</f>
        <v>32.4</v>
      </c>
      <c r="F35">
        <f t="shared" ref="F35:F38" si="15">ROUND(H8/5*100,1)</f>
        <v>60</v>
      </c>
      <c r="G35">
        <f t="shared" ref="G35:G38" si="16">ROUND(L8/38*100,1)</f>
        <v>50</v>
      </c>
      <c r="H35">
        <f t="shared" ref="H35:H38" si="17">ROUND(P8/7*100,1)</f>
        <v>85.7</v>
      </c>
      <c r="S35">
        <v>0.45977011494252873</v>
      </c>
      <c r="U35">
        <f t="shared" si="12"/>
        <v>8</v>
      </c>
      <c r="V35">
        <f t="shared" si="13"/>
        <v>0.66666666666666663</v>
      </c>
      <c r="Z35" t="s">
        <v>1881</v>
      </c>
      <c r="AA35" t="s">
        <v>1850</v>
      </c>
    </row>
    <row r="36" spans="2:39">
      <c r="B36" s="10" t="s">
        <v>1883</v>
      </c>
      <c r="C36" s="10"/>
      <c r="D36" s="10"/>
      <c r="E36">
        <f t="shared" si="14"/>
        <v>24.3</v>
      </c>
      <c r="F36">
        <f t="shared" si="15"/>
        <v>80</v>
      </c>
      <c r="G36">
        <f t="shared" si="16"/>
        <v>60.5</v>
      </c>
      <c r="H36">
        <f t="shared" si="17"/>
        <v>57.1</v>
      </c>
      <c r="S36">
        <v>0.39080459770114945</v>
      </c>
      <c r="U36">
        <f t="shared" si="12"/>
        <v>6</v>
      </c>
      <c r="V36">
        <f t="shared" si="13"/>
        <v>0.5</v>
      </c>
      <c r="Z36" t="s">
        <v>1884</v>
      </c>
      <c r="AA36" t="s">
        <v>1885</v>
      </c>
    </row>
    <row r="37" spans="2:39">
      <c r="B37" s="10" t="s">
        <v>1886</v>
      </c>
      <c r="C37" s="10"/>
      <c r="D37" s="10"/>
      <c r="E37">
        <f t="shared" si="14"/>
        <v>13.5</v>
      </c>
      <c r="F37">
        <f t="shared" si="15"/>
        <v>60</v>
      </c>
      <c r="G37">
        <f t="shared" si="16"/>
        <v>60.5</v>
      </c>
      <c r="H37">
        <f t="shared" si="17"/>
        <v>42.9</v>
      </c>
      <c r="S37">
        <v>0.39080459770114945</v>
      </c>
      <c r="U37">
        <f t="shared" si="12"/>
        <v>7</v>
      </c>
      <c r="V37">
        <f t="shared" si="13"/>
        <v>0.58333333333333337</v>
      </c>
      <c r="Z37" t="s">
        <v>1884</v>
      </c>
      <c r="AA37" t="s">
        <v>1870</v>
      </c>
    </row>
    <row r="38" spans="2:39">
      <c r="B38" s="10" t="s">
        <v>1887</v>
      </c>
      <c r="C38" s="10"/>
      <c r="D38" s="10"/>
      <c r="E38">
        <f t="shared" si="14"/>
        <v>13.5</v>
      </c>
      <c r="F38">
        <f t="shared" si="15"/>
        <v>60</v>
      </c>
      <c r="G38">
        <f t="shared" si="16"/>
        <v>57.9</v>
      </c>
      <c r="H38">
        <f t="shared" si="17"/>
        <v>57.1</v>
      </c>
      <c r="S38">
        <v>0.63218390804597702</v>
      </c>
    </row>
    <row r="39" spans="2:39">
      <c r="S39">
        <v>0.67816091954022983</v>
      </c>
    </row>
    <row r="40" spans="2:39">
      <c r="D40" s="9" t="s">
        <v>1874</v>
      </c>
      <c r="E40" s="10" t="s">
        <v>1875</v>
      </c>
      <c r="F40" s="10" t="s">
        <v>1875</v>
      </c>
      <c r="G40" s="10" t="s">
        <v>1876</v>
      </c>
      <c r="H40" s="10" t="s">
        <v>1876</v>
      </c>
      <c r="S40">
        <v>0.55172413793103448</v>
      </c>
      <c r="Z40" t="s">
        <v>1888</v>
      </c>
    </row>
    <row r="41" spans="2:39">
      <c r="D41" s="9" t="s">
        <v>1878</v>
      </c>
      <c r="E41" s="10" t="s">
        <v>1875</v>
      </c>
      <c r="F41" s="10" t="s">
        <v>1876</v>
      </c>
      <c r="G41" s="10" t="s">
        <v>1875</v>
      </c>
      <c r="H41" s="10" t="s">
        <v>1876</v>
      </c>
      <c r="S41">
        <v>0.44827586206896552</v>
      </c>
      <c r="U41">
        <f>SUM(H15+P15)</f>
        <v>11</v>
      </c>
      <c r="V41">
        <f t="shared" si="13"/>
        <v>0.91666666666666663</v>
      </c>
      <c r="AA41" t="s">
        <v>1869</v>
      </c>
    </row>
    <row r="42" spans="2:39">
      <c r="B42" s="10" t="s">
        <v>1889</v>
      </c>
      <c r="C42" s="10"/>
      <c r="D42" s="10"/>
      <c r="E42">
        <f>ROUND(D15/37*100,1)</f>
        <v>37.799999999999997</v>
      </c>
      <c r="F42">
        <f>ROUND(H15/5*100,1)</f>
        <v>80</v>
      </c>
      <c r="G42">
        <f>ROUND(L15/38*100,1)</f>
        <v>78.900000000000006</v>
      </c>
      <c r="H42">
        <f>ROUND(P15/7*100,1)</f>
        <v>100</v>
      </c>
      <c r="S42">
        <v>0.40229885057471265</v>
      </c>
      <c r="U42">
        <f t="shared" ref="U42:U45" si="18">SUM(H16+P16)</f>
        <v>11</v>
      </c>
      <c r="V42">
        <f t="shared" si="13"/>
        <v>0.91666666666666663</v>
      </c>
      <c r="AA42" t="s">
        <v>1870</v>
      </c>
    </row>
    <row r="43" spans="2:39">
      <c r="B43" s="10" t="s">
        <v>1890</v>
      </c>
      <c r="C43" s="10"/>
      <c r="D43" s="10"/>
      <c r="E43">
        <f t="shared" ref="E43:E46" si="19">ROUND(D16/37*100,1)</f>
        <v>48.6</v>
      </c>
      <c r="F43">
        <f t="shared" ref="F43:F46" si="20">ROUND(H16/5*100,1)</f>
        <v>100</v>
      </c>
      <c r="G43">
        <f t="shared" ref="G43:G46" si="21">ROUND(L16/38*100,1)</f>
        <v>78.900000000000006</v>
      </c>
      <c r="H43">
        <f t="shared" ref="H43:H46" si="22">ROUND(P16/7*100,1)</f>
        <v>85.7</v>
      </c>
      <c r="S43">
        <v>0.63218390804597702</v>
      </c>
      <c r="U43">
        <f t="shared" si="18"/>
        <v>9</v>
      </c>
      <c r="V43">
        <f t="shared" si="13"/>
        <v>0.75</v>
      </c>
      <c r="AA43" t="s">
        <v>1873</v>
      </c>
    </row>
    <row r="44" spans="2:39">
      <c r="B44" s="10" t="s">
        <v>1891</v>
      </c>
      <c r="C44" s="10"/>
      <c r="D44" s="10"/>
      <c r="E44">
        <f t="shared" si="19"/>
        <v>29.7</v>
      </c>
      <c r="F44">
        <f t="shared" si="20"/>
        <v>100</v>
      </c>
      <c r="G44">
        <f t="shared" si="21"/>
        <v>73.7</v>
      </c>
      <c r="H44">
        <f t="shared" si="22"/>
        <v>57.1</v>
      </c>
      <c r="S44">
        <v>0.4942528735632184</v>
      </c>
      <c r="U44">
        <f t="shared" si="18"/>
        <v>8</v>
      </c>
      <c r="V44">
        <f t="shared" si="13"/>
        <v>0.66666666666666663</v>
      </c>
      <c r="AA44" s="6" t="s">
        <v>1849</v>
      </c>
    </row>
    <row r="45" spans="2:39">
      <c r="B45" s="10" t="s">
        <v>1892</v>
      </c>
      <c r="C45" s="10"/>
      <c r="D45" s="10"/>
      <c r="E45">
        <f t="shared" si="19"/>
        <v>24.3</v>
      </c>
      <c r="F45">
        <f t="shared" si="20"/>
        <v>60</v>
      </c>
      <c r="G45">
        <f t="shared" si="21"/>
        <v>57.9</v>
      </c>
      <c r="H45">
        <f t="shared" si="22"/>
        <v>71.400000000000006</v>
      </c>
      <c r="S45">
        <v>0.34482758620689657</v>
      </c>
      <c r="U45">
        <f t="shared" si="18"/>
        <v>7</v>
      </c>
      <c r="V45">
        <f t="shared" si="13"/>
        <v>0.58333333333333337</v>
      </c>
      <c r="AA45" s="6" t="s">
        <v>1850</v>
      </c>
      <c r="AM45" s="12"/>
    </row>
    <row r="46" spans="2:39">
      <c r="B46" s="10" t="s">
        <v>1893</v>
      </c>
      <c r="C46" s="10"/>
      <c r="D46" s="10"/>
      <c r="E46">
        <f t="shared" si="19"/>
        <v>18.899999999999999</v>
      </c>
      <c r="F46">
        <f t="shared" si="20"/>
        <v>60</v>
      </c>
      <c r="G46">
        <f t="shared" si="21"/>
        <v>55.3</v>
      </c>
      <c r="H46">
        <f t="shared" si="22"/>
        <v>57.1</v>
      </c>
      <c r="S46">
        <v>0.40229885057471265</v>
      </c>
      <c r="AM46" s="12"/>
    </row>
    <row r="47" spans="2:39">
      <c r="S47">
        <v>0.51724137931034486</v>
      </c>
      <c r="AM47" s="13"/>
    </row>
    <row r="48" spans="2:39">
      <c r="D48" s="9" t="s">
        <v>1874</v>
      </c>
      <c r="E48" s="10" t="s">
        <v>1875</v>
      </c>
      <c r="F48" s="10" t="s">
        <v>1875</v>
      </c>
      <c r="G48" s="10" t="s">
        <v>1876</v>
      </c>
      <c r="H48" s="10" t="s">
        <v>1876</v>
      </c>
      <c r="S48">
        <v>0.41379310344827586</v>
      </c>
      <c r="AM48" s="13"/>
    </row>
    <row r="49" spans="2:39">
      <c r="D49" s="9" t="s">
        <v>1878</v>
      </c>
      <c r="E49" s="10" t="s">
        <v>1875</v>
      </c>
      <c r="F49" s="10" t="s">
        <v>1876</v>
      </c>
      <c r="G49" s="10" t="s">
        <v>1875</v>
      </c>
      <c r="H49" s="10" t="s">
        <v>1876</v>
      </c>
      <c r="S49">
        <v>0.51724137931034486</v>
      </c>
      <c r="U49">
        <f>SUM(H23+P23)</f>
        <v>9</v>
      </c>
      <c r="V49">
        <f t="shared" si="13"/>
        <v>0.75</v>
      </c>
      <c r="AM49" s="13"/>
    </row>
    <row r="50" spans="2:39">
      <c r="B50" s="10" t="s">
        <v>1889</v>
      </c>
      <c r="C50" s="10"/>
      <c r="D50" s="10"/>
      <c r="E50">
        <f>ROUND(D23/37*100,1)</f>
        <v>45.9</v>
      </c>
      <c r="F50">
        <f>ROUND(H23/5*100,1)</f>
        <v>80</v>
      </c>
      <c r="G50">
        <f>ROUND(L23/38*100,1)</f>
        <v>76.3</v>
      </c>
      <c r="H50">
        <f>ROUND(P23/7*100,1)</f>
        <v>71.400000000000006</v>
      </c>
      <c r="U50">
        <f t="shared" ref="U50:U55" si="23">SUM(H24+P24)</f>
        <v>8</v>
      </c>
      <c r="V50">
        <f t="shared" si="13"/>
        <v>0.66666666666666663</v>
      </c>
    </row>
    <row r="51" spans="2:39">
      <c r="B51" s="10" t="s">
        <v>1890</v>
      </c>
      <c r="C51" s="10"/>
      <c r="D51" s="10"/>
      <c r="E51">
        <f t="shared" ref="E51:E56" si="24">ROUND(D24/37*100,1)</f>
        <v>32.4</v>
      </c>
      <c r="F51">
        <f t="shared" ref="F51:F56" si="25">ROUND(H24/5*100,1)</f>
        <v>80</v>
      </c>
      <c r="G51">
        <f t="shared" ref="G51:G56" si="26">ROUND(L24/38*100,1)</f>
        <v>60.5</v>
      </c>
      <c r="H51">
        <f t="shared" ref="H51:H56" si="27">ROUND(P24/7*100,1)</f>
        <v>57.1</v>
      </c>
      <c r="U51">
        <f t="shared" si="23"/>
        <v>5</v>
      </c>
      <c r="V51">
        <f t="shared" si="13"/>
        <v>0.41666666666666669</v>
      </c>
    </row>
    <row r="52" spans="2:39">
      <c r="B52" s="10" t="s">
        <v>1891</v>
      </c>
      <c r="C52" s="10"/>
      <c r="D52" s="10"/>
      <c r="E52">
        <f t="shared" si="24"/>
        <v>16.2</v>
      </c>
      <c r="F52">
        <f t="shared" si="25"/>
        <v>20</v>
      </c>
      <c r="G52">
        <f t="shared" si="26"/>
        <v>50</v>
      </c>
      <c r="H52">
        <f t="shared" si="27"/>
        <v>57.1</v>
      </c>
      <c r="U52">
        <f t="shared" si="23"/>
        <v>5</v>
      </c>
      <c r="V52">
        <f t="shared" si="13"/>
        <v>0.41666666666666669</v>
      </c>
    </row>
    <row r="53" spans="2:39">
      <c r="B53" s="10" t="s">
        <v>1892</v>
      </c>
      <c r="C53" s="10"/>
      <c r="D53" s="10"/>
      <c r="E53">
        <f t="shared" si="24"/>
        <v>21.6</v>
      </c>
      <c r="F53">
        <f t="shared" si="25"/>
        <v>40</v>
      </c>
      <c r="G53">
        <f t="shared" si="26"/>
        <v>57.9</v>
      </c>
      <c r="H53">
        <f t="shared" si="27"/>
        <v>42.9</v>
      </c>
      <c r="U53">
        <f t="shared" si="23"/>
        <v>10</v>
      </c>
      <c r="V53">
        <f t="shared" si="13"/>
        <v>0.83333333333333337</v>
      </c>
    </row>
    <row r="54" spans="2:39">
      <c r="B54" s="10" t="s">
        <v>1893</v>
      </c>
      <c r="C54" s="10"/>
      <c r="D54" s="10"/>
      <c r="E54">
        <f t="shared" si="24"/>
        <v>35.1</v>
      </c>
      <c r="F54">
        <f t="shared" si="25"/>
        <v>80</v>
      </c>
      <c r="G54">
        <f t="shared" si="26"/>
        <v>57.9</v>
      </c>
      <c r="H54">
        <f t="shared" si="27"/>
        <v>85.7</v>
      </c>
      <c r="U54">
        <f t="shared" si="23"/>
        <v>8</v>
      </c>
      <c r="V54">
        <f t="shared" si="13"/>
        <v>0.66666666666666663</v>
      </c>
    </row>
    <row r="55" spans="2:39">
      <c r="B55" s="10" t="s">
        <v>1894</v>
      </c>
      <c r="C55" s="10"/>
      <c r="D55" s="10"/>
      <c r="E55">
        <f t="shared" si="24"/>
        <v>21.6</v>
      </c>
      <c r="F55">
        <f t="shared" si="25"/>
        <v>60</v>
      </c>
      <c r="G55">
        <f t="shared" si="26"/>
        <v>52.6</v>
      </c>
      <c r="H55">
        <f t="shared" si="27"/>
        <v>71.400000000000006</v>
      </c>
      <c r="U55">
        <f t="shared" si="23"/>
        <v>5</v>
      </c>
      <c r="V55">
        <f t="shared" si="13"/>
        <v>0.41666666666666669</v>
      </c>
    </row>
    <row r="56" spans="2:39">
      <c r="B56" s="10" t="s">
        <v>1895</v>
      </c>
      <c r="C56" s="10"/>
      <c r="D56" s="10"/>
      <c r="E56">
        <f t="shared" si="24"/>
        <v>37.799999999999997</v>
      </c>
      <c r="F56">
        <f t="shared" si="25"/>
        <v>60</v>
      </c>
      <c r="G56">
        <f t="shared" si="26"/>
        <v>68.400000000000006</v>
      </c>
      <c r="H56">
        <f t="shared" si="27"/>
        <v>28.6</v>
      </c>
    </row>
    <row r="60" spans="2:39">
      <c r="D60" t="s">
        <v>1833</v>
      </c>
      <c r="E60" t="s">
        <v>1834</v>
      </c>
    </row>
    <row r="61" spans="2:39">
      <c r="D61" t="s">
        <v>1843</v>
      </c>
    </row>
    <row r="62" spans="2:39">
      <c r="D62" t="s">
        <v>1845</v>
      </c>
      <c r="E62">
        <v>12</v>
      </c>
    </row>
    <row r="63" spans="2:39">
      <c r="D63" s="6" t="s">
        <v>1847</v>
      </c>
      <c r="E63">
        <v>9</v>
      </c>
    </row>
    <row r="64" spans="2:39">
      <c r="D64" s="6" t="s">
        <v>1849</v>
      </c>
      <c r="E64">
        <v>5</v>
      </c>
    </row>
    <row r="65" spans="4:5">
      <c r="D65" s="6" t="s">
        <v>1850</v>
      </c>
      <c r="E65">
        <v>5</v>
      </c>
    </row>
    <row r="66" spans="4:5">
      <c r="D66" s="6" t="s">
        <v>1851</v>
      </c>
      <c r="E66">
        <v>19</v>
      </c>
    </row>
    <row r="68" spans="4:5">
      <c r="D68" t="s">
        <v>1855</v>
      </c>
      <c r="E68" t="s">
        <v>1856</v>
      </c>
    </row>
    <row r="69" spans="4:5">
      <c r="D69" t="s">
        <v>1857</v>
      </c>
      <c r="E69">
        <v>14</v>
      </c>
    </row>
    <row r="70" spans="4:5">
      <c r="D70" t="s">
        <v>1858</v>
      </c>
      <c r="E70">
        <v>18</v>
      </c>
    </row>
    <row r="71" spans="4:5">
      <c r="D71" s="6" t="s">
        <v>1859</v>
      </c>
      <c r="E71">
        <v>11</v>
      </c>
    </row>
    <row r="72" spans="4:5">
      <c r="D72" s="6" t="s">
        <v>1860</v>
      </c>
      <c r="E72">
        <v>9</v>
      </c>
    </row>
    <row r="73" spans="4:5">
      <c r="D73" t="s">
        <v>1861</v>
      </c>
      <c r="E73">
        <v>7</v>
      </c>
    </row>
    <row r="74" spans="4:5">
      <c r="D74" t="s">
        <v>1862</v>
      </c>
      <c r="E74">
        <v>18</v>
      </c>
    </row>
    <row r="76" spans="4:5">
      <c r="D76" t="s">
        <v>1863</v>
      </c>
      <c r="E76" t="s">
        <v>1864</v>
      </c>
    </row>
    <row r="77" spans="4:5">
      <c r="D77" t="s">
        <v>1867</v>
      </c>
      <c r="E77">
        <v>17</v>
      </c>
    </row>
    <row r="78" spans="4:5">
      <c r="D78" t="s">
        <v>1868</v>
      </c>
      <c r="E78">
        <v>12</v>
      </c>
    </row>
    <row r="79" spans="4:5">
      <c r="D79" t="s">
        <v>1869</v>
      </c>
      <c r="E79">
        <v>6</v>
      </c>
    </row>
    <row r="80" spans="4:5">
      <c r="D80" t="s">
        <v>1870</v>
      </c>
      <c r="E80">
        <v>8</v>
      </c>
    </row>
    <row r="81" spans="4:5">
      <c r="D81" t="s">
        <v>1871</v>
      </c>
      <c r="E81">
        <v>13</v>
      </c>
    </row>
    <row r="82" spans="4:5">
      <c r="D82" t="s">
        <v>1872</v>
      </c>
      <c r="E82">
        <v>8</v>
      </c>
    </row>
    <row r="83" spans="4:5">
      <c r="D83" t="s">
        <v>1873</v>
      </c>
      <c r="E83">
        <v>14</v>
      </c>
    </row>
    <row r="84" spans="4:5">
      <c r="D84" t="s">
        <v>1862</v>
      </c>
      <c r="E84">
        <v>18</v>
      </c>
    </row>
  </sheetData>
  <conditionalFormatting sqref="E34:H38">
    <cfRule type="colorScale" priority="5">
      <colorScale>
        <cfvo type="min"/>
        <cfvo type="percentile" val="50"/>
        <cfvo type="max"/>
        <color rgb="FFF8696B"/>
        <color rgb="FFFFEB84"/>
        <color rgb="FF63BE7B"/>
      </colorScale>
    </cfRule>
  </conditionalFormatting>
  <conditionalFormatting sqref="E42:H46">
    <cfRule type="colorScale" priority="4">
      <colorScale>
        <cfvo type="min"/>
        <cfvo type="percentile" val="50"/>
        <cfvo type="max"/>
        <color rgb="FFF8696B"/>
        <color rgb="FFFFEB84"/>
        <color rgb="FF63BE7B"/>
      </colorScale>
    </cfRule>
  </conditionalFormatting>
  <conditionalFormatting sqref="E50:H56">
    <cfRule type="colorScale" priority="3">
      <colorScale>
        <cfvo type="min"/>
        <cfvo type="percentile" val="50"/>
        <cfvo type="max"/>
        <color rgb="FFF8696B"/>
        <color rgb="FFFFEB84"/>
        <color rgb="FF63BE7B"/>
      </colorScale>
    </cfRule>
  </conditionalFormatting>
  <conditionalFormatting sqref="S33:S49">
    <cfRule type="cellIs" dxfId="1" priority="2" operator="lessThan">
      <formula>0.41</formula>
    </cfRule>
  </conditionalFormatting>
  <conditionalFormatting sqref="V33:V55">
    <cfRule type="cellIs" dxfId="0" priority="1" operator="lessThan">
      <formula>0.6</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36843-2C9D-4D6F-BEE7-781EEF92A926}">
  <dimension ref="B2:P89"/>
  <sheetViews>
    <sheetView workbookViewId="0">
      <selection activeCell="B7" sqref="B7"/>
    </sheetView>
  </sheetViews>
  <sheetFormatPr defaultRowHeight="15"/>
  <sheetData>
    <row r="2" spans="2:16" ht="50.25" customHeight="1">
      <c r="B2" s="14" t="s">
        <v>1896</v>
      </c>
      <c r="C2" s="15" t="s">
        <v>1897</v>
      </c>
      <c r="D2" s="15" t="s">
        <v>1898</v>
      </c>
      <c r="E2" s="15" t="s">
        <v>1899</v>
      </c>
      <c r="F2" s="15" t="s">
        <v>1900</v>
      </c>
      <c r="G2" s="16" t="s">
        <v>1901</v>
      </c>
      <c r="H2" s="16" t="s">
        <v>1902</v>
      </c>
      <c r="I2" s="16" t="s">
        <v>1903</v>
      </c>
      <c r="J2" s="15" t="s">
        <v>1904</v>
      </c>
      <c r="K2" s="15" t="s">
        <v>1905</v>
      </c>
      <c r="L2" s="15" t="s">
        <v>1906</v>
      </c>
      <c r="M2" s="15" t="s">
        <v>1907</v>
      </c>
      <c r="N2" s="15" t="s">
        <v>1908</v>
      </c>
      <c r="O2" s="15" t="s">
        <v>1909</v>
      </c>
      <c r="P2" s="17" t="s">
        <v>1910</v>
      </c>
    </row>
    <row r="3" spans="2:16">
      <c r="B3" s="18">
        <v>44817.541122685187</v>
      </c>
      <c r="C3" s="19" t="s">
        <v>1911</v>
      </c>
      <c r="D3" s="19" t="s">
        <v>1912</v>
      </c>
      <c r="E3" s="19" t="s">
        <v>1212</v>
      </c>
      <c r="F3" s="19" t="s">
        <v>1212</v>
      </c>
      <c r="G3" s="19" t="s">
        <v>1913</v>
      </c>
      <c r="H3" s="19" t="s">
        <v>1914</v>
      </c>
      <c r="I3" s="19" t="s">
        <v>1915</v>
      </c>
      <c r="J3" s="19" t="s">
        <v>1911</v>
      </c>
      <c r="K3" s="19" t="s">
        <v>1916</v>
      </c>
      <c r="L3" s="19" t="s">
        <v>1212</v>
      </c>
      <c r="M3" s="19"/>
      <c r="N3" s="19">
        <v>7</v>
      </c>
      <c r="O3" s="19"/>
      <c r="P3" s="20"/>
    </row>
    <row r="4" spans="2:16">
      <c r="B4" s="18">
        <v>44817.541412037041</v>
      </c>
      <c r="C4" s="19" t="s">
        <v>1912</v>
      </c>
      <c r="D4" s="19" t="s">
        <v>1912</v>
      </c>
      <c r="E4" s="19" t="s">
        <v>1212</v>
      </c>
      <c r="F4" s="19"/>
      <c r="G4" s="19" t="s">
        <v>1851</v>
      </c>
      <c r="H4" s="19" t="s">
        <v>1917</v>
      </c>
      <c r="I4" s="19" t="s">
        <v>1862</v>
      </c>
      <c r="J4" s="19" t="s">
        <v>1912</v>
      </c>
      <c r="K4" s="19"/>
      <c r="L4" s="19" t="s">
        <v>1212</v>
      </c>
      <c r="M4" s="19"/>
      <c r="N4" s="19">
        <v>1</v>
      </c>
      <c r="O4" s="19"/>
      <c r="P4" s="20" t="s">
        <v>1918</v>
      </c>
    </row>
    <row r="5" spans="2:16">
      <c r="B5" s="18">
        <v>44817.541875000003</v>
      </c>
      <c r="C5" s="19" t="s">
        <v>1911</v>
      </c>
      <c r="D5" s="19" t="s">
        <v>1912</v>
      </c>
      <c r="E5" s="19" t="s">
        <v>1212</v>
      </c>
      <c r="F5" s="19" t="s">
        <v>1919</v>
      </c>
      <c r="G5" s="19" t="s">
        <v>1851</v>
      </c>
      <c r="H5" s="19" t="s">
        <v>1862</v>
      </c>
      <c r="I5" s="19" t="s">
        <v>1862</v>
      </c>
      <c r="J5" s="19" t="s">
        <v>1912</v>
      </c>
      <c r="K5" s="19" t="s">
        <v>1920</v>
      </c>
      <c r="L5" s="19" t="s">
        <v>1212</v>
      </c>
      <c r="M5" s="19" t="s">
        <v>1920</v>
      </c>
      <c r="N5" s="19">
        <v>1</v>
      </c>
      <c r="O5" s="19" t="s">
        <v>1912</v>
      </c>
      <c r="P5" s="20"/>
    </row>
    <row r="6" spans="2:16">
      <c r="B6" s="18">
        <v>44817.543043981481</v>
      </c>
      <c r="C6" s="19" t="s">
        <v>1911</v>
      </c>
      <c r="D6" s="19" t="s">
        <v>1912</v>
      </c>
      <c r="E6" s="19" t="s">
        <v>1212</v>
      </c>
      <c r="F6" s="19"/>
      <c r="G6" s="19" t="s">
        <v>1921</v>
      </c>
      <c r="H6" s="19" t="s">
        <v>1914</v>
      </c>
      <c r="I6" s="19" t="s">
        <v>1922</v>
      </c>
      <c r="J6" s="19" t="s">
        <v>1912</v>
      </c>
      <c r="K6" s="19"/>
      <c r="L6" s="19" t="s">
        <v>1212</v>
      </c>
      <c r="M6" s="19"/>
      <c r="N6" s="19">
        <v>7</v>
      </c>
      <c r="O6" s="19"/>
      <c r="P6" s="20" t="s">
        <v>1923</v>
      </c>
    </row>
    <row r="7" spans="2:16">
      <c r="B7" s="18">
        <v>44817.54451388889</v>
      </c>
      <c r="C7" s="19" t="s">
        <v>1911</v>
      </c>
      <c r="D7" s="19" t="s">
        <v>1912</v>
      </c>
      <c r="E7" s="19" t="s">
        <v>1212</v>
      </c>
      <c r="F7" s="19"/>
      <c r="G7" s="19" t="s">
        <v>1924</v>
      </c>
      <c r="H7" s="19" t="s">
        <v>1914</v>
      </c>
      <c r="I7" s="19" t="s">
        <v>1925</v>
      </c>
      <c r="J7" s="19" t="s">
        <v>1912</v>
      </c>
      <c r="K7" s="19"/>
      <c r="L7" s="19" t="s">
        <v>1212</v>
      </c>
      <c r="M7" s="19"/>
      <c r="N7" s="19">
        <v>4</v>
      </c>
      <c r="O7" s="19" t="s">
        <v>1926</v>
      </c>
      <c r="P7" s="20"/>
    </row>
    <row r="8" spans="2:16">
      <c r="B8" s="18">
        <v>44817.550115740742</v>
      </c>
      <c r="C8" s="19" t="s">
        <v>1911</v>
      </c>
      <c r="D8" s="19" t="s">
        <v>1911</v>
      </c>
      <c r="E8" s="19" t="s">
        <v>1911</v>
      </c>
      <c r="F8" s="19" t="s">
        <v>1927</v>
      </c>
      <c r="G8" s="19" t="s">
        <v>1928</v>
      </c>
      <c r="H8" s="19" t="s">
        <v>1914</v>
      </c>
      <c r="I8" s="19" t="s">
        <v>1929</v>
      </c>
      <c r="J8" s="19" t="s">
        <v>1911</v>
      </c>
      <c r="K8" s="19" t="s">
        <v>1930</v>
      </c>
      <c r="L8" s="19" t="s">
        <v>1912</v>
      </c>
      <c r="M8" s="19" t="s">
        <v>1931</v>
      </c>
      <c r="N8" s="19">
        <v>8</v>
      </c>
      <c r="O8" s="19"/>
      <c r="P8" s="20"/>
    </row>
    <row r="9" spans="2:16">
      <c r="B9" s="18">
        <v>44817.560231481482</v>
      </c>
      <c r="C9" s="19" t="s">
        <v>1912</v>
      </c>
      <c r="D9" s="19" t="s">
        <v>1912</v>
      </c>
      <c r="E9" s="19" t="s">
        <v>1212</v>
      </c>
      <c r="F9" s="19"/>
      <c r="G9" s="19" t="s">
        <v>1932</v>
      </c>
      <c r="H9" s="19" t="s">
        <v>1933</v>
      </c>
      <c r="I9" s="19" t="s">
        <v>1934</v>
      </c>
      <c r="J9" s="19" t="s">
        <v>1912</v>
      </c>
      <c r="K9" s="19"/>
      <c r="L9" s="19" t="s">
        <v>1912</v>
      </c>
      <c r="M9" s="19"/>
      <c r="N9" s="19">
        <v>4</v>
      </c>
      <c r="O9" s="19"/>
      <c r="P9" s="20"/>
    </row>
    <row r="10" spans="2:16">
      <c r="B10" s="18">
        <v>44817.566793981481</v>
      </c>
      <c r="C10" s="19" t="s">
        <v>1912</v>
      </c>
      <c r="D10" s="19" t="s">
        <v>1911</v>
      </c>
      <c r="E10" s="19" t="s">
        <v>1912</v>
      </c>
      <c r="F10" s="19" t="s">
        <v>1935</v>
      </c>
      <c r="G10" s="19" t="s">
        <v>1936</v>
      </c>
      <c r="H10" s="19" t="s">
        <v>1933</v>
      </c>
      <c r="I10" s="19" t="s">
        <v>1937</v>
      </c>
      <c r="J10" s="19" t="s">
        <v>1911</v>
      </c>
      <c r="K10" s="19" t="s">
        <v>1938</v>
      </c>
      <c r="L10" s="19" t="s">
        <v>1911</v>
      </c>
      <c r="M10" s="19"/>
      <c r="N10" s="19">
        <v>8</v>
      </c>
      <c r="O10" s="19"/>
      <c r="P10" s="20"/>
    </row>
    <row r="11" spans="2:16">
      <c r="B11" s="18">
        <v>44817.570208333331</v>
      </c>
      <c r="C11" s="19" t="s">
        <v>1911</v>
      </c>
      <c r="D11" s="19" t="s">
        <v>1912</v>
      </c>
      <c r="E11" s="19" t="s">
        <v>1212</v>
      </c>
      <c r="F11" s="19" t="s">
        <v>1939</v>
      </c>
      <c r="G11" s="19" t="s">
        <v>1940</v>
      </c>
      <c r="H11" s="19" t="s">
        <v>1862</v>
      </c>
      <c r="I11" s="19" t="s">
        <v>1862</v>
      </c>
      <c r="J11" s="19" t="s">
        <v>1912</v>
      </c>
      <c r="K11" s="19" t="s">
        <v>1941</v>
      </c>
      <c r="L11" s="19" t="s">
        <v>1912</v>
      </c>
      <c r="M11" s="19" t="s">
        <v>1942</v>
      </c>
      <c r="N11" s="19">
        <v>1</v>
      </c>
      <c r="O11" s="19" t="s">
        <v>1943</v>
      </c>
      <c r="P11" s="20" t="s">
        <v>1944</v>
      </c>
    </row>
    <row r="12" spans="2:16">
      <c r="B12" s="18">
        <v>44817.57403935185</v>
      </c>
      <c r="C12" s="19" t="s">
        <v>1912</v>
      </c>
      <c r="D12" s="19" t="s">
        <v>1912</v>
      </c>
      <c r="E12" s="19" t="s">
        <v>1212</v>
      </c>
      <c r="F12" s="19"/>
      <c r="G12" s="19" t="s">
        <v>1851</v>
      </c>
      <c r="H12" s="19" t="s">
        <v>1862</v>
      </c>
      <c r="I12" s="19" t="s">
        <v>1945</v>
      </c>
      <c r="J12" s="19" t="s">
        <v>1912</v>
      </c>
      <c r="K12" s="19" t="s">
        <v>1946</v>
      </c>
      <c r="L12" s="19" t="s">
        <v>1212</v>
      </c>
      <c r="M12" s="19"/>
      <c r="N12" s="19">
        <v>3</v>
      </c>
      <c r="O12" s="19" t="s">
        <v>1947</v>
      </c>
      <c r="P12" s="20" t="s">
        <v>1948</v>
      </c>
    </row>
    <row r="13" spans="2:16">
      <c r="B13" s="18">
        <v>44817.575196759259</v>
      </c>
      <c r="C13" s="19" t="s">
        <v>1912</v>
      </c>
      <c r="D13" s="19" t="s">
        <v>1912</v>
      </c>
      <c r="E13" s="19" t="s">
        <v>1212</v>
      </c>
      <c r="F13" s="19" t="s">
        <v>1949</v>
      </c>
      <c r="G13" s="19" t="s">
        <v>1851</v>
      </c>
      <c r="H13" s="19" t="s">
        <v>1862</v>
      </c>
      <c r="I13" s="19" t="s">
        <v>1862</v>
      </c>
      <c r="J13" s="19" t="s">
        <v>1912</v>
      </c>
      <c r="K13" s="19" t="s">
        <v>1950</v>
      </c>
      <c r="L13" s="19" t="s">
        <v>1212</v>
      </c>
      <c r="M13" s="19" t="s">
        <v>1951</v>
      </c>
      <c r="N13" s="19">
        <v>4</v>
      </c>
      <c r="O13" s="19" t="s">
        <v>1952</v>
      </c>
      <c r="P13" s="20" t="s">
        <v>1953</v>
      </c>
    </row>
    <row r="14" spans="2:16">
      <c r="B14" s="18">
        <v>44817.582430555558</v>
      </c>
      <c r="C14" s="19" t="s">
        <v>1911</v>
      </c>
      <c r="D14" s="19" t="s">
        <v>1912</v>
      </c>
      <c r="E14" s="19" t="s">
        <v>1212</v>
      </c>
      <c r="F14" s="19" t="s">
        <v>1927</v>
      </c>
      <c r="G14" s="19" t="s">
        <v>1851</v>
      </c>
      <c r="H14" s="19" t="s">
        <v>1954</v>
      </c>
      <c r="I14" s="19" t="s">
        <v>1862</v>
      </c>
      <c r="J14" s="19" t="s">
        <v>1912</v>
      </c>
      <c r="K14" s="19"/>
      <c r="L14" s="19" t="s">
        <v>1912</v>
      </c>
      <c r="M14" s="19"/>
      <c r="N14" s="19">
        <v>2</v>
      </c>
      <c r="O14" s="19" t="s">
        <v>1955</v>
      </c>
      <c r="P14" s="20" t="s">
        <v>1956</v>
      </c>
    </row>
    <row r="15" spans="2:16">
      <c r="B15" s="18">
        <v>44817.588958333334</v>
      </c>
      <c r="C15" s="19" t="s">
        <v>1912</v>
      </c>
      <c r="D15" s="19" t="s">
        <v>1912</v>
      </c>
      <c r="E15" s="19" t="s">
        <v>1212</v>
      </c>
      <c r="F15" s="19" t="s">
        <v>1957</v>
      </c>
      <c r="G15" s="19" t="s">
        <v>1932</v>
      </c>
      <c r="H15" s="19" t="s">
        <v>1933</v>
      </c>
      <c r="I15" s="19" t="s">
        <v>1862</v>
      </c>
      <c r="J15" s="19" t="s">
        <v>1912</v>
      </c>
      <c r="K15" s="19"/>
      <c r="L15" s="19" t="s">
        <v>1912</v>
      </c>
      <c r="M15" s="19"/>
      <c r="N15" s="19">
        <v>1</v>
      </c>
      <c r="O15" s="19" t="s">
        <v>1958</v>
      </c>
      <c r="P15" s="20"/>
    </row>
    <row r="16" spans="2:16">
      <c r="B16" s="18">
        <v>44817.593726851854</v>
      </c>
      <c r="C16" s="19" t="s">
        <v>1911</v>
      </c>
      <c r="D16" s="19" t="s">
        <v>1912</v>
      </c>
      <c r="E16" s="19" t="s">
        <v>1212</v>
      </c>
      <c r="F16" s="19" t="s">
        <v>1959</v>
      </c>
      <c r="G16" s="19" t="s">
        <v>1913</v>
      </c>
      <c r="H16" s="19" t="s">
        <v>1933</v>
      </c>
      <c r="I16" s="19" t="s">
        <v>1960</v>
      </c>
      <c r="J16" s="19" t="s">
        <v>1912</v>
      </c>
      <c r="K16" s="19"/>
      <c r="L16" s="19" t="s">
        <v>1912</v>
      </c>
      <c r="M16" s="19"/>
      <c r="N16" s="19">
        <v>6</v>
      </c>
      <c r="O16" s="19"/>
      <c r="P16" s="20" t="s">
        <v>1961</v>
      </c>
    </row>
    <row r="17" spans="2:16">
      <c r="B17" s="18">
        <v>44817.594502314816</v>
      </c>
      <c r="C17" s="19" t="s">
        <v>1911</v>
      </c>
      <c r="D17" s="19" t="s">
        <v>1911</v>
      </c>
      <c r="E17" s="19" t="s">
        <v>1912</v>
      </c>
      <c r="F17" s="19" t="s">
        <v>1962</v>
      </c>
      <c r="G17" s="19" t="s">
        <v>1913</v>
      </c>
      <c r="H17" s="19" t="s">
        <v>1914</v>
      </c>
      <c r="I17" s="19" t="s">
        <v>1915</v>
      </c>
      <c r="J17" s="19" t="s">
        <v>1911</v>
      </c>
      <c r="K17" s="19" t="s">
        <v>1963</v>
      </c>
      <c r="L17" s="19" t="s">
        <v>1912</v>
      </c>
      <c r="M17" s="19"/>
      <c r="N17" s="19">
        <v>8</v>
      </c>
      <c r="O17" s="19"/>
      <c r="P17" s="20" t="s">
        <v>1964</v>
      </c>
    </row>
    <row r="18" spans="2:16">
      <c r="B18" s="18">
        <v>44817.595567129632</v>
      </c>
      <c r="C18" s="19" t="s">
        <v>1911</v>
      </c>
      <c r="D18" s="19" t="s">
        <v>1912</v>
      </c>
      <c r="E18" s="19" t="s">
        <v>1212</v>
      </c>
      <c r="F18" s="19" t="s">
        <v>1212</v>
      </c>
      <c r="G18" s="19" t="s">
        <v>1965</v>
      </c>
      <c r="H18" s="19" t="s">
        <v>1933</v>
      </c>
      <c r="I18" s="19" t="s">
        <v>1966</v>
      </c>
      <c r="J18" s="19" t="s">
        <v>1912</v>
      </c>
      <c r="K18" s="19" t="s">
        <v>1967</v>
      </c>
      <c r="L18" s="19" t="s">
        <v>1212</v>
      </c>
      <c r="M18" s="19"/>
      <c r="N18" s="19">
        <v>4</v>
      </c>
      <c r="O18" s="19"/>
      <c r="P18" s="20"/>
    </row>
    <row r="19" spans="2:16">
      <c r="B19" s="18">
        <v>44817.597118055557</v>
      </c>
      <c r="C19" s="19" t="s">
        <v>1911</v>
      </c>
      <c r="D19" s="19" t="s">
        <v>1912</v>
      </c>
      <c r="E19" s="19" t="s">
        <v>1212</v>
      </c>
      <c r="F19" s="19"/>
      <c r="G19" s="19" t="s">
        <v>1968</v>
      </c>
      <c r="H19" s="19" t="s">
        <v>1969</v>
      </c>
      <c r="I19" s="19" t="s">
        <v>1922</v>
      </c>
      <c r="J19" s="19" t="s">
        <v>1912</v>
      </c>
      <c r="K19" s="19" t="s">
        <v>1970</v>
      </c>
      <c r="L19" s="19" t="s">
        <v>1212</v>
      </c>
      <c r="M19" s="19" t="s">
        <v>1971</v>
      </c>
      <c r="N19" s="19">
        <v>5</v>
      </c>
      <c r="O19" s="19" t="s">
        <v>1972</v>
      </c>
      <c r="P19" s="20"/>
    </row>
    <row r="20" spans="2:16">
      <c r="B20" s="18">
        <v>44817.598298611112</v>
      </c>
      <c r="C20" s="19" t="s">
        <v>1912</v>
      </c>
      <c r="D20" s="19" t="s">
        <v>1912</v>
      </c>
      <c r="E20" s="19" t="s">
        <v>1212</v>
      </c>
      <c r="F20" s="19" t="s">
        <v>1212</v>
      </c>
      <c r="G20" s="19" t="s">
        <v>1973</v>
      </c>
      <c r="H20" s="19" t="s">
        <v>1917</v>
      </c>
      <c r="I20" s="19" t="s">
        <v>1862</v>
      </c>
      <c r="J20" s="19" t="s">
        <v>1912</v>
      </c>
      <c r="K20" s="19" t="s">
        <v>1974</v>
      </c>
      <c r="L20" s="19" t="s">
        <v>1212</v>
      </c>
      <c r="M20" s="19"/>
      <c r="N20" s="19">
        <v>3</v>
      </c>
      <c r="O20" s="19"/>
      <c r="P20" s="20"/>
    </row>
    <row r="21" spans="2:16">
      <c r="B21" s="18">
        <v>44817.599803240744</v>
      </c>
      <c r="C21" s="19" t="s">
        <v>1911</v>
      </c>
      <c r="D21" s="19" t="s">
        <v>1912</v>
      </c>
      <c r="E21" s="19" t="s">
        <v>1212</v>
      </c>
      <c r="F21" s="19" t="s">
        <v>1975</v>
      </c>
      <c r="G21" s="19" t="s">
        <v>1976</v>
      </c>
      <c r="H21" s="19" t="s">
        <v>1914</v>
      </c>
      <c r="I21" s="19" t="s">
        <v>1915</v>
      </c>
      <c r="J21" s="19" t="s">
        <v>1912</v>
      </c>
      <c r="K21" s="19"/>
      <c r="L21" s="19" t="s">
        <v>1212</v>
      </c>
      <c r="M21" s="19"/>
      <c r="N21" s="19">
        <v>6</v>
      </c>
      <c r="O21" s="19"/>
      <c r="P21" s="20"/>
    </row>
    <row r="22" spans="2:16">
      <c r="B22" s="18">
        <v>44817.605173611111</v>
      </c>
      <c r="C22" s="19" t="s">
        <v>1912</v>
      </c>
      <c r="D22" s="19" t="s">
        <v>1912</v>
      </c>
      <c r="E22" s="19" t="s">
        <v>1212</v>
      </c>
      <c r="F22" s="19" t="s">
        <v>1977</v>
      </c>
      <c r="G22" s="19" t="s">
        <v>1978</v>
      </c>
      <c r="H22" s="19" t="s">
        <v>1917</v>
      </c>
      <c r="I22" s="19" t="s">
        <v>1937</v>
      </c>
      <c r="J22" s="19" t="s">
        <v>1912</v>
      </c>
      <c r="K22" s="19" t="s">
        <v>1979</v>
      </c>
      <c r="L22" s="19" t="s">
        <v>1212</v>
      </c>
      <c r="M22" s="19" t="s">
        <v>1980</v>
      </c>
      <c r="N22" s="19">
        <v>5</v>
      </c>
      <c r="O22" s="19" t="s">
        <v>1981</v>
      </c>
      <c r="P22" s="20" t="s">
        <v>1982</v>
      </c>
    </row>
    <row r="23" spans="2:16">
      <c r="B23" s="18">
        <v>44817.607430555552</v>
      </c>
      <c r="C23" s="19" t="s">
        <v>1911</v>
      </c>
      <c r="D23" s="19" t="s">
        <v>1912</v>
      </c>
      <c r="E23" s="19" t="s">
        <v>1212</v>
      </c>
      <c r="F23" s="19" t="s">
        <v>1983</v>
      </c>
      <c r="G23" s="19" t="s">
        <v>1984</v>
      </c>
      <c r="H23" s="19" t="s">
        <v>1914</v>
      </c>
      <c r="I23" s="19" t="s">
        <v>1915</v>
      </c>
      <c r="J23" s="19" t="s">
        <v>1912</v>
      </c>
      <c r="K23" s="19" t="s">
        <v>1985</v>
      </c>
      <c r="L23" s="19" t="s">
        <v>1212</v>
      </c>
      <c r="M23" s="19"/>
      <c r="N23" s="19">
        <v>8</v>
      </c>
      <c r="O23" s="19"/>
      <c r="P23" s="20"/>
    </row>
    <row r="24" spans="2:16">
      <c r="B24" s="18">
        <v>44817.6096875</v>
      </c>
      <c r="C24" s="19" t="s">
        <v>1912</v>
      </c>
      <c r="D24" s="19" t="s">
        <v>1911</v>
      </c>
      <c r="E24" s="19" t="s">
        <v>1912</v>
      </c>
      <c r="F24" s="19" t="s">
        <v>1986</v>
      </c>
      <c r="G24" s="19" t="s">
        <v>1987</v>
      </c>
      <c r="H24" s="19" t="s">
        <v>1988</v>
      </c>
      <c r="I24" s="19" t="s">
        <v>1989</v>
      </c>
      <c r="J24" s="19" t="s">
        <v>1912</v>
      </c>
      <c r="K24" s="19" t="s">
        <v>1990</v>
      </c>
      <c r="L24" s="19" t="s">
        <v>1912</v>
      </c>
      <c r="M24" s="19" t="s">
        <v>1991</v>
      </c>
      <c r="N24" s="19">
        <v>2</v>
      </c>
      <c r="O24" s="19" t="s">
        <v>1992</v>
      </c>
      <c r="P24" s="20" t="s">
        <v>1993</v>
      </c>
    </row>
    <row r="25" spans="2:16">
      <c r="B25" s="18">
        <v>44817.617928240739</v>
      </c>
      <c r="C25" s="19" t="s">
        <v>1911</v>
      </c>
      <c r="D25" s="19" t="s">
        <v>1912</v>
      </c>
      <c r="E25" s="19" t="s">
        <v>1912</v>
      </c>
      <c r="F25" s="19"/>
      <c r="G25" s="19" t="s">
        <v>1994</v>
      </c>
      <c r="H25" s="19" t="s">
        <v>1914</v>
      </c>
      <c r="I25" s="19" t="s">
        <v>1915</v>
      </c>
      <c r="J25" s="19" t="s">
        <v>1912</v>
      </c>
      <c r="K25" s="19"/>
      <c r="L25" s="19" t="s">
        <v>1212</v>
      </c>
      <c r="M25" s="19"/>
      <c r="N25" s="19">
        <v>7</v>
      </c>
      <c r="O25" s="19"/>
      <c r="P25" s="20"/>
    </row>
    <row r="26" spans="2:16">
      <c r="B26" s="18">
        <v>44817.621689814812</v>
      </c>
      <c r="C26" s="19" t="s">
        <v>1911</v>
      </c>
      <c r="D26" s="19" t="s">
        <v>1912</v>
      </c>
      <c r="E26" s="19" t="s">
        <v>1212</v>
      </c>
      <c r="F26" s="19"/>
      <c r="G26" s="19" t="s">
        <v>1913</v>
      </c>
      <c r="H26" s="19" t="s">
        <v>1914</v>
      </c>
      <c r="I26" s="19" t="s">
        <v>1915</v>
      </c>
      <c r="J26" s="19" t="s">
        <v>1911</v>
      </c>
      <c r="K26" s="19" t="s">
        <v>1995</v>
      </c>
      <c r="L26" s="19" t="s">
        <v>1212</v>
      </c>
      <c r="M26" s="19"/>
      <c r="N26" s="19">
        <v>8</v>
      </c>
      <c r="O26" s="19" t="s">
        <v>1996</v>
      </c>
      <c r="P26" s="20"/>
    </row>
    <row r="27" spans="2:16">
      <c r="B27" s="18">
        <v>44817.624513888892</v>
      </c>
      <c r="C27" s="19" t="s">
        <v>1912</v>
      </c>
      <c r="D27" s="19" t="s">
        <v>1912</v>
      </c>
      <c r="E27" s="19" t="s">
        <v>1212</v>
      </c>
      <c r="F27" s="19"/>
      <c r="G27" s="19" t="s">
        <v>1997</v>
      </c>
      <c r="H27" s="19" t="s">
        <v>1914</v>
      </c>
      <c r="I27" s="19" t="s">
        <v>1937</v>
      </c>
      <c r="J27" s="19" t="s">
        <v>1912</v>
      </c>
      <c r="K27" s="19"/>
      <c r="L27" s="19" t="s">
        <v>1212</v>
      </c>
      <c r="M27" s="19"/>
      <c r="N27" s="19">
        <v>4</v>
      </c>
      <c r="O27" s="19"/>
      <c r="P27" s="20"/>
    </row>
    <row r="28" spans="2:16">
      <c r="B28" s="18">
        <v>44817.640555555554</v>
      </c>
      <c r="C28" s="19" t="s">
        <v>1911</v>
      </c>
      <c r="D28" s="19" t="s">
        <v>1912</v>
      </c>
      <c r="E28" s="19" t="s">
        <v>1212</v>
      </c>
      <c r="F28" s="19" t="s">
        <v>1998</v>
      </c>
      <c r="G28" s="19" t="s">
        <v>1999</v>
      </c>
      <c r="H28" s="19" t="s">
        <v>1914</v>
      </c>
      <c r="I28" s="19" t="s">
        <v>2000</v>
      </c>
      <c r="J28" s="19" t="s">
        <v>1911</v>
      </c>
      <c r="K28" s="19"/>
      <c r="L28" s="19" t="s">
        <v>1212</v>
      </c>
      <c r="M28" s="19"/>
      <c r="N28" s="19">
        <v>7</v>
      </c>
      <c r="O28" s="19"/>
      <c r="P28" s="20"/>
    </row>
    <row r="29" spans="2:16">
      <c r="B29" s="18">
        <v>44817.64675925926</v>
      </c>
      <c r="C29" s="19" t="s">
        <v>1911</v>
      </c>
      <c r="D29" s="19" t="s">
        <v>1912</v>
      </c>
      <c r="E29" s="19" t="s">
        <v>1212</v>
      </c>
      <c r="F29" s="19"/>
      <c r="G29" s="19" t="s">
        <v>1913</v>
      </c>
      <c r="H29" s="19" t="s">
        <v>1914</v>
      </c>
      <c r="I29" s="19" t="s">
        <v>1915</v>
      </c>
      <c r="J29" s="19" t="s">
        <v>1912</v>
      </c>
      <c r="K29" s="19" t="s">
        <v>1946</v>
      </c>
      <c r="L29" s="19" t="s">
        <v>1912</v>
      </c>
      <c r="M29" s="19"/>
      <c r="N29" s="19">
        <v>4</v>
      </c>
      <c r="O29" s="19"/>
      <c r="P29" s="20"/>
    </row>
    <row r="30" spans="2:16">
      <c r="B30" s="18">
        <v>44817.651435185187</v>
      </c>
      <c r="C30" s="19" t="s">
        <v>1912</v>
      </c>
      <c r="D30" s="19" t="s">
        <v>1912</v>
      </c>
      <c r="E30" s="19" t="s">
        <v>1212</v>
      </c>
      <c r="F30" s="19" t="s">
        <v>1911</v>
      </c>
      <c r="G30" s="19" t="s">
        <v>1851</v>
      </c>
      <c r="H30" s="19" t="s">
        <v>1862</v>
      </c>
      <c r="I30" s="19" t="s">
        <v>1862</v>
      </c>
      <c r="J30" s="19" t="s">
        <v>1912</v>
      </c>
      <c r="K30" s="19" t="s">
        <v>1927</v>
      </c>
      <c r="L30" s="19" t="s">
        <v>1212</v>
      </c>
      <c r="M30" s="19"/>
      <c r="N30" s="19">
        <v>2</v>
      </c>
      <c r="O30" s="19" t="s">
        <v>2001</v>
      </c>
      <c r="P30" s="20" t="s">
        <v>2002</v>
      </c>
    </row>
    <row r="31" spans="2:16">
      <c r="B31" s="18">
        <v>44817.674513888887</v>
      </c>
      <c r="C31" s="19" t="s">
        <v>1911</v>
      </c>
      <c r="D31" s="19" t="s">
        <v>1912</v>
      </c>
      <c r="E31" s="19" t="s">
        <v>1212</v>
      </c>
      <c r="F31" s="19" t="s">
        <v>2003</v>
      </c>
      <c r="G31" s="19" t="s">
        <v>2004</v>
      </c>
      <c r="H31" s="19" t="s">
        <v>1862</v>
      </c>
      <c r="I31" s="19" t="s">
        <v>1862</v>
      </c>
      <c r="J31" s="19" t="s">
        <v>1912</v>
      </c>
      <c r="K31" s="19"/>
      <c r="L31" s="19" t="s">
        <v>1912</v>
      </c>
      <c r="M31" s="19"/>
      <c r="N31" s="19">
        <v>2</v>
      </c>
      <c r="O31" s="19"/>
      <c r="P31" s="20"/>
    </row>
    <row r="32" spans="2:16">
      <c r="B32" s="18">
        <v>44818.28974537037</v>
      </c>
      <c r="C32" s="19" t="s">
        <v>1912</v>
      </c>
      <c r="D32" s="19" t="s">
        <v>1911</v>
      </c>
      <c r="E32" s="19" t="s">
        <v>1912</v>
      </c>
      <c r="F32" s="19" t="s">
        <v>2005</v>
      </c>
      <c r="G32" s="19" t="s">
        <v>1913</v>
      </c>
      <c r="H32" s="19" t="s">
        <v>1914</v>
      </c>
      <c r="I32" s="19" t="s">
        <v>2006</v>
      </c>
      <c r="J32" s="19" t="s">
        <v>1911</v>
      </c>
      <c r="K32" s="19" t="s">
        <v>2007</v>
      </c>
      <c r="L32" s="19" t="s">
        <v>1911</v>
      </c>
      <c r="M32" s="19"/>
      <c r="N32" s="19">
        <v>6</v>
      </c>
      <c r="O32" s="19"/>
      <c r="P32" s="20"/>
    </row>
    <row r="33" spans="2:16">
      <c r="B33" s="18">
        <v>44818.345393518517</v>
      </c>
      <c r="C33" s="19" t="s">
        <v>1911</v>
      </c>
      <c r="D33" s="19" t="s">
        <v>1912</v>
      </c>
      <c r="E33" s="19" t="s">
        <v>1212</v>
      </c>
      <c r="F33" s="19"/>
      <c r="G33" s="19" t="s">
        <v>1913</v>
      </c>
      <c r="H33" s="19" t="s">
        <v>1914</v>
      </c>
      <c r="I33" s="19" t="s">
        <v>1915</v>
      </c>
      <c r="J33" s="19" t="s">
        <v>1912</v>
      </c>
      <c r="K33" s="19" t="s">
        <v>2008</v>
      </c>
      <c r="L33" s="19" t="s">
        <v>1212</v>
      </c>
      <c r="M33" s="19"/>
      <c r="N33" s="19">
        <v>10</v>
      </c>
      <c r="O33" s="19"/>
      <c r="P33" s="20"/>
    </row>
    <row r="34" spans="2:16">
      <c r="B34" s="18">
        <v>44818.367569444446</v>
      </c>
      <c r="C34" s="19" t="s">
        <v>1911</v>
      </c>
      <c r="D34" s="19" t="s">
        <v>1912</v>
      </c>
      <c r="E34" s="19" t="s">
        <v>1212</v>
      </c>
      <c r="F34" s="19"/>
      <c r="G34" s="19" t="s">
        <v>1851</v>
      </c>
      <c r="H34" s="19" t="s">
        <v>1862</v>
      </c>
      <c r="I34" s="19" t="s">
        <v>1862</v>
      </c>
      <c r="J34" s="19" t="s">
        <v>1912</v>
      </c>
      <c r="K34" s="19"/>
      <c r="L34" s="19" t="s">
        <v>1212</v>
      </c>
      <c r="M34" s="19"/>
      <c r="N34" s="19">
        <v>1</v>
      </c>
      <c r="O34" s="19" t="s">
        <v>2009</v>
      </c>
      <c r="P34" s="20" t="s">
        <v>2010</v>
      </c>
    </row>
    <row r="35" spans="2:16">
      <c r="B35" s="18">
        <v>44818.418912037036</v>
      </c>
      <c r="C35" s="19" t="s">
        <v>1912</v>
      </c>
      <c r="D35" s="19" t="s">
        <v>1912</v>
      </c>
      <c r="E35" s="19" t="s">
        <v>1212</v>
      </c>
      <c r="F35" s="19"/>
      <c r="G35" s="19" t="s">
        <v>1999</v>
      </c>
      <c r="H35" s="19" t="s">
        <v>1914</v>
      </c>
      <c r="I35" s="19" t="s">
        <v>1966</v>
      </c>
      <c r="J35" s="19" t="s">
        <v>1912</v>
      </c>
      <c r="K35" s="19"/>
      <c r="L35" s="19" t="s">
        <v>1212</v>
      </c>
      <c r="M35" s="19" t="s">
        <v>2011</v>
      </c>
      <c r="N35" s="19">
        <v>2</v>
      </c>
      <c r="O35" s="19" t="s">
        <v>2012</v>
      </c>
      <c r="P35" s="20" t="s">
        <v>2013</v>
      </c>
    </row>
    <row r="36" spans="2:16">
      <c r="B36" s="18">
        <v>44818.556504629632</v>
      </c>
      <c r="C36" s="19" t="s">
        <v>1912</v>
      </c>
      <c r="D36" s="19" t="s">
        <v>1912</v>
      </c>
      <c r="E36" s="19" t="s">
        <v>1212</v>
      </c>
      <c r="F36" s="19"/>
      <c r="G36" s="19" t="s">
        <v>2014</v>
      </c>
      <c r="H36" s="19" t="s">
        <v>1857</v>
      </c>
      <c r="I36" s="19" t="s">
        <v>1867</v>
      </c>
      <c r="J36" s="19" t="s">
        <v>1912</v>
      </c>
      <c r="K36" s="19" t="s">
        <v>1212</v>
      </c>
      <c r="L36" s="19" t="s">
        <v>1212</v>
      </c>
      <c r="M36" s="19"/>
      <c r="N36" s="19">
        <v>1</v>
      </c>
      <c r="O36" s="19" t="s">
        <v>1212</v>
      </c>
      <c r="P36" s="20" t="s">
        <v>2015</v>
      </c>
    </row>
    <row r="37" spans="2:16">
      <c r="B37" s="18">
        <v>44818.691516203704</v>
      </c>
      <c r="C37" s="19" t="s">
        <v>1911</v>
      </c>
      <c r="D37" s="19" t="s">
        <v>1912</v>
      </c>
      <c r="E37" s="19" t="s">
        <v>1212</v>
      </c>
      <c r="F37" s="19"/>
      <c r="G37" s="19" t="s">
        <v>1851</v>
      </c>
      <c r="H37" s="19" t="s">
        <v>1917</v>
      </c>
      <c r="I37" s="19" t="s">
        <v>1862</v>
      </c>
      <c r="J37" s="19" t="s">
        <v>1912</v>
      </c>
      <c r="K37" s="19"/>
      <c r="L37" s="19" t="s">
        <v>1212</v>
      </c>
      <c r="M37" s="19"/>
      <c r="N37" s="19">
        <v>4</v>
      </c>
      <c r="O37" s="19"/>
      <c r="P37" s="20"/>
    </row>
    <row r="38" spans="2:16">
      <c r="B38" s="18">
        <v>44818.696284722224</v>
      </c>
      <c r="C38" s="19" t="s">
        <v>1912</v>
      </c>
      <c r="D38" s="19" t="s">
        <v>1912</v>
      </c>
      <c r="E38" s="19" t="s">
        <v>1912</v>
      </c>
      <c r="F38" s="19" t="s">
        <v>2016</v>
      </c>
      <c r="G38" s="19" t="s">
        <v>2017</v>
      </c>
      <c r="H38" s="19" t="s">
        <v>2018</v>
      </c>
      <c r="I38" s="19" t="s">
        <v>2019</v>
      </c>
      <c r="J38" s="19" t="s">
        <v>1912</v>
      </c>
      <c r="K38" s="19" t="s">
        <v>1946</v>
      </c>
      <c r="L38" s="19" t="s">
        <v>1212</v>
      </c>
      <c r="M38" s="19"/>
      <c r="N38" s="19">
        <v>3</v>
      </c>
      <c r="O38" s="19" t="s">
        <v>2020</v>
      </c>
      <c r="P38" s="20" t="s">
        <v>2021</v>
      </c>
    </row>
    <row r="39" spans="2:16">
      <c r="B39" s="18">
        <v>44818.705659722225</v>
      </c>
      <c r="C39" s="19" t="s">
        <v>1912</v>
      </c>
      <c r="D39" s="19" t="s">
        <v>1912</v>
      </c>
      <c r="E39" s="19" t="s">
        <v>1212</v>
      </c>
      <c r="F39" s="19"/>
      <c r="G39" s="19" t="s">
        <v>1851</v>
      </c>
      <c r="H39" s="19" t="s">
        <v>1862</v>
      </c>
      <c r="I39" s="19" t="s">
        <v>1862</v>
      </c>
      <c r="J39" s="19" t="s">
        <v>1912</v>
      </c>
      <c r="K39" s="19"/>
      <c r="L39" s="19" t="s">
        <v>1212</v>
      </c>
      <c r="M39" s="19"/>
      <c r="N39" s="19">
        <v>9</v>
      </c>
      <c r="O39" s="19"/>
      <c r="P39" s="20"/>
    </row>
    <row r="40" spans="2:16">
      <c r="B40" s="18">
        <v>44818.705787037034</v>
      </c>
      <c r="C40" s="19" t="s">
        <v>1911</v>
      </c>
      <c r="D40" s="19" t="s">
        <v>1912</v>
      </c>
      <c r="E40" s="19" t="s">
        <v>1212</v>
      </c>
      <c r="F40" s="19"/>
      <c r="G40" s="19" t="s">
        <v>1913</v>
      </c>
      <c r="H40" s="19" t="s">
        <v>1914</v>
      </c>
      <c r="I40" s="19" t="s">
        <v>2022</v>
      </c>
      <c r="J40" s="19" t="s">
        <v>1912</v>
      </c>
      <c r="K40" s="19" t="s">
        <v>2023</v>
      </c>
      <c r="L40" s="19" t="s">
        <v>1912</v>
      </c>
      <c r="M40" s="19"/>
      <c r="N40" s="19">
        <v>7</v>
      </c>
      <c r="O40" s="19" t="s">
        <v>2024</v>
      </c>
      <c r="P40" s="20" t="s">
        <v>2025</v>
      </c>
    </row>
    <row r="41" spans="2:16">
      <c r="B41" s="18">
        <v>44818.706516203703</v>
      </c>
      <c r="C41" s="19" t="s">
        <v>1911</v>
      </c>
      <c r="D41" s="19" t="s">
        <v>1912</v>
      </c>
      <c r="E41" s="19" t="s">
        <v>1212</v>
      </c>
      <c r="F41" s="19"/>
      <c r="G41" s="19" t="s">
        <v>1924</v>
      </c>
      <c r="H41" s="19" t="s">
        <v>1933</v>
      </c>
      <c r="I41" s="19" t="s">
        <v>2006</v>
      </c>
      <c r="J41" s="19" t="s">
        <v>1912</v>
      </c>
      <c r="K41" s="19" t="s">
        <v>2026</v>
      </c>
      <c r="L41" s="19" t="s">
        <v>1212</v>
      </c>
      <c r="M41" s="19"/>
      <c r="N41" s="19">
        <v>6</v>
      </c>
      <c r="O41" s="19"/>
      <c r="P41" s="20" t="s">
        <v>2027</v>
      </c>
    </row>
    <row r="42" spans="2:16">
      <c r="B42" s="18">
        <v>44818.709027777775</v>
      </c>
      <c r="C42" s="19" t="s">
        <v>1911</v>
      </c>
      <c r="D42" s="19" t="s">
        <v>1911</v>
      </c>
      <c r="E42" s="19" t="s">
        <v>1912</v>
      </c>
      <c r="F42" s="19" t="s">
        <v>2028</v>
      </c>
      <c r="G42" s="19" t="s">
        <v>2014</v>
      </c>
      <c r="H42" s="19" t="s">
        <v>1917</v>
      </c>
      <c r="I42" s="19" t="s">
        <v>1871</v>
      </c>
      <c r="J42" s="19" t="s">
        <v>1912</v>
      </c>
      <c r="K42" s="19"/>
      <c r="L42" s="19" t="s">
        <v>1911</v>
      </c>
      <c r="M42" s="19"/>
      <c r="N42" s="19">
        <v>6</v>
      </c>
      <c r="O42" s="19"/>
      <c r="P42" s="20"/>
    </row>
    <row r="43" spans="2:16">
      <c r="B43" s="18">
        <v>44818.723611111112</v>
      </c>
      <c r="C43" s="19" t="s">
        <v>1911</v>
      </c>
      <c r="D43" s="19" t="s">
        <v>1911</v>
      </c>
      <c r="E43" s="19" t="s">
        <v>1212</v>
      </c>
      <c r="F43" s="19" t="s">
        <v>2029</v>
      </c>
      <c r="G43" s="19" t="s">
        <v>1913</v>
      </c>
      <c r="H43" s="19" t="s">
        <v>1914</v>
      </c>
      <c r="I43" s="19" t="s">
        <v>1929</v>
      </c>
      <c r="J43" s="19" t="s">
        <v>1912</v>
      </c>
      <c r="K43" s="19" t="s">
        <v>2030</v>
      </c>
      <c r="L43" s="19" t="s">
        <v>1912</v>
      </c>
      <c r="M43" s="19"/>
      <c r="N43" s="19">
        <v>8</v>
      </c>
      <c r="O43" s="19" t="s">
        <v>2031</v>
      </c>
      <c r="P43" s="20"/>
    </row>
    <row r="44" spans="2:16">
      <c r="B44" s="18">
        <v>44819.316863425927</v>
      </c>
      <c r="C44" s="19" t="s">
        <v>1912</v>
      </c>
      <c r="D44" s="19" t="s">
        <v>1911</v>
      </c>
      <c r="E44" s="19" t="s">
        <v>1912</v>
      </c>
      <c r="F44" s="19" t="s">
        <v>2032</v>
      </c>
      <c r="G44" s="19" t="s">
        <v>1924</v>
      </c>
      <c r="H44" s="19" t="s">
        <v>1914</v>
      </c>
      <c r="I44" s="19" t="s">
        <v>2033</v>
      </c>
      <c r="J44" s="19" t="s">
        <v>1911</v>
      </c>
      <c r="K44" s="19" t="s">
        <v>2034</v>
      </c>
      <c r="L44" s="19" t="s">
        <v>1911</v>
      </c>
      <c r="M44" s="19"/>
      <c r="N44" s="19">
        <v>10</v>
      </c>
      <c r="O44" s="19"/>
      <c r="P44" s="20"/>
    </row>
    <row r="45" spans="2:16">
      <c r="B45" s="18">
        <v>44819.353356481479</v>
      </c>
      <c r="C45" s="19" t="s">
        <v>1911</v>
      </c>
      <c r="D45" s="19" t="s">
        <v>1912</v>
      </c>
      <c r="E45" s="19" t="s">
        <v>1212</v>
      </c>
      <c r="F45" s="19" t="s">
        <v>2035</v>
      </c>
      <c r="G45" s="19" t="s">
        <v>1851</v>
      </c>
      <c r="H45" s="19" t="s">
        <v>1862</v>
      </c>
      <c r="I45" s="19" t="s">
        <v>1862</v>
      </c>
      <c r="J45" s="19" t="s">
        <v>1912</v>
      </c>
      <c r="K45" s="19" t="s">
        <v>2036</v>
      </c>
      <c r="L45" s="19" t="s">
        <v>1912</v>
      </c>
      <c r="M45" s="19"/>
      <c r="N45" s="19">
        <v>3</v>
      </c>
      <c r="O45" s="19"/>
      <c r="P45" s="20"/>
    </row>
    <row r="46" spans="2:16">
      <c r="B46" s="18">
        <v>44819.357071759259</v>
      </c>
      <c r="C46" s="19" t="s">
        <v>1911</v>
      </c>
      <c r="D46" s="19" t="s">
        <v>1912</v>
      </c>
      <c r="E46" s="19" t="s">
        <v>1212</v>
      </c>
      <c r="F46" s="19"/>
      <c r="G46" s="19" t="s">
        <v>1851</v>
      </c>
      <c r="H46" s="19" t="s">
        <v>2037</v>
      </c>
      <c r="I46" s="19" t="s">
        <v>1862</v>
      </c>
      <c r="J46" s="19" t="s">
        <v>1912</v>
      </c>
      <c r="K46" s="19"/>
      <c r="L46" s="19" t="s">
        <v>1212</v>
      </c>
      <c r="M46" s="19"/>
      <c r="N46" s="19">
        <v>4</v>
      </c>
      <c r="O46" s="19"/>
      <c r="P46" s="20"/>
    </row>
    <row r="47" spans="2:16">
      <c r="B47" s="18">
        <v>44819.370370370372</v>
      </c>
      <c r="C47" s="19" t="s">
        <v>1912</v>
      </c>
      <c r="D47" s="19" t="s">
        <v>1911</v>
      </c>
      <c r="E47" s="19" t="s">
        <v>1912</v>
      </c>
      <c r="F47" s="19" t="s">
        <v>1927</v>
      </c>
      <c r="G47" s="19" t="s">
        <v>1913</v>
      </c>
      <c r="H47" s="19" t="s">
        <v>1914</v>
      </c>
      <c r="I47" s="19" t="s">
        <v>1915</v>
      </c>
      <c r="J47" s="19" t="s">
        <v>1911</v>
      </c>
      <c r="K47" s="19" t="s">
        <v>2038</v>
      </c>
      <c r="L47" s="19" t="s">
        <v>1911</v>
      </c>
      <c r="M47" s="19"/>
      <c r="N47" s="19">
        <v>7</v>
      </c>
      <c r="O47" s="19"/>
      <c r="P47" s="20"/>
    </row>
    <row r="48" spans="2:16">
      <c r="B48" s="18">
        <v>44819.373333333337</v>
      </c>
      <c r="C48" s="19" t="s">
        <v>1912</v>
      </c>
      <c r="D48" s="19" t="s">
        <v>1912</v>
      </c>
      <c r="E48" s="19" t="s">
        <v>1212</v>
      </c>
      <c r="F48" s="19" t="s">
        <v>1957</v>
      </c>
      <c r="G48" s="19" t="s">
        <v>1851</v>
      </c>
      <c r="H48" s="19" t="s">
        <v>2039</v>
      </c>
      <c r="I48" s="19" t="s">
        <v>2040</v>
      </c>
      <c r="J48" s="19" t="s">
        <v>1912</v>
      </c>
      <c r="K48" s="19" t="s">
        <v>1957</v>
      </c>
      <c r="L48" s="19" t="s">
        <v>1212</v>
      </c>
      <c r="M48" s="19"/>
      <c r="N48" s="19">
        <v>5</v>
      </c>
      <c r="O48" s="19"/>
      <c r="P48" s="20" t="s">
        <v>2041</v>
      </c>
    </row>
    <row r="49" spans="2:16">
      <c r="B49" s="18">
        <v>44819.389479166668</v>
      </c>
      <c r="C49" s="19" t="s">
        <v>1911</v>
      </c>
      <c r="D49" s="19" t="s">
        <v>1912</v>
      </c>
      <c r="E49" s="19" t="s">
        <v>1212</v>
      </c>
      <c r="F49" s="19"/>
      <c r="G49" s="19" t="s">
        <v>1913</v>
      </c>
      <c r="H49" s="19" t="s">
        <v>1914</v>
      </c>
      <c r="I49" s="19" t="s">
        <v>1862</v>
      </c>
      <c r="J49" s="19" t="s">
        <v>1912</v>
      </c>
      <c r="K49" s="19" t="s">
        <v>2042</v>
      </c>
      <c r="L49" s="19" t="s">
        <v>1212</v>
      </c>
      <c r="M49" s="19"/>
      <c r="N49" s="19">
        <v>3</v>
      </c>
      <c r="O49" s="19" t="s">
        <v>2043</v>
      </c>
      <c r="P49" s="20"/>
    </row>
    <row r="50" spans="2:16">
      <c r="B50" s="18">
        <v>44819.395960648151</v>
      </c>
      <c r="C50" s="19" t="s">
        <v>1911</v>
      </c>
      <c r="D50" s="19" t="s">
        <v>1912</v>
      </c>
      <c r="E50" s="19" t="s">
        <v>1212</v>
      </c>
      <c r="F50" s="19"/>
      <c r="G50" s="19" t="s">
        <v>2044</v>
      </c>
      <c r="H50" s="19" t="s">
        <v>1933</v>
      </c>
      <c r="I50" s="19" t="s">
        <v>2045</v>
      </c>
      <c r="J50" s="19" t="s">
        <v>1912</v>
      </c>
      <c r="K50" s="19" t="s">
        <v>2046</v>
      </c>
      <c r="L50" s="19" t="s">
        <v>1912</v>
      </c>
      <c r="M50" s="19" t="s">
        <v>2047</v>
      </c>
      <c r="N50" s="19">
        <v>6</v>
      </c>
      <c r="O50" s="19" t="s">
        <v>2048</v>
      </c>
      <c r="P50" s="20"/>
    </row>
    <row r="51" spans="2:16">
      <c r="B51" s="18">
        <v>44819.40253472222</v>
      </c>
      <c r="C51" s="19" t="s">
        <v>1912</v>
      </c>
      <c r="D51" s="19" t="s">
        <v>1912</v>
      </c>
      <c r="E51" s="19" t="s">
        <v>1212</v>
      </c>
      <c r="F51" s="19" t="s">
        <v>2049</v>
      </c>
      <c r="G51" s="19" t="s">
        <v>1851</v>
      </c>
      <c r="H51" s="19" t="s">
        <v>1862</v>
      </c>
      <c r="I51" s="19" t="s">
        <v>1862</v>
      </c>
      <c r="J51" s="19" t="s">
        <v>1912</v>
      </c>
      <c r="K51" s="19"/>
      <c r="L51" s="19" t="s">
        <v>1912</v>
      </c>
      <c r="M51" s="19"/>
      <c r="N51" s="19">
        <v>1</v>
      </c>
      <c r="O51" s="19" t="s">
        <v>2050</v>
      </c>
      <c r="P51" s="20" t="s">
        <v>2051</v>
      </c>
    </row>
    <row r="52" spans="2:16">
      <c r="B52" s="18">
        <v>44819.410081018519</v>
      </c>
      <c r="C52" s="19" t="s">
        <v>1912</v>
      </c>
      <c r="D52" s="19" t="s">
        <v>1912</v>
      </c>
      <c r="E52" s="19" t="s">
        <v>1212</v>
      </c>
      <c r="F52" s="19" t="s">
        <v>2052</v>
      </c>
      <c r="G52" s="19" t="s">
        <v>1999</v>
      </c>
      <c r="H52" s="19" t="s">
        <v>1914</v>
      </c>
      <c r="I52" s="19" t="s">
        <v>1915</v>
      </c>
      <c r="J52" s="19" t="s">
        <v>1911</v>
      </c>
      <c r="K52" s="19" t="s">
        <v>2053</v>
      </c>
      <c r="L52" s="19" t="s">
        <v>1911</v>
      </c>
      <c r="M52" s="19"/>
      <c r="N52" s="19">
        <v>8</v>
      </c>
      <c r="O52" s="19" t="s">
        <v>2054</v>
      </c>
      <c r="P52" s="20"/>
    </row>
    <row r="53" spans="2:16">
      <c r="B53" s="18">
        <v>44819.418078703704</v>
      </c>
      <c r="C53" s="19" t="s">
        <v>1911</v>
      </c>
      <c r="D53" s="19" t="s">
        <v>1912</v>
      </c>
      <c r="E53" s="19" t="s">
        <v>1212</v>
      </c>
      <c r="F53" s="19" t="s">
        <v>1212</v>
      </c>
      <c r="G53" s="19" t="s">
        <v>1984</v>
      </c>
      <c r="H53" s="19" t="s">
        <v>1914</v>
      </c>
      <c r="I53" s="19" t="s">
        <v>1922</v>
      </c>
      <c r="J53" s="19" t="s">
        <v>1912</v>
      </c>
      <c r="K53" s="19" t="s">
        <v>1212</v>
      </c>
      <c r="L53" s="19" t="s">
        <v>1212</v>
      </c>
      <c r="M53" s="19" t="s">
        <v>2055</v>
      </c>
      <c r="N53" s="19">
        <v>7</v>
      </c>
      <c r="O53" s="19" t="s">
        <v>1212</v>
      </c>
      <c r="P53" s="20" t="s">
        <v>1212</v>
      </c>
    </row>
    <row r="54" spans="2:16">
      <c r="B54" s="18">
        <v>44819.43372685185</v>
      </c>
      <c r="C54" s="19" t="s">
        <v>1911</v>
      </c>
      <c r="D54" s="19" t="s">
        <v>1911</v>
      </c>
      <c r="E54" s="19" t="s">
        <v>1912</v>
      </c>
      <c r="F54" s="19" t="s">
        <v>2056</v>
      </c>
      <c r="G54" s="19" t="s">
        <v>1999</v>
      </c>
      <c r="H54" s="19" t="s">
        <v>1857</v>
      </c>
      <c r="I54" s="19" t="s">
        <v>1867</v>
      </c>
      <c r="J54" s="19" t="s">
        <v>1911</v>
      </c>
      <c r="K54" s="19"/>
      <c r="L54" s="19" t="s">
        <v>1911</v>
      </c>
      <c r="M54" s="19"/>
      <c r="N54" s="19">
        <v>10</v>
      </c>
      <c r="O54" s="19" t="s">
        <v>2057</v>
      </c>
      <c r="P54" s="20"/>
    </row>
    <row r="55" spans="2:16">
      <c r="B55" s="18">
        <v>44819.434282407405</v>
      </c>
      <c r="C55" s="19" t="s">
        <v>1912</v>
      </c>
      <c r="D55" s="19" t="s">
        <v>1912</v>
      </c>
      <c r="E55" s="19" t="s">
        <v>1212</v>
      </c>
      <c r="F55" s="19"/>
      <c r="G55" s="19" t="s">
        <v>1851</v>
      </c>
      <c r="H55" s="19" t="s">
        <v>1862</v>
      </c>
      <c r="I55" s="19" t="s">
        <v>1862</v>
      </c>
      <c r="J55" s="19" t="s">
        <v>1912</v>
      </c>
      <c r="K55" s="19"/>
      <c r="L55" s="19" t="s">
        <v>1912</v>
      </c>
      <c r="M55" s="19"/>
      <c r="N55" s="19">
        <v>1</v>
      </c>
      <c r="O55" s="19"/>
      <c r="P55" s="20"/>
    </row>
    <row r="56" spans="2:16">
      <c r="B56" s="18">
        <v>44819.450231481482</v>
      </c>
      <c r="C56" s="19" t="s">
        <v>1911</v>
      </c>
      <c r="D56" s="19" t="s">
        <v>1912</v>
      </c>
      <c r="E56" s="19" t="s">
        <v>1212</v>
      </c>
      <c r="F56" s="19"/>
      <c r="G56" s="19" t="s">
        <v>1913</v>
      </c>
      <c r="H56" s="19" t="s">
        <v>1914</v>
      </c>
      <c r="I56" s="19" t="s">
        <v>1915</v>
      </c>
      <c r="J56" s="19" t="s">
        <v>1911</v>
      </c>
      <c r="K56" s="19" t="s">
        <v>2058</v>
      </c>
      <c r="L56" s="19" t="s">
        <v>1912</v>
      </c>
      <c r="M56" s="19"/>
      <c r="N56" s="19">
        <v>8</v>
      </c>
      <c r="O56" s="19" t="s">
        <v>2059</v>
      </c>
      <c r="P56" s="20"/>
    </row>
    <row r="57" spans="2:16">
      <c r="B57" s="18">
        <v>44819.461354166669</v>
      </c>
      <c r="C57" s="19" t="s">
        <v>1911</v>
      </c>
      <c r="D57" s="19" t="s">
        <v>1911</v>
      </c>
      <c r="E57" s="19" t="s">
        <v>1911</v>
      </c>
      <c r="F57" s="19" t="s">
        <v>2060</v>
      </c>
      <c r="G57" s="19" t="s">
        <v>2061</v>
      </c>
      <c r="H57" s="19" t="s">
        <v>2062</v>
      </c>
      <c r="I57" s="19" t="s">
        <v>2063</v>
      </c>
      <c r="J57" s="19" t="s">
        <v>1912</v>
      </c>
      <c r="K57" s="19"/>
      <c r="L57" s="19" t="s">
        <v>1911</v>
      </c>
      <c r="M57" s="19"/>
      <c r="N57" s="19">
        <v>6</v>
      </c>
      <c r="O57" s="19" t="s">
        <v>2064</v>
      </c>
      <c r="P57" s="20"/>
    </row>
    <row r="58" spans="2:16">
      <c r="B58" s="18">
        <v>44819.537581018521</v>
      </c>
      <c r="C58" s="19" t="s">
        <v>1911</v>
      </c>
      <c r="D58" s="19" t="s">
        <v>1912</v>
      </c>
      <c r="E58" s="19" t="s">
        <v>1212</v>
      </c>
      <c r="F58" s="19"/>
      <c r="G58" s="19" t="s">
        <v>1984</v>
      </c>
      <c r="H58" s="19" t="s">
        <v>2065</v>
      </c>
      <c r="I58" s="19" t="s">
        <v>1937</v>
      </c>
      <c r="J58" s="19" t="s">
        <v>1912</v>
      </c>
      <c r="K58" s="19" t="s">
        <v>2066</v>
      </c>
      <c r="L58" s="19" t="s">
        <v>1911</v>
      </c>
      <c r="M58" s="19"/>
      <c r="N58" s="19">
        <v>7</v>
      </c>
      <c r="O58" s="19"/>
      <c r="P58" s="20"/>
    </row>
    <row r="59" spans="2:16">
      <c r="B59" s="18">
        <v>44819.542962962965</v>
      </c>
      <c r="C59" s="19" t="s">
        <v>1912</v>
      </c>
      <c r="D59" s="19" t="s">
        <v>1912</v>
      </c>
      <c r="E59" s="19" t="s">
        <v>1212</v>
      </c>
      <c r="F59" s="19" t="s">
        <v>1911</v>
      </c>
      <c r="G59" s="19" t="s">
        <v>1987</v>
      </c>
      <c r="H59" s="19" t="s">
        <v>1862</v>
      </c>
      <c r="I59" s="19" t="s">
        <v>1862</v>
      </c>
      <c r="J59" s="19" t="s">
        <v>1912</v>
      </c>
      <c r="K59" s="19" t="s">
        <v>2046</v>
      </c>
      <c r="L59" s="19" t="s">
        <v>1912</v>
      </c>
      <c r="M59" s="19" t="s">
        <v>2067</v>
      </c>
      <c r="N59" s="19">
        <v>2</v>
      </c>
      <c r="O59" s="19" t="s">
        <v>2068</v>
      </c>
      <c r="P59" s="20" t="s">
        <v>2069</v>
      </c>
    </row>
    <row r="60" spans="2:16">
      <c r="B60" s="18">
        <v>44820.415335648147</v>
      </c>
      <c r="C60" s="19" t="s">
        <v>1912</v>
      </c>
      <c r="D60" s="19" t="s">
        <v>1912</v>
      </c>
      <c r="E60" s="19" t="s">
        <v>1912</v>
      </c>
      <c r="F60" s="19" t="s">
        <v>1927</v>
      </c>
      <c r="G60" s="19" t="s">
        <v>2044</v>
      </c>
      <c r="H60" s="19" t="s">
        <v>1917</v>
      </c>
      <c r="I60" s="19" t="s">
        <v>2040</v>
      </c>
      <c r="J60" s="19" t="s">
        <v>1912</v>
      </c>
      <c r="K60" s="19" t="s">
        <v>2070</v>
      </c>
      <c r="L60" s="19" t="s">
        <v>1912</v>
      </c>
      <c r="M60" s="19"/>
      <c r="N60" s="19">
        <v>1</v>
      </c>
      <c r="O60" s="19" t="s">
        <v>2071</v>
      </c>
      <c r="P60" s="20" t="s">
        <v>2072</v>
      </c>
    </row>
    <row r="61" spans="2:16">
      <c r="B61" s="18">
        <v>44820.449641203704</v>
      </c>
      <c r="C61" s="19" t="s">
        <v>1912</v>
      </c>
      <c r="D61" s="19" t="s">
        <v>1912</v>
      </c>
      <c r="E61" s="19" t="s">
        <v>1212</v>
      </c>
      <c r="F61" s="19"/>
      <c r="G61" s="19" t="s">
        <v>1851</v>
      </c>
      <c r="H61" s="19" t="s">
        <v>1862</v>
      </c>
      <c r="I61" s="19" t="s">
        <v>1966</v>
      </c>
      <c r="J61" s="19" t="s">
        <v>1912</v>
      </c>
      <c r="K61" s="19"/>
      <c r="L61" s="19" t="s">
        <v>1212</v>
      </c>
      <c r="M61" s="19"/>
      <c r="N61" s="19">
        <v>2</v>
      </c>
      <c r="O61" s="19"/>
      <c r="P61" s="20"/>
    </row>
    <row r="62" spans="2:16">
      <c r="B62" s="18">
        <v>44821.328136574077</v>
      </c>
      <c r="C62" s="19" t="s">
        <v>1911</v>
      </c>
      <c r="D62" s="19" t="s">
        <v>1912</v>
      </c>
      <c r="E62" s="19" t="s">
        <v>1912</v>
      </c>
      <c r="F62" s="19" t="s">
        <v>2073</v>
      </c>
      <c r="G62" s="19" t="s">
        <v>2014</v>
      </c>
      <c r="H62" s="19" t="s">
        <v>1857</v>
      </c>
      <c r="I62" s="19" t="s">
        <v>1867</v>
      </c>
      <c r="J62" s="19" t="s">
        <v>1912</v>
      </c>
      <c r="K62" s="19"/>
      <c r="L62" s="19" t="s">
        <v>1912</v>
      </c>
      <c r="M62" s="19"/>
      <c r="N62" s="19">
        <v>1</v>
      </c>
      <c r="O62" s="19"/>
      <c r="P62" s="20"/>
    </row>
    <row r="63" spans="2:16">
      <c r="B63" s="18">
        <v>44822.590243055558</v>
      </c>
      <c r="C63" s="19" t="s">
        <v>1912</v>
      </c>
      <c r="D63" s="19" t="s">
        <v>1912</v>
      </c>
      <c r="E63" s="19" t="s">
        <v>1212</v>
      </c>
      <c r="F63" s="19"/>
      <c r="G63" s="19" t="s">
        <v>1851</v>
      </c>
      <c r="H63" s="19" t="s">
        <v>1862</v>
      </c>
      <c r="I63" s="19" t="s">
        <v>1862</v>
      </c>
      <c r="J63" s="19" t="s">
        <v>1912</v>
      </c>
      <c r="K63" s="19"/>
      <c r="L63" s="19" t="s">
        <v>1912</v>
      </c>
      <c r="M63" s="19"/>
      <c r="N63" s="19">
        <v>1</v>
      </c>
      <c r="O63" s="19"/>
      <c r="P63" s="20"/>
    </row>
    <row r="64" spans="2:16">
      <c r="B64" s="18">
        <v>44823.373043981483</v>
      </c>
      <c r="C64" s="19" t="s">
        <v>1912</v>
      </c>
      <c r="D64" s="19" t="s">
        <v>1912</v>
      </c>
      <c r="E64" s="19" t="s">
        <v>1212</v>
      </c>
      <c r="F64" s="19"/>
      <c r="G64" s="19" t="s">
        <v>1851</v>
      </c>
      <c r="H64" s="19" t="s">
        <v>1862</v>
      </c>
      <c r="I64" s="19" t="s">
        <v>1862</v>
      </c>
      <c r="J64" s="19" t="s">
        <v>1912</v>
      </c>
      <c r="K64" s="19"/>
      <c r="L64" s="19" t="s">
        <v>1912</v>
      </c>
      <c r="M64" s="19"/>
      <c r="N64" s="19">
        <v>1</v>
      </c>
      <c r="O64" s="19"/>
      <c r="P64" s="20"/>
    </row>
    <row r="65" spans="2:16">
      <c r="B65" s="18">
        <v>44823.408078703702</v>
      </c>
      <c r="C65" s="19" t="s">
        <v>1912</v>
      </c>
      <c r="D65" s="19" t="s">
        <v>1912</v>
      </c>
      <c r="E65" s="19" t="s">
        <v>1212</v>
      </c>
      <c r="F65" s="19"/>
      <c r="G65" s="19" t="s">
        <v>1851</v>
      </c>
      <c r="H65" s="19" t="s">
        <v>1862</v>
      </c>
      <c r="I65" s="19" t="s">
        <v>1862</v>
      </c>
      <c r="J65" s="19" t="s">
        <v>1912</v>
      </c>
      <c r="K65" s="19"/>
      <c r="L65" s="19" t="s">
        <v>1212</v>
      </c>
      <c r="M65" s="19"/>
      <c r="N65" s="19">
        <v>1</v>
      </c>
      <c r="O65" s="19"/>
      <c r="P65" s="20" t="s">
        <v>2074</v>
      </c>
    </row>
    <row r="66" spans="2:16">
      <c r="B66" s="18">
        <v>44823.498599537037</v>
      </c>
      <c r="C66" s="19" t="s">
        <v>1912</v>
      </c>
      <c r="D66" s="19" t="s">
        <v>1912</v>
      </c>
      <c r="E66" s="19" t="s">
        <v>1212</v>
      </c>
      <c r="F66" s="19" t="s">
        <v>2075</v>
      </c>
      <c r="G66" s="19" t="s">
        <v>1851</v>
      </c>
      <c r="H66" s="19" t="s">
        <v>1862</v>
      </c>
      <c r="I66" s="19" t="s">
        <v>1862</v>
      </c>
      <c r="J66" s="19" t="s">
        <v>1912</v>
      </c>
      <c r="K66" s="19" t="s">
        <v>2046</v>
      </c>
      <c r="L66" s="19" t="s">
        <v>1912</v>
      </c>
      <c r="M66" s="19"/>
      <c r="N66" s="19">
        <v>1</v>
      </c>
      <c r="O66" s="19" t="s">
        <v>2076</v>
      </c>
      <c r="P66" s="20" t="s">
        <v>2077</v>
      </c>
    </row>
    <row r="67" spans="2:16">
      <c r="B67" s="18">
        <v>44823.509884259256</v>
      </c>
      <c r="C67" s="19" t="s">
        <v>1912</v>
      </c>
      <c r="D67" s="19" t="s">
        <v>1912</v>
      </c>
      <c r="E67" s="19" t="s">
        <v>1212</v>
      </c>
      <c r="F67" s="19" t="s">
        <v>1983</v>
      </c>
      <c r="G67" s="19" t="s">
        <v>1936</v>
      </c>
      <c r="H67" s="19" t="s">
        <v>2078</v>
      </c>
      <c r="I67" s="19" t="s">
        <v>2019</v>
      </c>
      <c r="J67" s="19" t="s">
        <v>1912</v>
      </c>
      <c r="K67" s="19" t="s">
        <v>1912</v>
      </c>
      <c r="L67" s="19" t="s">
        <v>1212</v>
      </c>
      <c r="M67" s="19" t="s">
        <v>1931</v>
      </c>
      <c r="N67" s="19">
        <v>6</v>
      </c>
      <c r="O67" s="19" t="s">
        <v>1931</v>
      </c>
      <c r="P67" s="20" t="s">
        <v>1931</v>
      </c>
    </row>
    <row r="68" spans="2:16">
      <c r="B68" s="18">
        <v>44823.781493055554</v>
      </c>
      <c r="C68" s="19" t="s">
        <v>1911</v>
      </c>
      <c r="D68" s="19" t="s">
        <v>1912</v>
      </c>
      <c r="E68" s="19" t="s">
        <v>1212</v>
      </c>
      <c r="F68" s="19"/>
      <c r="G68" s="19" t="s">
        <v>1928</v>
      </c>
      <c r="H68" s="19" t="s">
        <v>1914</v>
      </c>
      <c r="I68" s="19" t="s">
        <v>1915</v>
      </c>
      <c r="J68" s="19" t="s">
        <v>1912</v>
      </c>
      <c r="K68" s="19" t="s">
        <v>2079</v>
      </c>
      <c r="L68" s="19" t="s">
        <v>1212</v>
      </c>
      <c r="M68" s="19"/>
      <c r="N68" s="19">
        <v>7</v>
      </c>
      <c r="O68" s="19" t="s">
        <v>2080</v>
      </c>
      <c r="P68" s="20"/>
    </row>
    <row r="69" spans="2:16">
      <c r="B69" s="18">
        <v>44824.725011574075</v>
      </c>
      <c r="C69" s="19" t="s">
        <v>1911</v>
      </c>
      <c r="D69" s="19" t="s">
        <v>1912</v>
      </c>
      <c r="E69" s="19" t="s">
        <v>1911</v>
      </c>
      <c r="F69" s="19" t="s">
        <v>2081</v>
      </c>
      <c r="G69" s="19" t="s">
        <v>1932</v>
      </c>
      <c r="H69" s="19" t="s">
        <v>1954</v>
      </c>
      <c r="I69" s="19" t="s">
        <v>2082</v>
      </c>
      <c r="J69" s="19" t="s">
        <v>1911</v>
      </c>
      <c r="K69" s="19" t="s">
        <v>2083</v>
      </c>
      <c r="L69" s="19" t="s">
        <v>1911</v>
      </c>
      <c r="M69" s="19" t="s">
        <v>1912</v>
      </c>
      <c r="N69" s="19">
        <v>9</v>
      </c>
      <c r="O69" s="19" t="s">
        <v>1912</v>
      </c>
      <c r="P69" s="20" t="s">
        <v>1946</v>
      </c>
    </row>
    <row r="70" spans="2:16">
      <c r="B70" s="18">
        <v>44824.729189814818</v>
      </c>
      <c r="C70" s="19" t="s">
        <v>1912</v>
      </c>
      <c r="D70" s="19" t="s">
        <v>1912</v>
      </c>
      <c r="E70" s="19" t="s">
        <v>1912</v>
      </c>
      <c r="F70" s="19" t="s">
        <v>2084</v>
      </c>
      <c r="G70" s="19" t="s">
        <v>1851</v>
      </c>
      <c r="H70" s="19" t="s">
        <v>1862</v>
      </c>
      <c r="I70" s="19" t="s">
        <v>1862</v>
      </c>
      <c r="J70" s="19" t="s">
        <v>1912</v>
      </c>
      <c r="K70" s="19"/>
      <c r="L70" s="19" t="s">
        <v>1212</v>
      </c>
      <c r="M70" s="19"/>
      <c r="N70" s="19">
        <v>3</v>
      </c>
      <c r="O70" s="19"/>
      <c r="P70" s="20" t="s">
        <v>2085</v>
      </c>
    </row>
    <row r="71" spans="2:16">
      <c r="B71" s="18">
        <v>44824.776655092595</v>
      </c>
      <c r="C71" s="19" t="s">
        <v>1912</v>
      </c>
      <c r="D71" s="19" t="s">
        <v>1912</v>
      </c>
      <c r="E71" s="19" t="s">
        <v>1212</v>
      </c>
      <c r="F71" s="19"/>
      <c r="G71" s="19" t="s">
        <v>1851</v>
      </c>
      <c r="H71" s="19" t="s">
        <v>1862</v>
      </c>
      <c r="I71" s="19" t="s">
        <v>1862</v>
      </c>
      <c r="J71" s="19" t="s">
        <v>1912</v>
      </c>
      <c r="K71" s="19"/>
      <c r="L71" s="19" t="s">
        <v>1212</v>
      </c>
      <c r="M71" s="19"/>
      <c r="N71" s="19">
        <v>3</v>
      </c>
      <c r="O71" s="19"/>
      <c r="P71" s="20" t="s">
        <v>2086</v>
      </c>
    </row>
    <row r="72" spans="2:16">
      <c r="B72" s="18">
        <v>44824.827974537038</v>
      </c>
      <c r="C72" s="19" t="s">
        <v>1912</v>
      </c>
      <c r="D72" s="19" t="s">
        <v>1912</v>
      </c>
      <c r="E72" s="19" t="s">
        <v>1212</v>
      </c>
      <c r="F72" s="19"/>
      <c r="G72" s="19" t="s">
        <v>1984</v>
      </c>
      <c r="H72" s="19" t="s">
        <v>1933</v>
      </c>
      <c r="I72" s="19" t="s">
        <v>1966</v>
      </c>
      <c r="J72" s="19" t="s">
        <v>1912</v>
      </c>
      <c r="K72" s="19" t="s">
        <v>1946</v>
      </c>
      <c r="L72" s="19" t="s">
        <v>1912</v>
      </c>
      <c r="M72" s="19"/>
      <c r="N72" s="19">
        <v>5</v>
      </c>
      <c r="O72" s="19"/>
      <c r="P72" s="20"/>
    </row>
    <row r="73" spans="2:16">
      <c r="B73" s="18">
        <v>44825.353530092594</v>
      </c>
      <c r="C73" s="19" t="s">
        <v>1912</v>
      </c>
      <c r="D73" s="19" t="s">
        <v>1912</v>
      </c>
      <c r="E73" s="19" t="s">
        <v>1912</v>
      </c>
      <c r="F73" s="19" t="s">
        <v>1912</v>
      </c>
      <c r="G73" s="19" t="s">
        <v>1913</v>
      </c>
      <c r="H73" s="19" t="s">
        <v>1914</v>
      </c>
      <c r="I73" s="19" t="s">
        <v>1915</v>
      </c>
      <c r="J73" s="19" t="s">
        <v>1912</v>
      </c>
      <c r="K73" s="19" t="s">
        <v>2046</v>
      </c>
      <c r="L73" s="19" t="s">
        <v>1912</v>
      </c>
      <c r="M73" s="19"/>
      <c r="N73" s="19">
        <v>1</v>
      </c>
      <c r="O73" s="19"/>
      <c r="P73" s="20"/>
    </row>
    <row r="74" spans="2:16">
      <c r="B74" s="18">
        <v>44825.357835648145</v>
      </c>
      <c r="C74" s="19" t="s">
        <v>1911</v>
      </c>
      <c r="D74" s="19" t="s">
        <v>1912</v>
      </c>
      <c r="E74" s="19" t="s">
        <v>1212</v>
      </c>
      <c r="F74" s="19"/>
      <c r="G74" s="19" t="s">
        <v>2087</v>
      </c>
      <c r="H74" s="19" t="s">
        <v>1914</v>
      </c>
      <c r="I74" s="19" t="s">
        <v>1915</v>
      </c>
      <c r="J74" s="19" t="s">
        <v>1912</v>
      </c>
      <c r="K74" s="19"/>
      <c r="L74" s="19" t="s">
        <v>1212</v>
      </c>
      <c r="M74" s="19"/>
      <c r="N74" s="19">
        <v>8</v>
      </c>
      <c r="O74" s="19"/>
      <c r="P74" s="20" t="s">
        <v>2088</v>
      </c>
    </row>
    <row r="75" spans="2:16">
      <c r="B75" s="18">
        <v>44825.362546296295</v>
      </c>
      <c r="C75" s="19" t="s">
        <v>1912</v>
      </c>
      <c r="D75" s="19" t="s">
        <v>1912</v>
      </c>
      <c r="E75" s="19" t="s">
        <v>1912</v>
      </c>
      <c r="F75" s="19" t="s">
        <v>2089</v>
      </c>
      <c r="G75" s="19" t="s">
        <v>1999</v>
      </c>
      <c r="H75" s="19" t="s">
        <v>2090</v>
      </c>
      <c r="I75" s="19" t="s">
        <v>2091</v>
      </c>
      <c r="J75" s="19" t="s">
        <v>1912</v>
      </c>
      <c r="K75" s="19" t="s">
        <v>2092</v>
      </c>
      <c r="L75" s="19" t="s">
        <v>1212</v>
      </c>
      <c r="M75" s="19"/>
      <c r="N75" s="19">
        <v>2</v>
      </c>
      <c r="O75" s="19" t="s">
        <v>2092</v>
      </c>
      <c r="P75" s="20" t="s">
        <v>2093</v>
      </c>
    </row>
    <row r="76" spans="2:16">
      <c r="B76" s="18">
        <v>44825.373333333337</v>
      </c>
      <c r="C76" s="19" t="s">
        <v>1912</v>
      </c>
      <c r="D76" s="19" t="s">
        <v>1912</v>
      </c>
      <c r="E76" s="19" t="s">
        <v>1912</v>
      </c>
      <c r="F76" s="19" t="s">
        <v>2094</v>
      </c>
      <c r="G76" s="19" t="s">
        <v>1976</v>
      </c>
      <c r="H76" s="19" t="s">
        <v>2090</v>
      </c>
      <c r="I76" s="19" t="s">
        <v>2095</v>
      </c>
      <c r="J76" s="19" t="s">
        <v>1912</v>
      </c>
      <c r="K76" s="19" t="s">
        <v>2096</v>
      </c>
      <c r="L76" s="19" t="s">
        <v>1212</v>
      </c>
      <c r="M76" s="19"/>
      <c r="N76" s="19">
        <v>7</v>
      </c>
      <c r="O76" s="19"/>
      <c r="P76" s="20"/>
    </row>
    <row r="77" spans="2:16">
      <c r="B77" s="18">
        <v>44825.373819444445</v>
      </c>
      <c r="C77" s="19" t="s">
        <v>1912</v>
      </c>
      <c r="D77" s="19" t="s">
        <v>1912</v>
      </c>
      <c r="E77" s="19" t="s">
        <v>1212</v>
      </c>
      <c r="F77" s="19"/>
      <c r="G77" s="19" t="s">
        <v>1851</v>
      </c>
      <c r="H77" s="19" t="s">
        <v>2097</v>
      </c>
      <c r="I77" s="19" t="s">
        <v>2098</v>
      </c>
      <c r="J77" s="19" t="s">
        <v>1912</v>
      </c>
      <c r="K77" s="19"/>
      <c r="L77" s="19" t="s">
        <v>1212</v>
      </c>
      <c r="M77" s="19"/>
      <c r="N77" s="19">
        <v>5</v>
      </c>
      <c r="O77" s="19"/>
      <c r="P77" s="20"/>
    </row>
    <row r="78" spans="2:16">
      <c r="B78" s="18">
        <v>44825.376539351855</v>
      </c>
      <c r="C78" s="19" t="s">
        <v>1912</v>
      </c>
      <c r="D78" s="19" t="s">
        <v>1912</v>
      </c>
      <c r="E78" s="19" t="s">
        <v>1212</v>
      </c>
      <c r="F78" s="19" t="s">
        <v>1912</v>
      </c>
      <c r="G78" s="19" t="s">
        <v>1851</v>
      </c>
      <c r="H78" s="19" t="s">
        <v>1862</v>
      </c>
      <c r="I78" s="19" t="s">
        <v>1862</v>
      </c>
      <c r="J78" s="19" t="s">
        <v>1912</v>
      </c>
      <c r="K78" s="19"/>
      <c r="L78" s="19" t="s">
        <v>1912</v>
      </c>
      <c r="M78" s="19"/>
      <c r="N78" s="19">
        <v>1</v>
      </c>
      <c r="O78" s="19"/>
      <c r="P78" s="20"/>
    </row>
    <row r="79" spans="2:16">
      <c r="B79" s="18">
        <v>44825.411053240743</v>
      </c>
      <c r="C79" s="19" t="s">
        <v>1911</v>
      </c>
      <c r="D79" s="19" t="s">
        <v>1912</v>
      </c>
      <c r="E79" s="19" t="s">
        <v>1212</v>
      </c>
      <c r="F79" s="19" t="s">
        <v>2099</v>
      </c>
      <c r="G79" s="19" t="s">
        <v>1932</v>
      </c>
      <c r="H79" s="19" t="s">
        <v>1917</v>
      </c>
      <c r="I79" s="19" t="s">
        <v>2082</v>
      </c>
      <c r="J79" s="19" t="s">
        <v>1912</v>
      </c>
      <c r="K79" s="19" t="s">
        <v>2100</v>
      </c>
      <c r="L79" s="19" t="s">
        <v>1212</v>
      </c>
      <c r="M79" s="19" t="s">
        <v>2101</v>
      </c>
      <c r="N79" s="19">
        <v>2</v>
      </c>
      <c r="O79" s="19" t="s">
        <v>2102</v>
      </c>
      <c r="P79" s="20" t="s">
        <v>2103</v>
      </c>
    </row>
    <row r="80" spans="2:16">
      <c r="B80" s="18">
        <v>44825.454513888886</v>
      </c>
      <c r="C80" s="19" t="s">
        <v>1912</v>
      </c>
      <c r="D80" s="19" t="s">
        <v>1912</v>
      </c>
      <c r="E80" s="19" t="s">
        <v>1212</v>
      </c>
      <c r="F80" s="19" t="s">
        <v>2104</v>
      </c>
      <c r="G80" s="19" t="s">
        <v>1851</v>
      </c>
      <c r="H80" s="19" t="s">
        <v>1862</v>
      </c>
      <c r="I80" s="19" t="s">
        <v>1862</v>
      </c>
      <c r="J80" s="19" t="s">
        <v>1912</v>
      </c>
      <c r="K80" s="19" t="s">
        <v>2105</v>
      </c>
      <c r="L80" s="19" t="s">
        <v>1212</v>
      </c>
      <c r="M80" s="19"/>
      <c r="N80" s="19">
        <v>1</v>
      </c>
      <c r="O80" s="19"/>
      <c r="P80" s="20"/>
    </row>
    <row r="81" spans="2:16">
      <c r="B81" s="18">
        <v>44825.461805555555</v>
      </c>
      <c r="C81" s="19" t="s">
        <v>1912</v>
      </c>
      <c r="D81" s="19" t="s">
        <v>1912</v>
      </c>
      <c r="E81" s="19" t="s">
        <v>1212</v>
      </c>
      <c r="F81" s="19"/>
      <c r="G81" s="19" t="s">
        <v>2106</v>
      </c>
      <c r="H81" s="19" t="s">
        <v>2037</v>
      </c>
      <c r="I81" s="19" t="s">
        <v>1870</v>
      </c>
      <c r="J81" s="19" t="s">
        <v>1912</v>
      </c>
      <c r="K81" s="19"/>
      <c r="L81" s="19" t="s">
        <v>1212</v>
      </c>
      <c r="M81" s="19"/>
      <c r="N81" s="19">
        <v>5</v>
      </c>
      <c r="O81" s="19"/>
      <c r="P81" s="20"/>
    </row>
    <row r="82" spans="2:16">
      <c r="B82" s="18">
        <v>44825.46601851852</v>
      </c>
      <c r="C82" s="19" t="s">
        <v>1911</v>
      </c>
      <c r="D82" s="19" t="s">
        <v>1912</v>
      </c>
      <c r="E82" s="19" t="s">
        <v>1212</v>
      </c>
      <c r="F82" s="19" t="s">
        <v>2089</v>
      </c>
      <c r="G82" s="19" t="s">
        <v>1913</v>
      </c>
      <c r="H82" s="19" t="s">
        <v>1914</v>
      </c>
      <c r="I82" s="19" t="s">
        <v>1915</v>
      </c>
      <c r="J82" s="19" t="s">
        <v>1911</v>
      </c>
      <c r="K82" s="19" t="s">
        <v>2107</v>
      </c>
      <c r="L82" s="19" t="s">
        <v>1912</v>
      </c>
      <c r="M82" s="19" t="s">
        <v>2108</v>
      </c>
      <c r="N82" s="19">
        <v>9</v>
      </c>
      <c r="O82" s="19" t="s">
        <v>1990</v>
      </c>
      <c r="P82" s="20" t="s">
        <v>2109</v>
      </c>
    </row>
    <row r="83" spans="2:16">
      <c r="B83" s="18">
        <v>44825.530532407407</v>
      </c>
      <c r="C83" s="19" t="s">
        <v>1911</v>
      </c>
      <c r="D83" s="19" t="s">
        <v>1912</v>
      </c>
      <c r="E83" s="19" t="s">
        <v>1212</v>
      </c>
      <c r="F83" s="19"/>
      <c r="G83" s="19" t="s">
        <v>1924</v>
      </c>
      <c r="H83" s="19" t="s">
        <v>1914</v>
      </c>
      <c r="I83" s="19" t="s">
        <v>1915</v>
      </c>
      <c r="J83" s="19" t="s">
        <v>1912</v>
      </c>
      <c r="K83" s="19"/>
      <c r="L83" s="19" t="s">
        <v>1212</v>
      </c>
      <c r="M83" s="19"/>
      <c r="N83" s="19">
        <v>4</v>
      </c>
      <c r="O83" s="19"/>
      <c r="P83" s="20"/>
    </row>
    <row r="84" spans="2:16">
      <c r="B84" s="18">
        <v>44825.546273148146</v>
      </c>
      <c r="C84" s="19" t="s">
        <v>1911</v>
      </c>
      <c r="D84" s="19" t="s">
        <v>1912</v>
      </c>
      <c r="E84" s="19" t="s">
        <v>1212</v>
      </c>
      <c r="F84" s="19" t="s">
        <v>2092</v>
      </c>
      <c r="G84" s="19" t="s">
        <v>1913</v>
      </c>
      <c r="H84" s="19" t="s">
        <v>2062</v>
      </c>
      <c r="I84" s="19" t="s">
        <v>1966</v>
      </c>
      <c r="J84" s="19" t="s">
        <v>1912</v>
      </c>
      <c r="K84" s="19"/>
      <c r="L84" s="19" t="s">
        <v>1212</v>
      </c>
      <c r="M84" s="19"/>
      <c r="N84" s="19">
        <v>7</v>
      </c>
      <c r="O84" s="19" t="s">
        <v>2110</v>
      </c>
      <c r="P84" s="20"/>
    </row>
    <row r="85" spans="2:16">
      <c r="B85" s="18">
        <v>44825.571655092594</v>
      </c>
      <c r="C85" s="19" t="s">
        <v>1912</v>
      </c>
      <c r="D85" s="19" t="s">
        <v>1912</v>
      </c>
      <c r="E85" s="19" t="s">
        <v>1212</v>
      </c>
      <c r="F85" s="19" t="s">
        <v>2111</v>
      </c>
      <c r="G85" s="19" t="s">
        <v>1851</v>
      </c>
      <c r="H85" s="19" t="s">
        <v>1862</v>
      </c>
      <c r="I85" s="19" t="s">
        <v>1862</v>
      </c>
      <c r="J85" s="19" t="s">
        <v>1912</v>
      </c>
      <c r="K85" s="19" t="s">
        <v>2112</v>
      </c>
      <c r="L85" s="19" t="s">
        <v>1212</v>
      </c>
      <c r="M85" s="19" t="s">
        <v>2113</v>
      </c>
      <c r="N85" s="19">
        <v>3</v>
      </c>
      <c r="O85" s="19" t="s">
        <v>2114</v>
      </c>
      <c r="P85" s="20" t="s">
        <v>2115</v>
      </c>
    </row>
    <row r="86" spans="2:16">
      <c r="B86" s="18">
        <v>44825.605231481481</v>
      </c>
      <c r="C86" s="19" t="s">
        <v>1911</v>
      </c>
      <c r="D86" s="19" t="s">
        <v>1912</v>
      </c>
      <c r="E86" s="19" t="s">
        <v>1212</v>
      </c>
      <c r="F86" s="19"/>
      <c r="G86" s="19" t="s">
        <v>2087</v>
      </c>
      <c r="H86" s="19" t="s">
        <v>1914</v>
      </c>
      <c r="I86" s="19" t="s">
        <v>2019</v>
      </c>
      <c r="J86" s="19" t="s">
        <v>1911</v>
      </c>
      <c r="K86" s="19"/>
      <c r="L86" s="19" t="s">
        <v>1911</v>
      </c>
      <c r="M86" s="19"/>
      <c r="N86" s="19">
        <v>7</v>
      </c>
      <c r="O86" s="19"/>
      <c r="P86" s="20"/>
    </row>
    <row r="87" spans="2:16">
      <c r="B87" s="18">
        <v>44825.647141203706</v>
      </c>
      <c r="C87" s="19" t="s">
        <v>1912</v>
      </c>
      <c r="D87" s="19" t="s">
        <v>1912</v>
      </c>
      <c r="E87" s="19" t="s">
        <v>1212</v>
      </c>
      <c r="F87" s="19" t="s">
        <v>2116</v>
      </c>
      <c r="G87" s="19" t="s">
        <v>1913</v>
      </c>
      <c r="H87" s="19" t="s">
        <v>1914</v>
      </c>
      <c r="I87" s="19" t="s">
        <v>1915</v>
      </c>
      <c r="J87" s="19" t="s">
        <v>1912</v>
      </c>
      <c r="K87" s="19" t="s">
        <v>2117</v>
      </c>
      <c r="L87" s="19" t="s">
        <v>1212</v>
      </c>
      <c r="M87" s="19" t="s">
        <v>2118</v>
      </c>
      <c r="N87" s="19">
        <v>7</v>
      </c>
      <c r="O87" s="19" t="s">
        <v>2119</v>
      </c>
      <c r="P87" s="20" t="s">
        <v>2120</v>
      </c>
    </row>
    <row r="88" spans="2:16">
      <c r="B88" s="18">
        <v>44825.681469907409</v>
      </c>
      <c r="C88" s="19" t="s">
        <v>1911</v>
      </c>
      <c r="D88" s="19" t="s">
        <v>1912</v>
      </c>
      <c r="E88" s="19" t="s">
        <v>1212</v>
      </c>
      <c r="F88" s="19" t="s">
        <v>1212</v>
      </c>
      <c r="G88" s="19" t="s">
        <v>1913</v>
      </c>
      <c r="H88" s="19" t="s">
        <v>1914</v>
      </c>
      <c r="I88" s="19" t="s">
        <v>1915</v>
      </c>
      <c r="J88" s="19" t="s">
        <v>1911</v>
      </c>
      <c r="K88" s="19" t="s">
        <v>2121</v>
      </c>
      <c r="L88" s="19" t="s">
        <v>1911</v>
      </c>
      <c r="M88" s="19"/>
      <c r="N88" s="19">
        <v>8</v>
      </c>
      <c r="O88" s="19"/>
      <c r="P88" s="20"/>
    </row>
    <row r="89" spans="2:16">
      <c r="B89" s="21">
        <v>44825.69672453704</v>
      </c>
      <c r="C89" s="22" t="s">
        <v>1911</v>
      </c>
      <c r="D89" s="22" t="s">
        <v>1911</v>
      </c>
      <c r="E89" s="22" t="s">
        <v>1912</v>
      </c>
      <c r="F89" s="22" t="s">
        <v>2122</v>
      </c>
      <c r="G89" s="22" t="s">
        <v>1999</v>
      </c>
      <c r="H89" s="22" t="s">
        <v>1914</v>
      </c>
      <c r="I89" s="22" t="s">
        <v>1915</v>
      </c>
      <c r="J89" s="22" t="s">
        <v>1911</v>
      </c>
      <c r="K89" s="22"/>
      <c r="L89" s="22" t="s">
        <v>1911</v>
      </c>
      <c r="M89" s="22"/>
      <c r="N89" s="22">
        <v>10</v>
      </c>
      <c r="O89" s="22" t="s">
        <v>2123</v>
      </c>
      <c r="P89"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2022-09-11T23:17:44Z</dcterms:created>
  <dcterms:modified xsi:type="dcterms:W3CDTF">2022-10-13T13:56:27Z</dcterms:modified>
  <cp:category/>
  <cp:contentStatus/>
</cp:coreProperties>
</file>